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oca-my.sharepoint.com/personal/swan47_uwo_ca/Documents/_Research_/Wasaga/dropbox_Wasaga/Raw Data/"/>
    </mc:Choice>
  </mc:AlternateContent>
  <xr:revisionPtr revIDLastSave="4" documentId="11_99652BB02FA3565521D8A2ED066A3E8796B4DEEE" xr6:coauthVersionLast="47" xr6:coauthVersionMax="47" xr10:uidLastSave="{5356D106-9533-489E-918F-C2AF8839643E}"/>
  <bookViews>
    <workbookView xWindow="-120" yWindow="-120" windowWidth="29040" windowHeight="15720" tabRatio="669" xr2:uid="{00000000-000D-0000-FFFF-FFFF00000000}"/>
  </bookViews>
  <sheets>
    <sheet name="Nov_BT1" sheetId="3" r:id="rId1"/>
    <sheet name="Dec_BT1" sheetId="4" r:id="rId2"/>
    <sheet name="Apr_BT1" sheetId="7" r:id="rId3"/>
    <sheet name="Data_BT1_SRP" sheetId="10" r:id="rId4"/>
    <sheet name="Nov_BT2" sheetId="2" r:id="rId5"/>
    <sheet name="Dec_BT2" sheetId="5" r:id="rId6"/>
    <sheet name="Apr_BT2" sheetId="8" r:id="rId7"/>
    <sheet name="Data_BT2_SRP" sheetId="11" r:id="rId8"/>
    <sheet name="Nov_BT3" sheetId="1" r:id="rId9"/>
    <sheet name="Dec_BT3" sheetId="6" r:id="rId10"/>
    <sheet name="Apr_BT3" sheetId="9" r:id="rId11"/>
    <sheet name="Data_BT3_SRP" sheetId="12" r:id="rId12"/>
    <sheet name="Statistics_all" sheetId="14" r:id="rId13"/>
    <sheet name="N-P" sheetId="4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48" l="1"/>
  <c r="M122" i="48"/>
  <c r="M123" i="48"/>
  <c r="M124" i="48"/>
  <c r="M125" i="48"/>
  <c r="F121" i="48" l="1"/>
  <c r="G121" i="48"/>
  <c r="H121" i="48"/>
  <c r="I121" i="48"/>
  <c r="J121" i="48"/>
  <c r="K121" i="48"/>
  <c r="L121" i="48"/>
  <c r="F122" i="48"/>
  <c r="G122" i="48"/>
  <c r="H122" i="48"/>
  <c r="I122" i="48"/>
  <c r="J122" i="48"/>
  <c r="K122" i="48"/>
  <c r="L122" i="48"/>
  <c r="F123" i="48"/>
  <c r="G123" i="48"/>
  <c r="H123" i="48"/>
  <c r="I123" i="48"/>
  <c r="J123" i="48"/>
  <c r="K123" i="48"/>
  <c r="L123" i="48"/>
  <c r="F124" i="48"/>
  <c r="G124" i="48"/>
  <c r="H124" i="48"/>
  <c r="I124" i="48"/>
  <c r="J124" i="48"/>
  <c r="K124" i="48"/>
  <c r="L124" i="48"/>
  <c r="F125" i="48"/>
  <c r="G125" i="48"/>
  <c r="H125" i="48"/>
  <c r="I125" i="48"/>
  <c r="J125" i="48"/>
  <c r="K125" i="48"/>
  <c r="L125" i="48"/>
  <c r="A101" i="48" l="1"/>
  <c r="A110" i="48" s="1"/>
  <c r="A20" i="48"/>
  <c r="E125" i="48"/>
  <c r="E124" i="48"/>
  <c r="E123" i="48"/>
  <c r="E122" i="48"/>
  <c r="E121" i="48"/>
  <c r="D125" i="48"/>
  <c r="D124" i="48"/>
  <c r="D123" i="48"/>
  <c r="D122" i="48"/>
  <c r="D121" i="48"/>
  <c r="L125" i="8" l="1"/>
  <c r="Y120" i="2" l="1"/>
  <c r="Y81" i="9" l="1"/>
  <c r="Z81" i="9"/>
  <c r="AA81" i="9"/>
  <c r="AB81" i="9"/>
  <c r="AC81" i="9"/>
  <c r="AD81" i="9"/>
  <c r="AE81" i="9"/>
  <c r="AF81" i="9"/>
  <c r="AG81" i="9"/>
  <c r="R81" i="9"/>
  <c r="T81" i="9"/>
  <c r="V81" i="9"/>
  <c r="X81" i="9"/>
  <c r="N72" i="9"/>
  <c r="N73" i="9"/>
  <c r="N74" i="9"/>
  <c r="N75" i="9"/>
  <c r="N77" i="9"/>
  <c r="N81" i="9"/>
  <c r="P81" i="9"/>
  <c r="H81" i="9"/>
  <c r="J81" i="9"/>
  <c r="L81" i="9"/>
  <c r="F81" i="9"/>
  <c r="V123" i="6"/>
  <c r="V124" i="6"/>
  <c r="V125" i="6"/>
  <c r="V126" i="6"/>
  <c r="V128" i="6"/>
  <c r="H132" i="6"/>
  <c r="J132" i="6"/>
  <c r="L132" i="6"/>
  <c r="P132" i="6"/>
  <c r="Q132" i="6"/>
  <c r="R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F132" i="6"/>
  <c r="H130" i="1"/>
  <c r="J130" i="1"/>
  <c r="L130" i="1"/>
  <c r="N130" i="1"/>
  <c r="P130" i="1"/>
  <c r="R130" i="1"/>
  <c r="T130" i="1"/>
  <c r="V130" i="1"/>
  <c r="X130" i="1"/>
  <c r="Y130" i="1"/>
  <c r="Z130" i="1"/>
  <c r="AA130" i="1"/>
  <c r="AB130" i="1"/>
  <c r="AC130" i="1"/>
  <c r="AD130" i="1"/>
  <c r="AE130" i="1"/>
  <c r="AF130" i="1"/>
  <c r="AG130" i="1"/>
  <c r="F130" i="1"/>
  <c r="H129" i="8"/>
  <c r="J129" i="8"/>
  <c r="L129" i="8"/>
  <c r="N129" i="8"/>
  <c r="O129" i="8"/>
  <c r="P129" i="8"/>
  <c r="R129" i="8"/>
  <c r="T129" i="8"/>
  <c r="V129" i="8"/>
  <c r="X129" i="8"/>
  <c r="Y129" i="8"/>
  <c r="Z129" i="8"/>
  <c r="AA129" i="8"/>
  <c r="AB129" i="8"/>
  <c r="AC129" i="8"/>
  <c r="AD129" i="8"/>
  <c r="AE129" i="8"/>
  <c r="AF129" i="8"/>
  <c r="AG129" i="8"/>
  <c r="F129" i="8"/>
  <c r="H127" i="5"/>
  <c r="J127" i="5"/>
  <c r="L127" i="5"/>
  <c r="N127" i="5"/>
  <c r="P127" i="5"/>
  <c r="R127" i="5"/>
  <c r="T127" i="5"/>
  <c r="V127" i="5"/>
  <c r="X127" i="5"/>
  <c r="Y127" i="5"/>
  <c r="Z127" i="5"/>
  <c r="AA127" i="5"/>
  <c r="AB127" i="5"/>
  <c r="AD127" i="5"/>
  <c r="AE127" i="5"/>
  <c r="AF127" i="5"/>
  <c r="AG127" i="5"/>
  <c r="AH127" i="5"/>
  <c r="F127" i="5"/>
  <c r="H123" i="2"/>
  <c r="J123" i="2"/>
  <c r="L123" i="2"/>
  <c r="N123" i="2"/>
  <c r="P123" i="2"/>
  <c r="R123" i="2"/>
  <c r="T123" i="2"/>
  <c r="V123" i="2"/>
  <c r="X123" i="2"/>
  <c r="Y123" i="2"/>
  <c r="Z123" i="2"/>
  <c r="AA123" i="2"/>
  <c r="AB123" i="2"/>
  <c r="AC123" i="2"/>
  <c r="AD123" i="2"/>
  <c r="AE123" i="2"/>
  <c r="AF123" i="2"/>
  <c r="AG123" i="2"/>
  <c r="F123" i="2"/>
  <c r="AA119" i="7"/>
  <c r="AB119" i="7"/>
  <c r="AA120" i="7"/>
  <c r="AB120" i="7"/>
  <c r="AA121" i="7"/>
  <c r="AB121" i="7"/>
  <c r="AA122" i="7"/>
  <c r="AB122" i="7"/>
  <c r="AA123" i="7"/>
  <c r="AB123" i="7"/>
  <c r="AA124" i="7"/>
  <c r="AB124" i="7"/>
  <c r="AB126" i="7"/>
  <c r="V119" i="7"/>
  <c r="V120" i="7"/>
  <c r="V121" i="7"/>
  <c r="V122" i="7"/>
  <c r="V123" i="7"/>
  <c r="V124" i="7"/>
  <c r="T124" i="7"/>
  <c r="J128" i="7"/>
  <c r="L128" i="7"/>
  <c r="N128" i="7"/>
  <c r="P128" i="7"/>
  <c r="R128" i="7"/>
  <c r="T128" i="7"/>
  <c r="V128" i="7"/>
  <c r="X128" i="7"/>
  <c r="Y128" i="7"/>
  <c r="Z128" i="7"/>
  <c r="AA128" i="7"/>
  <c r="AB128" i="7"/>
  <c r="AC128" i="7"/>
  <c r="AD128" i="7"/>
  <c r="AE128" i="7"/>
  <c r="AF128" i="7"/>
  <c r="AG128" i="7"/>
  <c r="H128" i="7"/>
  <c r="AF111" i="4"/>
  <c r="AF112" i="4"/>
  <c r="AF113" i="4"/>
  <c r="AF114" i="4"/>
  <c r="AF115" i="4"/>
  <c r="AF116" i="4"/>
  <c r="L120" i="4"/>
  <c r="N120" i="4"/>
  <c r="O120" i="4"/>
  <c r="P120" i="4"/>
  <c r="Q120" i="4"/>
  <c r="R120" i="4"/>
  <c r="T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J120" i="4"/>
  <c r="AA116" i="3"/>
  <c r="T116" i="3"/>
  <c r="V116" i="3"/>
  <c r="X116" i="3"/>
  <c r="Y116" i="3"/>
  <c r="Z116" i="3"/>
  <c r="AB116" i="3"/>
  <c r="AC116" i="3"/>
  <c r="AD116" i="3"/>
  <c r="AE116" i="3"/>
  <c r="AF116" i="3"/>
  <c r="AG116" i="3"/>
  <c r="R116" i="3"/>
  <c r="J107" i="3"/>
  <c r="J108" i="3"/>
  <c r="J109" i="3"/>
  <c r="J110" i="3"/>
  <c r="J111" i="3"/>
  <c r="J112" i="3"/>
  <c r="AH130" i="1" l="1"/>
  <c r="H121" i="1"/>
  <c r="J121" i="1"/>
  <c r="L121" i="1"/>
  <c r="R121" i="1"/>
  <c r="T121" i="1"/>
  <c r="V121" i="1"/>
  <c r="X121" i="1"/>
  <c r="Y121" i="1"/>
  <c r="Z121" i="1"/>
  <c r="AA121" i="1"/>
  <c r="AB121" i="1"/>
  <c r="AH121" i="1"/>
  <c r="AI121" i="1"/>
  <c r="H122" i="1"/>
  <c r="J122" i="1"/>
  <c r="L122" i="1"/>
  <c r="R122" i="1"/>
  <c r="T122" i="1"/>
  <c r="V122" i="1"/>
  <c r="X122" i="1"/>
  <c r="Y122" i="1"/>
  <c r="Z122" i="1"/>
  <c r="AA122" i="1"/>
  <c r="AB122" i="1"/>
  <c r="AH122" i="1"/>
  <c r="AI122" i="1"/>
  <c r="H123" i="1"/>
  <c r="J123" i="1"/>
  <c r="L123" i="1"/>
  <c r="R123" i="1"/>
  <c r="T123" i="1"/>
  <c r="V123" i="1"/>
  <c r="X123" i="1"/>
  <c r="Y123" i="1"/>
  <c r="Z123" i="1"/>
  <c r="AA123" i="1"/>
  <c r="AB123" i="1"/>
  <c r="AH123" i="1"/>
  <c r="AI123" i="1"/>
  <c r="H124" i="1"/>
  <c r="J124" i="1"/>
  <c r="L124" i="1"/>
  <c r="R124" i="1"/>
  <c r="T124" i="1"/>
  <c r="V124" i="1"/>
  <c r="X124" i="1"/>
  <c r="Y124" i="1"/>
  <c r="Z124" i="1"/>
  <c r="AA124" i="1"/>
  <c r="AB124" i="1"/>
  <c r="AH124" i="1"/>
  <c r="AI124" i="1"/>
  <c r="H125" i="1"/>
  <c r="J125" i="1"/>
  <c r="L125" i="1"/>
  <c r="R125" i="1"/>
  <c r="T125" i="1"/>
  <c r="V125" i="1"/>
  <c r="X125" i="1"/>
  <c r="Y125" i="1"/>
  <c r="Z125" i="1"/>
  <c r="AA125" i="1"/>
  <c r="AB125" i="1"/>
  <c r="AH125" i="1"/>
  <c r="AI125" i="1"/>
  <c r="H126" i="1"/>
  <c r="J126" i="1"/>
  <c r="L126" i="1"/>
  <c r="R126" i="1"/>
  <c r="T126" i="1"/>
  <c r="V126" i="1"/>
  <c r="X126" i="1"/>
  <c r="Y126" i="1"/>
  <c r="Z126" i="1"/>
  <c r="AA126" i="1"/>
  <c r="AB126" i="1"/>
  <c r="AH126" i="1"/>
  <c r="AI126" i="1"/>
  <c r="H128" i="1"/>
  <c r="J128" i="1"/>
  <c r="L128" i="1"/>
  <c r="R128" i="1"/>
  <c r="T128" i="1"/>
  <c r="X128" i="1"/>
  <c r="Y128" i="1"/>
  <c r="Z128" i="1"/>
  <c r="AA128" i="1"/>
  <c r="AB128" i="1"/>
  <c r="AH128" i="1"/>
  <c r="AI128" i="1"/>
  <c r="F128" i="1"/>
  <c r="F126" i="1"/>
  <c r="F125" i="1"/>
  <c r="F124" i="1"/>
  <c r="F123" i="1"/>
  <c r="F122" i="1"/>
  <c r="F121" i="1"/>
  <c r="H123" i="6"/>
  <c r="J123" i="6"/>
  <c r="L123" i="6"/>
  <c r="R123" i="6"/>
  <c r="T123" i="6"/>
  <c r="X123" i="6"/>
  <c r="Y123" i="6"/>
  <c r="AA123" i="6"/>
  <c r="AB123" i="6"/>
  <c r="AD123" i="6"/>
  <c r="H124" i="6"/>
  <c r="J124" i="6"/>
  <c r="L124" i="6"/>
  <c r="R124" i="6"/>
  <c r="T124" i="6"/>
  <c r="X124" i="6"/>
  <c r="Y124" i="6"/>
  <c r="AA124" i="6"/>
  <c r="AB124" i="6"/>
  <c r="AD124" i="6"/>
  <c r="H125" i="6"/>
  <c r="J125" i="6"/>
  <c r="L125" i="6"/>
  <c r="R125" i="6"/>
  <c r="T125" i="6"/>
  <c r="X125" i="6"/>
  <c r="Y125" i="6"/>
  <c r="AA125" i="6"/>
  <c r="AB125" i="6"/>
  <c r="AD125" i="6"/>
  <c r="H126" i="6"/>
  <c r="J126" i="6"/>
  <c r="L126" i="6"/>
  <c r="R126" i="6"/>
  <c r="T126" i="6"/>
  <c r="X126" i="6"/>
  <c r="Y126" i="6"/>
  <c r="AA126" i="6"/>
  <c r="AB126" i="6"/>
  <c r="AD126" i="6"/>
  <c r="H127" i="6"/>
  <c r="J127" i="6"/>
  <c r="L127" i="6"/>
  <c r="R127" i="6"/>
  <c r="T127" i="6"/>
  <c r="X127" i="6"/>
  <c r="Y127" i="6"/>
  <c r="AA127" i="6"/>
  <c r="AB127" i="6"/>
  <c r="H128" i="6"/>
  <c r="J128" i="6"/>
  <c r="L128" i="6"/>
  <c r="R128" i="6"/>
  <c r="T128" i="6"/>
  <c r="X128" i="6"/>
  <c r="Y128" i="6"/>
  <c r="AA128" i="6"/>
  <c r="AB128" i="6"/>
  <c r="AD128" i="6"/>
  <c r="H130" i="6"/>
  <c r="J130" i="6"/>
  <c r="L130" i="6"/>
  <c r="R130" i="6"/>
  <c r="T130" i="6"/>
  <c r="X130" i="6"/>
  <c r="Y130" i="6"/>
  <c r="AA130" i="6"/>
  <c r="AB130" i="6"/>
  <c r="F130" i="6"/>
  <c r="F128" i="6"/>
  <c r="F127" i="6"/>
  <c r="F126" i="6"/>
  <c r="F125" i="6"/>
  <c r="F124" i="6"/>
  <c r="F123" i="6"/>
  <c r="AH81" i="9"/>
  <c r="H72" i="9"/>
  <c r="J72" i="9"/>
  <c r="L72" i="9"/>
  <c r="R72" i="9"/>
  <c r="T72" i="9"/>
  <c r="X72" i="9"/>
  <c r="Y72" i="9"/>
  <c r="Z72" i="9"/>
  <c r="AB72" i="9"/>
  <c r="AC72" i="9"/>
  <c r="AH72" i="9"/>
  <c r="AI72" i="9"/>
  <c r="H73" i="9"/>
  <c r="J73" i="9"/>
  <c r="L73" i="9"/>
  <c r="R73" i="9"/>
  <c r="T73" i="9"/>
  <c r="X73" i="9"/>
  <c r="Y73" i="9"/>
  <c r="Z73" i="9"/>
  <c r="AB73" i="9"/>
  <c r="AC73" i="9"/>
  <c r="AH73" i="9"/>
  <c r="AI73" i="9"/>
  <c r="H74" i="9"/>
  <c r="J74" i="9"/>
  <c r="L74" i="9"/>
  <c r="R74" i="9"/>
  <c r="T74" i="9"/>
  <c r="X74" i="9"/>
  <c r="Y74" i="9"/>
  <c r="Z74" i="9"/>
  <c r="AB74" i="9"/>
  <c r="AC74" i="9"/>
  <c r="AH74" i="9"/>
  <c r="AI74" i="9"/>
  <c r="H75" i="9"/>
  <c r="J75" i="9"/>
  <c r="L75" i="9"/>
  <c r="R75" i="9"/>
  <c r="T75" i="9"/>
  <c r="X75" i="9"/>
  <c r="Y75" i="9"/>
  <c r="Z75" i="9"/>
  <c r="AB75" i="9"/>
  <c r="AC75" i="9"/>
  <c r="AH75" i="9"/>
  <c r="AI75" i="9"/>
  <c r="H76" i="9"/>
  <c r="J76" i="9"/>
  <c r="L76" i="9"/>
  <c r="R76" i="9"/>
  <c r="T76" i="9"/>
  <c r="X76" i="9"/>
  <c r="Y76" i="9"/>
  <c r="Z76" i="9"/>
  <c r="AB76" i="9"/>
  <c r="AH76" i="9"/>
  <c r="AI76" i="9"/>
  <c r="H77" i="9"/>
  <c r="J77" i="9"/>
  <c r="L77" i="9"/>
  <c r="R77" i="9"/>
  <c r="T77" i="9"/>
  <c r="X77" i="9"/>
  <c r="Y77" i="9"/>
  <c r="Z77" i="9"/>
  <c r="AB77" i="9"/>
  <c r="AC77" i="9"/>
  <c r="AH77" i="9"/>
  <c r="AI77" i="9"/>
  <c r="H79" i="9"/>
  <c r="J79" i="9"/>
  <c r="L79" i="9"/>
  <c r="R79" i="9"/>
  <c r="T79" i="9"/>
  <c r="X79" i="9"/>
  <c r="Y79" i="9"/>
  <c r="Z79" i="9"/>
  <c r="AB79" i="9"/>
  <c r="AH79" i="9"/>
  <c r="AI79" i="9"/>
  <c r="F79" i="9"/>
  <c r="F77" i="9"/>
  <c r="F76" i="9"/>
  <c r="F75" i="9"/>
  <c r="F74" i="9"/>
  <c r="F73" i="9"/>
  <c r="F72" i="9"/>
  <c r="AH129" i="8"/>
  <c r="H120" i="8"/>
  <c r="J120" i="8"/>
  <c r="L120" i="8"/>
  <c r="R120" i="8"/>
  <c r="T120" i="8"/>
  <c r="X120" i="8"/>
  <c r="Y120" i="8"/>
  <c r="AA120" i="8"/>
  <c r="AB120" i="8"/>
  <c r="AC120" i="8"/>
  <c r="AH120" i="8"/>
  <c r="AI120" i="8"/>
  <c r="H121" i="8"/>
  <c r="J121" i="8"/>
  <c r="L121" i="8"/>
  <c r="R121" i="8"/>
  <c r="T121" i="8"/>
  <c r="X121" i="8"/>
  <c r="Y121" i="8"/>
  <c r="AA121" i="8"/>
  <c r="AB121" i="8"/>
  <c r="AC121" i="8"/>
  <c r="AH121" i="8"/>
  <c r="AI121" i="8"/>
  <c r="H122" i="8"/>
  <c r="J122" i="8"/>
  <c r="L122" i="8"/>
  <c r="R122" i="8"/>
  <c r="T122" i="8"/>
  <c r="X122" i="8"/>
  <c r="Y122" i="8"/>
  <c r="AA122" i="8"/>
  <c r="AB122" i="8"/>
  <c r="AC122" i="8"/>
  <c r="AH122" i="8"/>
  <c r="AI122" i="8"/>
  <c r="H123" i="8"/>
  <c r="J123" i="8"/>
  <c r="L123" i="8"/>
  <c r="R123" i="8"/>
  <c r="T123" i="8"/>
  <c r="X123" i="8"/>
  <c r="Y123" i="8"/>
  <c r="AA123" i="8"/>
  <c r="AB123" i="8"/>
  <c r="AC123" i="8"/>
  <c r="AH123" i="8"/>
  <c r="AI123" i="8"/>
  <c r="H124" i="8"/>
  <c r="J124" i="8"/>
  <c r="L124" i="8"/>
  <c r="R124" i="8"/>
  <c r="T124" i="8"/>
  <c r="X124" i="8"/>
  <c r="Y124" i="8"/>
  <c r="AA124" i="8"/>
  <c r="AB124" i="8"/>
  <c r="AH124" i="8"/>
  <c r="AI124" i="8"/>
  <c r="H125" i="8"/>
  <c r="J125" i="8"/>
  <c r="R125" i="8"/>
  <c r="T125" i="8"/>
  <c r="X125" i="8"/>
  <c r="Y125" i="8"/>
  <c r="AA125" i="8"/>
  <c r="AB125" i="8"/>
  <c r="AC125" i="8"/>
  <c r="AH125" i="8"/>
  <c r="AI125" i="8"/>
  <c r="H127" i="8"/>
  <c r="J127" i="8"/>
  <c r="L127" i="8"/>
  <c r="R127" i="8"/>
  <c r="T127" i="8"/>
  <c r="X127" i="8"/>
  <c r="Y127" i="8"/>
  <c r="AA127" i="8"/>
  <c r="AB127" i="8"/>
  <c r="AH127" i="8"/>
  <c r="AI127" i="8"/>
  <c r="F127" i="8"/>
  <c r="F125" i="8"/>
  <c r="F124" i="8"/>
  <c r="F123" i="8"/>
  <c r="F122" i="8"/>
  <c r="F121" i="8"/>
  <c r="F120" i="8"/>
  <c r="H118" i="5"/>
  <c r="J118" i="5"/>
  <c r="L118" i="5"/>
  <c r="R118" i="5"/>
  <c r="T118" i="5"/>
  <c r="X118" i="5"/>
  <c r="Y118" i="5"/>
  <c r="AB118" i="5"/>
  <c r="H119" i="5"/>
  <c r="J119" i="5"/>
  <c r="L119" i="5"/>
  <c r="R119" i="5"/>
  <c r="T119" i="5"/>
  <c r="X119" i="5"/>
  <c r="Y119" i="5"/>
  <c r="AB119" i="5"/>
  <c r="H120" i="5"/>
  <c r="J120" i="5"/>
  <c r="L120" i="5"/>
  <c r="R120" i="5"/>
  <c r="T120" i="5"/>
  <c r="X120" i="5"/>
  <c r="Y120" i="5"/>
  <c r="AB120" i="5"/>
  <c r="H121" i="5"/>
  <c r="J121" i="5"/>
  <c r="L121" i="5"/>
  <c r="R121" i="5"/>
  <c r="T121" i="5"/>
  <c r="X121" i="5"/>
  <c r="Y121" i="5"/>
  <c r="AB121" i="5"/>
  <c r="H122" i="5"/>
  <c r="J122" i="5"/>
  <c r="L122" i="5"/>
  <c r="R122" i="5"/>
  <c r="T122" i="5"/>
  <c r="X122" i="5"/>
  <c r="Y122" i="5"/>
  <c r="AB122" i="5"/>
  <c r="H123" i="5"/>
  <c r="J123" i="5"/>
  <c r="L123" i="5"/>
  <c r="R123" i="5"/>
  <c r="T123" i="5"/>
  <c r="X123" i="5"/>
  <c r="Y123" i="5"/>
  <c r="AB123" i="5"/>
  <c r="H125" i="5"/>
  <c r="J125" i="5"/>
  <c r="L125" i="5"/>
  <c r="R125" i="5"/>
  <c r="T125" i="5"/>
  <c r="X125" i="5"/>
  <c r="Y125" i="5"/>
  <c r="AB125" i="5"/>
  <c r="F125" i="5"/>
  <c r="F123" i="5"/>
  <c r="F122" i="5"/>
  <c r="F121" i="5"/>
  <c r="F120" i="5"/>
  <c r="F119" i="5"/>
  <c r="F118" i="5"/>
  <c r="AI128" i="7"/>
  <c r="AI116" i="3"/>
  <c r="AI122" i="2"/>
  <c r="H113" i="2"/>
  <c r="J113" i="2"/>
  <c r="L113" i="2"/>
  <c r="R113" i="2"/>
  <c r="T113" i="2"/>
  <c r="X113" i="2"/>
  <c r="Y113" i="2"/>
  <c r="AA113" i="2"/>
  <c r="AB113" i="2"/>
  <c r="AH113" i="2"/>
  <c r="AI113" i="2"/>
  <c r="H114" i="2"/>
  <c r="J114" i="2"/>
  <c r="L114" i="2"/>
  <c r="R114" i="2"/>
  <c r="T114" i="2"/>
  <c r="X114" i="2"/>
  <c r="Y114" i="2"/>
  <c r="AA114" i="2"/>
  <c r="AB114" i="2"/>
  <c r="AH114" i="2"/>
  <c r="AI114" i="2"/>
  <c r="H115" i="2"/>
  <c r="J115" i="2"/>
  <c r="L115" i="2"/>
  <c r="R115" i="2"/>
  <c r="T115" i="2"/>
  <c r="X115" i="2"/>
  <c r="Y115" i="2"/>
  <c r="AA115" i="2"/>
  <c r="AB115" i="2"/>
  <c r="AH115" i="2"/>
  <c r="AI115" i="2"/>
  <c r="H116" i="2"/>
  <c r="J116" i="2"/>
  <c r="L116" i="2"/>
  <c r="R116" i="2"/>
  <c r="T116" i="2"/>
  <c r="X116" i="2"/>
  <c r="Y116" i="2"/>
  <c r="AA116" i="2"/>
  <c r="AB116" i="2"/>
  <c r="AH116" i="2"/>
  <c r="AI116" i="2"/>
  <c r="H117" i="2"/>
  <c r="J117" i="2"/>
  <c r="L117" i="2"/>
  <c r="R117" i="2"/>
  <c r="T117" i="2"/>
  <c r="X117" i="2"/>
  <c r="Y117" i="2"/>
  <c r="AB117" i="2"/>
  <c r="AH117" i="2"/>
  <c r="AI117" i="2"/>
  <c r="H118" i="2"/>
  <c r="J118" i="2"/>
  <c r="L118" i="2"/>
  <c r="R118" i="2"/>
  <c r="T118" i="2"/>
  <c r="X118" i="2"/>
  <c r="Y118" i="2"/>
  <c r="AA118" i="2"/>
  <c r="AB118" i="2"/>
  <c r="AH118" i="2"/>
  <c r="AI118" i="2"/>
  <c r="H120" i="2"/>
  <c r="J120" i="2"/>
  <c r="L120" i="2"/>
  <c r="R120" i="2"/>
  <c r="T120" i="2"/>
  <c r="X120" i="2"/>
  <c r="AB120" i="2"/>
  <c r="AH120" i="2"/>
  <c r="AI120" i="2"/>
  <c r="F120" i="2"/>
  <c r="F118" i="2"/>
  <c r="F117" i="2"/>
  <c r="F116" i="2"/>
  <c r="F115" i="2"/>
  <c r="F114" i="2"/>
  <c r="F113" i="2"/>
  <c r="H119" i="7"/>
  <c r="J119" i="7"/>
  <c r="L119" i="7"/>
  <c r="R119" i="7"/>
  <c r="T119" i="7"/>
  <c r="X119" i="7"/>
  <c r="Y119" i="7"/>
  <c r="AH119" i="7"/>
  <c r="AI119" i="7"/>
  <c r="H120" i="7"/>
  <c r="J120" i="7"/>
  <c r="L120" i="7"/>
  <c r="R120" i="7"/>
  <c r="T120" i="7"/>
  <c r="X120" i="7"/>
  <c r="Y120" i="7"/>
  <c r="AH120" i="7"/>
  <c r="AI120" i="7"/>
  <c r="H121" i="7"/>
  <c r="J121" i="7"/>
  <c r="L121" i="7"/>
  <c r="R121" i="7"/>
  <c r="T121" i="7"/>
  <c r="X121" i="7"/>
  <c r="Y121" i="7"/>
  <c r="AH121" i="7"/>
  <c r="AI121" i="7"/>
  <c r="H122" i="7"/>
  <c r="J122" i="7"/>
  <c r="L122" i="7"/>
  <c r="R122" i="7"/>
  <c r="T122" i="7"/>
  <c r="X122" i="7"/>
  <c r="Y122" i="7"/>
  <c r="AH122" i="7"/>
  <c r="AI122" i="7"/>
  <c r="H123" i="7"/>
  <c r="J123" i="7"/>
  <c r="L123" i="7"/>
  <c r="R123" i="7"/>
  <c r="T123" i="7"/>
  <c r="X123" i="7"/>
  <c r="Y123" i="7"/>
  <c r="AH123" i="7"/>
  <c r="AI123" i="7"/>
  <c r="H124" i="7"/>
  <c r="J124" i="7"/>
  <c r="L124" i="7"/>
  <c r="R124" i="7"/>
  <c r="X124" i="7"/>
  <c r="Y124" i="7"/>
  <c r="AH124" i="7"/>
  <c r="AI124" i="7"/>
  <c r="H126" i="7"/>
  <c r="J126" i="7"/>
  <c r="L126" i="7"/>
  <c r="R126" i="7"/>
  <c r="T126" i="7"/>
  <c r="X126" i="7"/>
  <c r="Y126" i="7"/>
  <c r="AH126" i="7"/>
  <c r="AI126" i="7"/>
  <c r="F126" i="7"/>
  <c r="J118" i="4"/>
  <c r="L118" i="4"/>
  <c r="R118" i="4"/>
  <c r="T118" i="4"/>
  <c r="X118" i="4"/>
  <c r="Y118" i="4"/>
  <c r="AB118" i="4"/>
  <c r="H118" i="4"/>
  <c r="H111" i="4"/>
  <c r="J111" i="4"/>
  <c r="L111" i="4"/>
  <c r="R111" i="4"/>
  <c r="T111" i="4"/>
  <c r="X111" i="4"/>
  <c r="Y111" i="4"/>
  <c r="AB111" i="4"/>
  <c r="H112" i="4"/>
  <c r="J112" i="4"/>
  <c r="L112" i="4"/>
  <c r="R112" i="4"/>
  <c r="T112" i="4"/>
  <c r="X112" i="4"/>
  <c r="Y112" i="4"/>
  <c r="AB112" i="4"/>
  <c r="H113" i="4"/>
  <c r="J113" i="4"/>
  <c r="L113" i="4"/>
  <c r="R113" i="4"/>
  <c r="T113" i="4"/>
  <c r="X113" i="4"/>
  <c r="Y113" i="4"/>
  <c r="AB113" i="4"/>
  <c r="H114" i="4"/>
  <c r="J114" i="4"/>
  <c r="L114" i="4"/>
  <c r="R114" i="4"/>
  <c r="T114" i="4"/>
  <c r="X114" i="4"/>
  <c r="Y114" i="4"/>
  <c r="AB114" i="4"/>
  <c r="H115" i="4"/>
  <c r="J115" i="4"/>
  <c r="L115" i="4"/>
  <c r="R115" i="4"/>
  <c r="T115" i="4"/>
  <c r="X115" i="4"/>
  <c r="Y115" i="4"/>
  <c r="AB115" i="4"/>
  <c r="H116" i="4"/>
  <c r="J116" i="4"/>
  <c r="L116" i="4"/>
  <c r="R116" i="4"/>
  <c r="T116" i="4"/>
  <c r="X116" i="4"/>
  <c r="Y116" i="4"/>
  <c r="AB116" i="4"/>
  <c r="H107" i="3"/>
  <c r="L107" i="3"/>
  <c r="R107" i="3"/>
  <c r="T107" i="3"/>
  <c r="X107" i="3"/>
  <c r="Y107" i="3"/>
  <c r="Z107" i="3"/>
  <c r="AB107" i="3"/>
  <c r="AH107" i="3"/>
  <c r="AI107" i="3"/>
  <c r="H108" i="3"/>
  <c r="L108" i="3"/>
  <c r="R108" i="3"/>
  <c r="T108" i="3"/>
  <c r="X108" i="3"/>
  <c r="Y108" i="3"/>
  <c r="Z108" i="3"/>
  <c r="AB108" i="3"/>
  <c r="AH108" i="3"/>
  <c r="AI108" i="3"/>
  <c r="H109" i="3"/>
  <c r="L109" i="3"/>
  <c r="R109" i="3"/>
  <c r="T109" i="3"/>
  <c r="X109" i="3"/>
  <c r="Y109" i="3"/>
  <c r="Z109" i="3"/>
  <c r="AB109" i="3"/>
  <c r="AH109" i="3"/>
  <c r="AI109" i="3"/>
  <c r="H110" i="3"/>
  <c r="L110" i="3"/>
  <c r="R110" i="3"/>
  <c r="T110" i="3"/>
  <c r="X110" i="3"/>
  <c r="Y110" i="3"/>
  <c r="Z110" i="3"/>
  <c r="AB110" i="3"/>
  <c r="AH110" i="3"/>
  <c r="AI110" i="3"/>
  <c r="H111" i="3"/>
  <c r="L111" i="3"/>
  <c r="R111" i="3"/>
  <c r="T111" i="3"/>
  <c r="X111" i="3"/>
  <c r="Y111" i="3"/>
  <c r="Z111" i="3"/>
  <c r="AB111" i="3"/>
  <c r="AH111" i="3"/>
  <c r="AI111" i="3"/>
  <c r="H112" i="3"/>
  <c r="L112" i="3"/>
  <c r="R112" i="3"/>
  <c r="T112" i="3"/>
  <c r="X112" i="3"/>
  <c r="Y112" i="3"/>
  <c r="Z112" i="3"/>
  <c r="AB112" i="3"/>
  <c r="AH112" i="3"/>
  <c r="AI112" i="3"/>
  <c r="R114" i="3"/>
  <c r="T114" i="3"/>
  <c r="X114" i="3"/>
  <c r="Y114" i="3"/>
  <c r="AB114" i="3"/>
  <c r="AH114" i="3"/>
  <c r="AI114" i="3"/>
  <c r="L114" i="3"/>
  <c r="J114" i="3"/>
  <c r="H114" i="3"/>
  <c r="AQ5" i="12" l="1"/>
  <c r="AR5" i="12"/>
  <c r="AS5" i="12"/>
  <c r="AT5" i="12"/>
  <c r="AU5" i="12"/>
  <c r="AV5" i="12"/>
  <c r="AQ6" i="12"/>
  <c r="AR6" i="12"/>
  <c r="AS6" i="12"/>
  <c r="AT6" i="12"/>
  <c r="AU6" i="12"/>
  <c r="AV6" i="12"/>
  <c r="AQ7" i="12"/>
  <c r="AR7" i="12"/>
  <c r="AS7" i="12"/>
  <c r="AT7" i="12"/>
  <c r="AU7" i="12"/>
  <c r="AV7" i="12"/>
  <c r="AQ8" i="12"/>
  <c r="AR8" i="12"/>
  <c r="AS8" i="12"/>
  <c r="AT8" i="12"/>
  <c r="AU8" i="12"/>
  <c r="AV8" i="12"/>
  <c r="AQ9" i="12"/>
  <c r="AR9" i="12"/>
  <c r="AS9" i="12"/>
  <c r="AT9" i="12"/>
  <c r="AU9" i="12"/>
  <c r="AV9" i="12"/>
  <c r="AQ10" i="12"/>
  <c r="AR10" i="12"/>
  <c r="AS10" i="12"/>
  <c r="AT10" i="12"/>
  <c r="AU10" i="12"/>
  <c r="AV10" i="12"/>
  <c r="AQ11" i="12"/>
  <c r="AR11" i="12"/>
  <c r="AS11" i="12"/>
  <c r="AT11" i="12"/>
  <c r="AU11" i="12"/>
  <c r="AV11" i="12"/>
  <c r="AQ12" i="12"/>
  <c r="AR12" i="12"/>
  <c r="AS12" i="12"/>
  <c r="AT12" i="12"/>
  <c r="AU12" i="12"/>
  <c r="AV12" i="12"/>
  <c r="AV4" i="12"/>
  <c r="AU4" i="12"/>
  <c r="AT4" i="12"/>
  <c r="AS4" i="12"/>
  <c r="AR4" i="12"/>
  <c r="AQ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B17" i="12"/>
  <c r="B16" i="12"/>
  <c r="B15" i="12"/>
  <c r="B14" i="12"/>
  <c r="AR5" i="11"/>
  <c r="AS5" i="11"/>
  <c r="AT5" i="11"/>
  <c r="AU5" i="11"/>
  <c r="AV5" i="11"/>
  <c r="AR6" i="11"/>
  <c r="AS6" i="11"/>
  <c r="AT6" i="11"/>
  <c r="AU6" i="11"/>
  <c r="AV6" i="11"/>
  <c r="AR7" i="11"/>
  <c r="AS7" i="11"/>
  <c r="AT7" i="11"/>
  <c r="AU7" i="11"/>
  <c r="AV7" i="11"/>
  <c r="AR8" i="11"/>
  <c r="AS8" i="11"/>
  <c r="AT8" i="11"/>
  <c r="AU8" i="11"/>
  <c r="AV8" i="11"/>
  <c r="AR9" i="11"/>
  <c r="AS9" i="11"/>
  <c r="AT9" i="11"/>
  <c r="AU9" i="11"/>
  <c r="AV9" i="11"/>
  <c r="AR10" i="11"/>
  <c r="AS10" i="11"/>
  <c r="AT10" i="11"/>
  <c r="AU10" i="11"/>
  <c r="AV10" i="11"/>
  <c r="AR11" i="11"/>
  <c r="AS11" i="11"/>
  <c r="AT11" i="11"/>
  <c r="AU11" i="11"/>
  <c r="AV11" i="11"/>
  <c r="AR12" i="11"/>
  <c r="AS12" i="11"/>
  <c r="AT12" i="11"/>
  <c r="AU12" i="11"/>
  <c r="AV12" i="11"/>
  <c r="AV4" i="11"/>
  <c r="AU4" i="11"/>
  <c r="AT4" i="11"/>
  <c r="AS4" i="11"/>
  <c r="AR4" i="11"/>
  <c r="AQ5" i="11"/>
  <c r="AQ6" i="11"/>
  <c r="AQ7" i="11"/>
  <c r="AQ8" i="11"/>
  <c r="AQ9" i="11"/>
  <c r="AQ10" i="11"/>
  <c r="AQ11" i="11"/>
  <c r="AQ12" i="11"/>
  <c r="AQ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B17" i="11"/>
  <c r="B16" i="11"/>
  <c r="B15" i="11"/>
  <c r="B14" i="11"/>
  <c r="F124" i="7"/>
  <c r="F123" i="7"/>
  <c r="F122" i="7"/>
  <c r="F121" i="7"/>
  <c r="F120" i="7"/>
  <c r="F119" i="7"/>
  <c r="F116" i="4"/>
  <c r="F115" i="4"/>
  <c r="F114" i="4"/>
  <c r="F113" i="4"/>
  <c r="F112" i="4"/>
  <c r="F111" i="4"/>
  <c r="AQ5" i="10" l="1"/>
  <c r="AR5" i="10"/>
  <c r="AS5" i="10"/>
  <c r="AT5" i="10"/>
  <c r="AU5" i="10"/>
  <c r="AV5" i="10"/>
  <c r="AQ6" i="10"/>
  <c r="AR6" i="10"/>
  <c r="AS6" i="10"/>
  <c r="AT6" i="10"/>
  <c r="AU6" i="10"/>
  <c r="AV6" i="10"/>
  <c r="AQ7" i="10"/>
  <c r="AR7" i="10"/>
  <c r="AS7" i="10"/>
  <c r="AT7" i="10"/>
  <c r="AU7" i="10"/>
  <c r="AV7" i="10"/>
  <c r="AQ8" i="10"/>
  <c r="AR8" i="10"/>
  <c r="AS8" i="10"/>
  <c r="AT8" i="10"/>
  <c r="AU8" i="10"/>
  <c r="AV8" i="10"/>
  <c r="AQ9" i="10"/>
  <c r="AR9" i="10"/>
  <c r="AS9" i="10"/>
  <c r="AT9" i="10"/>
  <c r="AU9" i="10"/>
  <c r="AV9" i="10"/>
  <c r="AQ10" i="10"/>
  <c r="AR10" i="10"/>
  <c r="AS10" i="10"/>
  <c r="AT10" i="10"/>
  <c r="AU10" i="10"/>
  <c r="AV10" i="10"/>
  <c r="AQ11" i="10"/>
  <c r="AR11" i="10"/>
  <c r="AS11" i="10"/>
  <c r="AT11" i="10"/>
  <c r="AU11" i="10"/>
  <c r="AV11" i="10"/>
  <c r="AQ12" i="10"/>
  <c r="AR12" i="10"/>
  <c r="AS12" i="10"/>
  <c r="AT12" i="10"/>
  <c r="AU12" i="10"/>
  <c r="AV12" i="10"/>
  <c r="AV4" i="10"/>
  <c r="AU4" i="10"/>
  <c r="AT4" i="10"/>
  <c r="AS4" i="10"/>
  <c r="AR4" i="10"/>
  <c r="AQ4" i="10"/>
  <c r="F107" i="3"/>
  <c r="F112" i="3"/>
  <c r="F111" i="3"/>
  <c r="F110" i="3"/>
  <c r="F109" i="3"/>
  <c r="F108" i="3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Q14" i="10"/>
  <c r="R14" i="10"/>
  <c r="S14" i="10"/>
  <c r="T14" i="10"/>
  <c r="U14" i="10"/>
  <c r="V14" i="10"/>
  <c r="W14" i="10"/>
  <c r="X14" i="10"/>
  <c r="Y14" i="10"/>
  <c r="Q15" i="10"/>
  <c r="R15" i="10"/>
  <c r="S15" i="10"/>
  <c r="T15" i="10"/>
  <c r="U15" i="10"/>
  <c r="V15" i="10"/>
  <c r="W15" i="10"/>
  <c r="X15" i="10"/>
  <c r="Y15" i="10"/>
  <c r="Q16" i="10"/>
  <c r="R16" i="10"/>
  <c r="S16" i="10"/>
  <c r="T16" i="10"/>
  <c r="U16" i="10"/>
  <c r="V16" i="10"/>
  <c r="W16" i="10"/>
  <c r="X16" i="10"/>
  <c r="Y16" i="10"/>
  <c r="Q17" i="10"/>
  <c r="R17" i="10"/>
  <c r="S17" i="10"/>
  <c r="T17" i="10"/>
  <c r="U17" i="10"/>
  <c r="V17" i="10"/>
  <c r="W17" i="10"/>
  <c r="X17" i="10"/>
  <c r="Y17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B17" i="10"/>
  <c r="B16" i="10"/>
  <c r="B15" i="10"/>
  <c r="B14" i="10"/>
  <c r="D13" i="8" l="1"/>
  <c r="D22" i="8" s="1"/>
  <c r="D31" i="8" s="1"/>
  <c r="D40" i="8" s="1"/>
  <c r="D49" i="8" s="1"/>
  <c r="D58" i="8" s="1"/>
  <c r="D67" i="8" s="1"/>
  <c r="D76" i="8" s="1"/>
  <c r="D85" i="8" s="1"/>
  <c r="D94" i="8" s="1"/>
  <c r="D103" i="8" s="1"/>
  <c r="D112" i="8" s="1"/>
  <c r="D14" i="8"/>
  <c r="D23" i="8" s="1"/>
  <c r="D32" i="8" s="1"/>
  <c r="D41" i="8" s="1"/>
  <c r="D50" i="8" s="1"/>
  <c r="D59" i="8" s="1"/>
  <c r="D68" i="8" s="1"/>
  <c r="D77" i="8" s="1"/>
  <c r="D86" i="8" s="1"/>
  <c r="D95" i="8" s="1"/>
  <c r="D104" i="8" s="1"/>
  <c r="D113" i="8" s="1"/>
  <c r="D15" i="8"/>
  <c r="D24" i="8" s="1"/>
  <c r="D33" i="8" s="1"/>
  <c r="D42" i="8" s="1"/>
  <c r="D51" i="8" s="1"/>
  <c r="D60" i="8" s="1"/>
  <c r="D69" i="8" s="1"/>
  <c r="D78" i="8" s="1"/>
  <c r="D87" i="8" s="1"/>
  <c r="D96" i="8" s="1"/>
  <c r="D105" i="8" s="1"/>
  <c r="D114" i="8" s="1"/>
  <c r="D16" i="8"/>
  <c r="D25" i="8" s="1"/>
  <c r="D34" i="8" s="1"/>
  <c r="D43" i="8" s="1"/>
  <c r="D52" i="8" s="1"/>
  <c r="D61" i="8" s="1"/>
  <c r="D70" i="8" s="1"/>
  <c r="D79" i="8" s="1"/>
  <c r="D88" i="8" s="1"/>
  <c r="D97" i="8" s="1"/>
  <c r="D106" i="8" s="1"/>
  <c r="D115" i="8" s="1"/>
  <c r="D17" i="8"/>
  <c r="D26" i="8" s="1"/>
  <c r="D35" i="8" s="1"/>
  <c r="D44" i="8" s="1"/>
  <c r="D53" i="8" s="1"/>
  <c r="D62" i="8" s="1"/>
  <c r="D71" i="8" s="1"/>
  <c r="D80" i="8" s="1"/>
  <c r="D89" i="8" s="1"/>
  <c r="D98" i="8" s="1"/>
  <c r="D107" i="8" s="1"/>
  <c r="D116" i="8" s="1"/>
  <c r="D18" i="8"/>
  <c r="D27" i="8" s="1"/>
  <c r="D36" i="8" s="1"/>
  <c r="D45" i="8" s="1"/>
  <c r="D54" i="8" s="1"/>
  <c r="D63" i="8" s="1"/>
  <c r="D72" i="8" s="1"/>
  <c r="D81" i="8" s="1"/>
  <c r="D90" i="8" s="1"/>
  <c r="D99" i="8" s="1"/>
  <c r="D108" i="8" s="1"/>
  <c r="D117" i="8" s="1"/>
  <c r="D19" i="8"/>
  <c r="D28" i="8" s="1"/>
  <c r="D37" i="8" s="1"/>
  <c r="D46" i="8" s="1"/>
  <c r="D55" i="8" s="1"/>
  <c r="D64" i="8" s="1"/>
  <c r="D73" i="8" s="1"/>
  <c r="D82" i="8" s="1"/>
  <c r="D91" i="8" s="1"/>
  <c r="D100" i="8" s="1"/>
  <c r="D109" i="8" s="1"/>
  <c r="D118" i="8" s="1"/>
  <c r="D20" i="8"/>
  <c r="D29" i="8" s="1"/>
  <c r="D38" i="8" s="1"/>
  <c r="D47" i="8" s="1"/>
  <c r="D56" i="8" s="1"/>
  <c r="D65" i="8" s="1"/>
  <c r="D74" i="8" s="1"/>
  <c r="D83" i="8" s="1"/>
  <c r="D92" i="8" s="1"/>
  <c r="D110" i="8" s="1"/>
  <c r="D12" i="8"/>
  <c r="D21" i="8" s="1"/>
  <c r="D30" i="8" s="1"/>
  <c r="D39" i="8" s="1"/>
  <c r="D48" i="8" s="1"/>
  <c r="D57" i="8" s="1"/>
  <c r="D66" i="8" s="1"/>
  <c r="D75" i="8" s="1"/>
  <c r="D84" i="8" s="1"/>
  <c r="D93" i="8" s="1"/>
  <c r="D102" i="8" s="1"/>
  <c r="D111" i="8" s="1"/>
  <c r="D55" i="7"/>
  <c r="D64" i="7" s="1"/>
  <c r="D73" i="7" s="1"/>
  <c r="D82" i="7" s="1"/>
  <c r="D91" i="7" s="1"/>
  <c r="D100" i="7" s="1"/>
  <c r="D109" i="7" s="1"/>
  <c r="D20" i="7"/>
  <c r="D29" i="7" s="1"/>
  <c r="D19" i="7" l="1"/>
  <c r="D28" i="7" s="1"/>
  <c r="D37" i="7" s="1"/>
  <c r="D45" i="7" s="1"/>
  <c r="D54" i="7" s="1"/>
  <c r="D63" i="7" s="1"/>
  <c r="D72" i="7" s="1"/>
  <c r="D81" i="7" s="1"/>
  <c r="D90" i="7" s="1"/>
  <c r="D99" i="7" s="1"/>
  <c r="D108" i="7" s="1"/>
  <c r="D117" i="7" s="1"/>
  <c r="D18" i="7"/>
  <c r="D27" i="7" s="1"/>
  <c r="D36" i="7" s="1"/>
  <c r="D44" i="7" s="1"/>
  <c r="D53" i="7" s="1"/>
  <c r="D62" i="7" s="1"/>
  <c r="D71" i="7" s="1"/>
  <c r="D80" i="7" s="1"/>
  <c r="D89" i="7" s="1"/>
  <c r="D98" i="7" s="1"/>
  <c r="D107" i="7" s="1"/>
  <c r="D116" i="7" s="1"/>
  <c r="D17" i="7"/>
  <c r="D26" i="7" s="1"/>
  <c r="D35" i="7" s="1"/>
  <c r="D43" i="7" s="1"/>
  <c r="D52" i="7" s="1"/>
  <c r="D61" i="7" s="1"/>
  <c r="D70" i="7" s="1"/>
  <c r="D79" i="7" s="1"/>
  <c r="D88" i="7" s="1"/>
  <c r="D97" i="7" s="1"/>
  <c r="D106" i="7" s="1"/>
  <c r="D115" i="7" s="1"/>
  <c r="D16" i="7"/>
  <c r="D25" i="7" s="1"/>
  <c r="D34" i="7" s="1"/>
  <c r="D42" i="7" s="1"/>
  <c r="D51" i="7" s="1"/>
  <c r="D60" i="7" s="1"/>
  <c r="D69" i="7" s="1"/>
  <c r="D78" i="7" s="1"/>
  <c r="D87" i="7" s="1"/>
  <c r="D96" i="7" s="1"/>
  <c r="D105" i="7" s="1"/>
  <c r="D114" i="7" s="1"/>
  <c r="D15" i="7"/>
  <c r="D24" i="7" s="1"/>
  <c r="D33" i="7" s="1"/>
  <c r="D41" i="7" s="1"/>
  <c r="D50" i="7" s="1"/>
  <c r="D59" i="7" s="1"/>
  <c r="D68" i="7" s="1"/>
  <c r="D77" i="7" s="1"/>
  <c r="D86" i="7" s="1"/>
  <c r="D95" i="7" s="1"/>
  <c r="D104" i="7" s="1"/>
  <c r="D113" i="7" s="1"/>
  <c r="D14" i="7"/>
  <c r="D23" i="7" s="1"/>
  <c r="D32" i="7" s="1"/>
  <c r="D40" i="7" s="1"/>
  <c r="D49" i="7" s="1"/>
  <c r="D58" i="7" s="1"/>
  <c r="D67" i="7" s="1"/>
  <c r="D76" i="7" s="1"/>
  <c r="D85" i="7" s="1"/>
  <c r="D94" i="7" s="1"/>
  <c r="D103" i="7" s="1"/>
  <c r="D112" i="7" s="1"/>
  <c r="D13" i="7"/>
  <c r="D22" i="7" s="1"/>
  <c r="D31" i="7" s="1"/>
  <c r="D39" i="7" s="1"/>
  <c r="D48" i="7" s="1"/>
  <c r="D57" i="7" s="1"/>
  <c r="D66" i="7" s="1"/>
  <c r="D75" i="7" s="1"/>
  <c r="D84" i="7" s="1"/>
  <c r="D93" i="7" s="1"/>
  <c r="D102" i="7" s="1"/>
  <c r="D111" i="7" s="1"/>
  <c r="D12" i="7"/>
  <c r="D21" i="7" s="1"/>
  <c r="D30" i="7" s="1"/>
  <c r="D38" i="7" s="1"/>
  <c r="D47" i="7" s="1"/>
  <c r="D56" i="7" s="1"/>
  <c r="D65" i="7" s="1"/>
  <c r="D74" i="7" s="1"/>
  <c r="D83" i="7" s="1"/>
  <c r="D92" i="7" s="1"/>
  <c r="D101" i="7" s="1"/>
  <c r="D110" i="7" s="1"/>
  <c r="D93" i="6"/>
  <c r="D102" i="6" s="1"/>
  <c r="D111" i="6" s="1"/>
  <c r="D65" i="6"/>
  <c r="D74" i="6" s="1"/>
  <c r="D64" i="6"/>
  <c r="D73" i="6" s="1"/>
  <c r="D83" i="6" s="1"/>
  <c r="D92" i="6" s="1"/>
  <c r="D101" i="6" s="1"/>
  <c r="D110" i="6" s="1"/>
  <c r="D119" i="6" s="1"/>
  <c r="D63" i="6"/>
  <c r="D72" i="6" s="1"/>
  <c r="D82" i="6" s="1"/>
  <c r="D91" i="6" s="1"/>
  <c r="D100" i="6" s="1"/>
  <c r="D109" i="6" s="1"/>
  <c r="D118" i="6" s="1"/>
  <c r="D62" i="6"/>
  <c r="D71" i="6" s="1"/>
  <c r="D81" i="6" s="1"/>
  <c r="D90" i="6" s="1"/>
  <c r="D99" i="6" s="1"/>
  <c r="D108" i="6" s="1"/>
  <c r="D117" i="6" s="1"/>
  <c r="D61" i="6"/>
  <c r="D70" i="6" s="1"/>
  <c r="D80" i="6" s="1"/>
  <c r="D89" i="6" s="1"/>
  <c r="D98" i="6" s="1"/>
  <c r="D107" i="6" s="1"/>
  <c r="D116" i="6" s="1"/>
  <c r="D60" i="6"/>
  <c r="D69" i="6" s="1"/>
  <c r="D79" i="6" s="1"/>
  <c r="D88" i="6" s="1"/>
  <c r="D97" i="6" s="1"/>
  <c r="D106" i="6" s="1"/>
  <c r="D115" i="6" s="1"/>
  <c r="D59" i="6"/>
  <c r="D68" i="6" s="1"/>
  <c r="D78" i="6" s="1"/>
  <c r="D87" i="6" s="1"/>
  <c r="D96" i="6" s="1"/>
  <c r="D105" i="6" s="1"/>
  <c r="D114" i="6" s="1"/>
  <c r="D58" i="6"/>
  <c r="D67" i="6" s="1"/>
  <c r="D77" i="6" s="1"/>
  <c r="D86" i="6" s="1"/>
  <c r="D95" i="6" s="1"/>
  <c r="D104" i="6" s="1"/>
  <c r="D113" i="6" s="1"/>
  <c r="D57" i="6"/>
  <c r="D66" i="6" s="1"/>
  <c r="D76" i="6" s="1"/>
  <c r="D85" i="6" s="1"/>
  <c r="D94" i="6" s="1"/>
  <c r="D103" i="6" s="1"/>
  <c r="D112" i="6" s="1"/>
  <c r="D102" i="5"/>
  <c r="D114" i="5" s="1"/>
  <c r="D69" i="5"/>
  <c r="D77" i="5" s="1"/>
  <c r="D85" i="5" s="1"/>
  <c r="D93" i="5" s="1"/>
  <c r="D101" i="5" s="1"/>
  <c r="D113" i="5" s="1"/>
  <c r="D42" i="5"/>
  <c r="D51" i="5" s="1"/>
  <c r="D60" i="5" s="1"/>
  <c r="D68" i="5" s="1"/>
  <c r="D76" i="5" s="1"/>
  <c r="D84" i="5" s="1"/>
  <c r="D92" i="5" s="1"/>
  <c r="D100" i="5" s="1"/>
  <c r="D112" i="5" s="1"/>
  <c r="D26" i="5"/>
  <c r="D33" i="5" s="1"/>
  <c r="D41" i="5" s="1"/>
  <c r="D50" i="5" s="1"/>
  <c r="D59" i="5" s="1"/>
  <c r="D67" i="5" s="1"/>
  <c r="D75" i="5" s="1"/>
  <c r="D83" i="5" s="1"/>
  <c r="D91" i="5" s="1"/>
  <c r="D99" i="5" s="1"/>
  <c r="D109" i="5" s="1"/>
  <c r="D25" i="5"/>
  <c r="D32" i="5" s="1"/>
  <c r="D40" i="5" s="1"/>
  <c r="D49" i="5" s="1"/>
  <c r="D58" i="5" s="1"/>
  <c r="D66" i="5" s="1"/>
  <c r="D74" i="5" s="1"/>
  <c r="D82" i="5" s="1"/>
  <c r="D90" i="5" s="1"/>
  <c r="D98" i="5" s="1"/>
  <c r="D107" i="5" s="1"/>
  <c r="D24" i="5"/>
  <c r="D31" i="5" s="1"/>
  <c r="D39" i="5" s="1"/>
  <c r="D48" i="5" s="1"/>
  <c r="D57" i="5" s="1"/>
  <c r="D65" i="5" s="1"/>
  <c r="D73" i="5" s="1"/>
  <c r="D81" i="5" s="1"/>
  <c r="D89" i="5" s="1"/>
  <c r="D97" i="5" s="1"/>
  <c r="D106" i="5" s="1"/>
  <c r="D23" i="5"/>
  <c r="D30" i="5" s="1"/>
  <c r="D38" i="5" s="1"/>
  <c r="D47" i="5" s="1"/>
  <c r="D56" i="5" s="1"/>
  <c r="D64" i="5" s="1"/>
  <c r="D72" i="5" s="1"/>
  <c r="D80" i="5" s="1"/>
  <c r="D88" i="5" s="1"/>
  <c r="D96" i="5" s="1"/>
  <c r="D105" i="5" s="1"/>
  <c r="D22" i="5"/>
  <c r="D29" i="5" s="1"/>
  <c r="D37" i="5" s="1"/>
  <c r="D46" i="5" s="1"/>
  <c r="D55" i="5" s="1"/>
  <c r="D63" i="5" s="1"/>
  <c r="D71" i="5" s="1"/>
  <c r="D79" i="5" s="1"/>
  <c r="D87" i="5" s="1"/>
  <c r="D95" i="5" s="1"/>
  <c r="D104" i="5" s="1"/>
  <c r="D21" i="5"/>
  <c r="D28" i="5" s="1"/>
  <c r="D36" i="5" s="1"/>
  <c r="D45" i="5" s="1"/>
  <c r="D54" i="5" s="1"/>
  <c r="D62" i="5" s="1"/>
  <c r="D70" i="5" s="1"/>
  <c r="D78" i="5" s="1"/>
  <c r="D86" i="5" s="1"/>
  <c r="D20" i="5"/>
  <c r="D27" i="5" s="1"/>
  <c r="D35" i="5" s="1"/>
  <c r="D44" i="5" s="1"/>
  <c r="D53" i="5" s="1"/>
  <c r="D18" i="4"/>
  <c r="D26" i="4" s="1"/>
  <c r="D34" i="4" s="1"/>
  <c r="D42" i="4" s="1"/>
  <c r="D51" i="4" s="1"/>
  <c r="D59" i="4" s="1"/>
  <c r="D68" i="4" s="1"/>
  <c r="D76" i="4" s="1"/>
  <c r="D84" i="4" s="1"/>
  <c r="D92" i="4" s="1"/>
  <c r="D100" i="4" s="1"/>
  <c r="D17" i="4"/>
  <c r="D25" i="4" s="1"/>
  <c r="D33" i="4" s="1"/>
  <c r="D41" i="4" s="1"/>
  <c r="D50" i="4" s="1"/>
  <c r="D58" i="4" s="1"/>
  <c r="D67" i="4" s="1"/>
  <c r="D75" i="4" s="1"/>
  <c r="D83" i="4" s="1"/>
  <c r="D91" i="4" s="1"/>
  <c r="D99" i="4" s="1"/>
  <c r="D107" i="4" s="1"/>
  <c r="D16" i="4"/>
  <c r="D24" i="4" s="1"/>
  <c r="D32" i="4" s="1"/>
  <c r="D40" i="4" s="1"/>
  <c r="D49" i="4" s="1"/>
  <c r="D57" i="4" s="1"/>
  <c r="D66" i="4" s="1"/>
  <c r="D74" i="4" s="1"/>
  <c r="D82" i="4" s="1"/>
  <c r="D90" i="4" s="1"/>
  <c r="D98" i="4" s="1"/>
  <c r="D106" i="4" s="1"/>
  <c r="D15" i="4"/>
  <c r="D23" i="4" s="1"/>
  <c r="D31" i="4" s="1"/>
  <c r="D39" i="4" s="1"/>
  <c r="D48" i="4" s="1"/>
  <c r="D56" i="4" s="1"/>
  <c r="D65" i="4" s="1"/>
  <c r="D73" i="4" s="1"/>
  <c r="D81" i="4" s="1"/>
  <c r="D89" i="4" s="1"/>
  <c r="D97" i="4" s="1"/>
  <c r="D105" i="4" s="1"/>
  <c r="D14" i="4"/>
  <c r="D22" i="4" s="1"/>
  <c r="D30" i="4" s="1"/>
  <c r="D38" i="4" s="1"/>
  <c r="D47" i="4" s="1"/>
  <c r="D55" i="4" s="1"/>
  <c r="D64" i="4" s="1"/>
  <c r="D72" i="4" s="1"/>
  <c r="D80" i="4" s="1"/>
  <c r="D88" i="4" s="1"/>
  <c r="D96" i="4" s="1"/>
  <c r="D104" i="4" s="1"/>
  <c r="D13" i="4"/>
  <c r="D21" i="4" s="1"/>
  <c r="D29" i="4" s="1"/>
  <c r="D37" i="4" s="1"/>
  <c r="D46" i="4" s="1"/>
  <c r="D54" i="4" s="1"/>
  <c r="D63" i="4" s="1"/>
  <c r="D71" i="4" s="1"/>
  <c r="D79" i="4" s="1"/>
  <c r="D87" i="4" s="1"/>
  <c r="D95" i="4" s="1"/>
  <c r="D103" i="4" s="1"/>
  <c r="D12" i="4"/>
  <c r="D20" i="4" s="1"/>
  <c r="D28" i="4" s="1"/>
  <c r="D36" i="4" s="1"/>
  <c r="D45" i="4" s="1"/>
  <c r="D53" i="4" s="1"/>
  <c r="D62" i="4" s="1"/>
  <c r="D70" i="4" s="1"/>
  <c r="D78" i="4" s="1"/>
  <c r="D86" i="4" s="1"/>
  <c r="D94" i="4" s="1"/>
  <c r="D102" i="4" s="1"/>
  <c r="D11" i="4"/>
  <c r="D19" i="4" s="1"/>
  <c r="D27" i="4" s="1"/>
  <c r="D35" i="4" s="1"/>
  <c r="D44" i="4" s="1"/>
  <c r="D52" i="4" s="1"/>
  <c r="D61" i="4" s="1"/>
  <c r="D69" i="4" s="1"/>
  <c r="D77" i="4" s="1"/>
  <c r="D85" i="4" s="1"/>
  <c r="D93" i="4" s="1"/>
  <c r="D101" i="4" s="1"/>
  <c r="D18" i="3" l="1"/>
  <c r="D26" i="3" s="1"/>
  <c r="D34" i="3" s="1"/>
  <c r="D42" i="3" s="1"/>
  <c r="D50" i="3" s="1"/>
  <c r="D58" i="3" s="1"/>
  <c r="D66" i="3" s="1"/>
  <c r="D74" i="3" s="1"/>
  <c r="D82" i="3" s="1"/>
  <c r="D90" i="3" s="1"/>
  <c r="D98" i="3" s="1"/>
  <c r="D17" i="3"/>
  <c r="D25" i="3" s="1"/>
  <c r="D33" i="3" s="1"/>
  <c r="D41" i="3" s="1"/>
  <c r="D49" i="3" s="1"/>
  <c r="D57" i="3" s="1"/>
  <c r="D65" i="3" s="1"/>
  <c r="D73" i="3" s="1"/>
  <c r="D81" i="3" s="1"/>
  <c r="D89" i="3" s="1"/>
  <c r="D97" i="3" s="1"/>
  <c r="D105" i="3" s="1"/>
  <c r="D16" i="3"/>
  <c r="D24" i="3" s="1"/>
  <c r="D32" i="3" s="1"/>
  <c r="D40" i="3" s="1"/>
  <c r="D48" i="3" s="1"/>
  <c r="D56" i="3" s="1"/>
  <c r="D64" i="3" s="1"/>
  <c r="D72" i="3" s="1"/>
  <c r="D80" i="3" s="1"/>
  <c r="D88" i="3" s="1"/>
  <c r="D96" i="3" s="1"/>
  <c r="D104" i="3" s="1"/>
  <c r="D15" i="3"/>
  <c r="D23" i="3" s="1"/>
  <c r="D31" i="3" s="1"/>
  <c r="D39" i="3" s="1"/>
  <c r="D47" i="3" s="1"/>
  <c r="D55" i="3" s="1"/>
  <c r="D63" i="3" s="1"/>
  <c r="D71" i="3" s="1"/>
  <c r="D79" i="3" s="1"/>
  <c r="D87" i="3" s="1"/>
  <c r="D95" i="3" s="1"/>
  <c r="D103" i="3" s="1"/>
  <c r="D14" i="3"/>
  <c r="D22" i="3" s="1"/>
  <c r="D30" i="3" s="1"/>
  <c r="D38" i="3" s="1"/>
  <c r="D46" i="3" s="1"/>
  <c r="D54" i="3" s="1"/>
  <c r="D62" i="3" s="1"/>
  <c r="D70" i="3" s="1"/>
  <c r="D78" i="3" s="1"/>
  <c r="D86" i="3" s="1"/>
  <c r="D94" i="3" s="1"/>
  <c r="D102" i="3" s="1"/>
  <c r="D13" i="3"/>
  <c r="D21" i="3" s="1"/>
  <c r="D29" i="3" s="1"/>
  <c r="D37" i="3" s="1"/>
  <c r="D45" i="3" s="1"/>
  <c r="D53" i="3" s="1"/>
  <c r="D61" i="3" s="1"/>
  <c r="D69" i="3" s="1"/>
  <c r="D77" i="3" s="1"/>
  <c r="D85" i="3" s="1"/>
  <c r="D93" i="3" s="1"/>
  <c r="D101" i="3" s="1"/>
  <c r="D12" i="3"/>
  <c r="D20" i="3" s="1"/>
  <c r="D28" i="3" s="1"/>
  <c r="D36" i="3" s="1"/>
  <c r="D44" i="3" s="1"/>
  <c r="D52" i="3" s="1"/>
  <c r="D60" i="3" s="1"/>
  <c r="D68" i="3" s="1"/>
  <c r="D76" i="3" s="1"/>
  <c r="D84" i="3" s="1"/>
  <c r="D92" i="3" s="1"/>
  <c r="D100" i="3" s="1"/>
  <c r="D11" i="3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D99" i="3" s="1"/>
  <c r="D101" i="2"/>
  <c r="D109" i="2" s="1"/>
  <c r="D68" i="2"/>
  <c r="D76" i="2" s="1"/>
  <c r="D84" i="2" s="1"/>
  <c r="D92" i="2" s="1"/>
  <c r="D100" i="2" s="1"/>
  <c r="D108" i="2" s="1"/>
  <c r="D27" i="2"/>
  <c r="D35" i="2" s="1"/>
  <c r="D43" i="2" s="1"/>
  <c r="D51" i="2" s="1"/>
  <c r="D59" i="2" s="1"/>
  <c r="D67" i="2" s="1"/>
  <c r="D75" i="2" s="1"/>
  <c r="D83" i="2" s="1"/>
  <c r="D91" i="2" s="1"/>
  <c r="D99" i="2" s="1"/>
  <c r="D107" i="2" s="1"/>
  <c r="D26" i="2"/>
  <c r="D34" i="2" s="1"/>
  <c r="D42" i="2" s="1"/>
  <c r="D50" i="2" s="1"/>
  <c r="D58" i="2" s="1"/>
  <c r="D66" i="2" s="1"/>
  <c r="D74" i="2" s="1"/>
  <c r="D82" i="2" s="1"/>
  <c r="D90" i="2" s="1"/>
  <c r="D98" i="2" s="1"/>
  <c r="D106" i="2" s="1"/>
  <c r="D25" i="2"/>
  <c r="D33" i="2" s="1"/>
  <c r="D41" i="2" s="1"/>
  <c r="D49" i="2" s="1"/>
  <c r="D57" i="2" s="1"/>
  <c r="D65" i="2" s="1"/>
  <c r="D73" i="2" s="1"/>
  <c r="D81" i="2" s="1"/>
  <c r="D89" i="2" s="1"/>
  <c r="D97" i="2" s="1"/>
  <c r="D105" i="2" s="1"/>
  <c r="D24" i="2"/>
  <c r="D32" i="2" s="1"/>
  <c r="D40" i="2" s="1"/>
  <c r="D48" i="2" s="1"/>
  <c r="D56" i="2" s="1"/>
  <c r="D64" i="2" s="1"/>
  <c r="D72" i="2" s="1"/>
  <c r="D80" i="2" s="1"/>
  <c r="D88" i="2" s="1"/>
  <c r="D96" i="2" s="1"/>
  <c r="D104" i="2" s="1"/>
  <c r="D23" i="2"/>
  <c r="D31" i="2" s="1"/>
  <c r="D39" i="2" s="1"/>
  <c r="D47" i="2" s="1"/>
  <c r="D55" i="2" s="1"/>
  <c r="D63" i="2" s="1"/>
  <c r="D71" i="2" s="1"/>
  <c r="D79" i="2" s="1"/>
  <c r="D87" i="2" s="1"/>
  <c r="D95" i="2" s="1"/>
  <c r="D103" i="2" s="1"/>
  <c r="D22" i="2"/>
  <c r="D30" i="2" s="1"/>
  <c r="D38" i="2" s="1"/>
  <c r="D46" i="2" s="1"/>
  <c r="D54" i="2" s="1"/>
  <c r="D62" i="2" s="1"/>
  <c r="D70" i="2" s="1"/>
  <c r="D78" i="2" s="1"/>
  <c r="D86" i="2" s="1"/>
  <c r="D94" i="2" s="1"/>
  <c r="D102" i="2" s="1"/>
  <c r="D21" i="2"/>
  <c r="D29" i="2" s="1"/>
  <c r="D37" i="2" s="1"/>
  <c r="D45" i="2" s="1"/>
  <c r="D53" i="2" s="1"/>
  <c r="D61" i="2" s="1"/>
  <c r="D69" i="2" s="1"/>
  <c r="D77" i="2" s="1"/>
  <c r="D85" i="2" s="1"/>
  <c r="D20" i="2"/>
  <c r="D28" i="2" s="1"/>
  <c r="D36" i="2" s="1"/>
  <c r="D44" i="2" s="1"/>
  <c r="D52" i="2" s="1"/>
  <c r="D57" i="1"/>
  <c r="D66" i="1" s="1"/>
  <c r="D76" i="1" s="1"/>
  <c r="D85" i="1" s="1"/>
  <c r="D94" i="1" s="1"/>
  <c r="D103" i="1" s="1"/>
  <c r="D112" i="1" s="1"/>
  <c r="D58" i="1"/>
  <c r="D67" i="1" s="1"/>
  <c r="D77" i="1" s="1"/>
  <c r="D86" i="1" s="1"/>
  <c r="D95" i="1" s="1"/>
  <c r="D104" i="1" s="1"/>
  <c r="D113" i="1" s="1"/>
  <c r="D59" i="1"/>
  <c r="D68" i="1" s="1"/>
  <c r="D78" i="1" s="1"/>
  <c r="D87" i="1" s="1"/>
  <c r="D96" i="1" s="1"/>
  <c r="D105" i="1" s="1"/>
  <c r="D114" i="1" s="1"/>
  <c r="D60" i="1"/>
  <c r="D69" i="1" s="1"/>
  <c r="D79" i="1" s="1"/>
  <c r="D88" i="1" s="1"/>
  <c r="D97" i="1" s="1"/>
  <c r="D106" i="1" s="1"/>
  <c r="D115" i="1" s="1"/>
  <c r="D61" i="1"/>
  <c r="D70" i="1" s="1"/>
  <c r="D80" i="1" s="1"/>
  <c r="D89" i="1" s="1"/>
  <c r="D98" i="1" s="1"/>
  <c r="D107" i="1" s="1"/>
  <c r="D116" i="1" s="1"/>
  <c r="D62" i="1"/>
  <c r="D71" i="1" s="1"/>
  <c r="D81" i="1" s="1"/>
  <c r="D90" i="1" s="1"/>
  <c r="D99" i="1" s="1"/>
  <c r="D108" i="1" s="1"/>
  <c r="D117" i="1" s="1"/>
  <c r="D63" i="1"/>
  <c r="D72" i="1" s="1"/>
  <c r="D82" i="1" s="1"/>
  <c r="D91" i="1" s="1"/>
  <c r="D100" i="1" s="1"/>
  <c r="D109" i="1" s="1"/>
  <c r="D118" i="1" s="1"/>
  <c r="D64" i="1"/>
  <c r="D56" i="1"/>
  <c r="D65" i="1" s="1"/>
  <c r="D75" i="1" s="1"/>
  <c r="D84" i="1" s="1"/>
  <c r="D93" i="1" s="1"/>
  <c r="D102" i="1" s="1"/>
  <c r="D111" i="1" s="1"/>
  <c r="D83" i="1" l="1"/>
  <c r="D92" i="1" s="1"/>
  <c r="D101" i="1" s="1"/>
  <c r="D110" i="1" s="1"/>
  <c r="D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rerun on frozen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A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43(j) and n.d. of duplicates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reran on frozen sample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X5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duplicates (10 and &lt;dl; 11 and 6)</t>
        </r>
      </text>
    </comment>
  </commentList>
</comments>
</file>

<file path=xl/sharedStrings.xml><?xml version="1.0" encoding="utf-8"?>
<sst xmlns="http://schemas.openxmlformats.org/spreadsheetml/2006/main" count="5722" uniqueCount="997">
  <si>
    <t>Sample</t>
  </si>
  <si>
    <t>Date</t>
  </si>
  <si>
    <t>Code</t>
  </si>
  <si>
    <t>Name</t>
  </si>
  <si>
    <t>Sampled</t>
  </si>
  <si>
    <t>SRP (ug/L)</t>
  </si>
  <si>
    <t>CS5-BT3-1-2.5 m [B]</t>
  </si>
  <si>
    <t>CS5-BT3-1-2 m [C]</t>
  </si>
  <si>
    <t>CS5-BT3-1-1.5 m [D]</t>
  </si>
  <si>
    <t>CS5-BT3-1-1.25 m [E]</t>
  </si>
  <si>
    <t>CS5-BT3-1-1 m [F]</t>
  </si>
  <si>
    <t>CS5-BT3-1-0.75 m [G]</t>
  </si>
  <si>
    <t>CS5-BT3-1-0.50 m [H]</t>
  </si>
  <si>
    <t>CS5-BT3-1-0.25 m [I]</t>
  </si>
  <si>
    <t>CS5-BT3-2-3 m [A]</t>
  </si>
  <si>
    <t>CS5-BT3-2-2.5 m [B]</t>
  </si>
  <si>
    <t>CS5-BT3-2-1.5 m [D]</t>
  </si>
  <si>
    <t>CS5-BT3-2-1.25 m [E]</t>
  </si>
  <si>
    <t>CS5-BT3-2-1 m [F]</t>
  </si>
  <si>
    <t>CS5-BT3-2-0.75 m [G]</t>
  </si>
  <si>
    <t>CS5-BT3-2-0.50 m [H]</t>
  </si>
  <si>
    <t>CS5-BT3-2-0.25 m [I]</t>
  </si>
  <si>
    <t>CS5-BT3-3-3 m [A]</t>
  </si>
  <si>
    <t>CS5-BT3-3-2.5 m [B]</t>
  </si>
  <si>
    <t>CS5-BT3-3-2 m [C]</t>
  </si>
  <si>
    <t>CS5-BT3-3-1.5 m [D]</t>
  </si>
  <si>
    <t>CS5-BT3-3-1.25 m [E]</t>
  </si>
  <si>
    <t>CS5-BT3-3-1 m [F]</t>
  </si>
  <si>
    <t>CS5-BT3-3-0.75 m [G]</t>
  </si>
  <si>
    <t>CS5-BT3-3-0.50 m [H]</t>
  </si>
  <si>
    <t>CS5-BT3-3-0.25 m [I]</t>
  </si>
  <si>
    <t>CS5-BT3-4-3 m [A]</t>
  </si>
  <si>
    <t>CS5-BT3-4-2.5 m [B]</t>
  </si>
  <si>
    <t>CS5-BT3-4-2 m [C]</t>
  </si>
  <si>
    <t>CS5-BT3-4-1.5 m [D]</t>
  </si>
  <si>
    <t>CS5-BT3-4-1.25 m [E]</t>
  </si>
  <si>
    <t>CS5-BT3-4-1 m [F]</t>
  </si>
  <si>
    <t>CS5-BT3-4-0.75 m [G]</t>
  </si>
  <si>
    <t>CS5-BT3-4-0.50 m [H]</t>
  </si>
  <si>
    <t>CS5-BT3-4-0.25 m [I]</t>
  </si>
  <si>
    <t>CS5-BT3-5-3 m [A]</t>
  </si>
  <si>
    <t>CS5-BT3-5-2.5 m [B]</t>
  </si>
  <si>
    <t>CS5-BT3-5-2 m [C]</t>
  </si>
  <si>
    <t>CS5-BT3-5-1.5 m [D]</t>
  </si>
  <si>
    <t>CS5-BT3-5-1.25 m [E]</t>
  </si>
  <si>
    <t>CS5-BT3-5-1 m [F]</t>
  </si>
  <si>
    <t>CS5-BT3-5-0.75 m [G]</t>
  </si>
  <si>
    <t>CS5-BT3-5-0.50 m [H]</t>
  </si>
  <si>
    <t>CS5-BT3-5-0.25 m [I]</t>
  </si>
  <si>
    <t>CS5-BT3-6-3 m [A]</t>
  </si>
  <si>
    <t>CS5-BT3-6-2.5 m [B]</t>
  </si>
  <si>
    <t>CS5-BT3-6-2 m [C]</t>
  </si>
  <si>
    <t>CS5-BT3-6-1.5 m [D]</t>
  </si>
  <si>
    <t>CS5-BT3-6-1.25 m [E]</t>
  </si>
  <si>
    <t>CS5-BT3-6-1 m [F]</t>
  </si>
  <si>
    <t>CS5-BT3-6-0.75 m [G]</t>
  </si>
  <si>
    <t>CS5-BT3-6-0.50 m [H]</t>
  </si>
  <si>
    <t>CS5-BT3-6-0.25 m [I]</t>
  </si>
  <si>
    <t>CS5-BT3-7-3 m [A]</t>
  </si>
  <si>
    <t>CS5-BT3-7-2.5 m [B]</t>
  </si>
  <si>
    <t>CS5-BT3-7-2 m [C]</t>
  </si>
  <si>
    <t>CS5-BT3-7-1.5 m [D]</t>
  </si>
  <si>
    <t>CS5-BT3-7-1.25 m [E]</t>
  </si>
  <si>
    <t>CS5-BT3-7-1 m [F]</t>
  </si>
  <si>
    <t>CS5-BT3-7-0.75 m [G]</t>
  </si>
  <si>
    <t>CS5-BT3-7-0.50 m [H]</t>
  </si>
  <si>
    <t>CS5-BT3-7-0.25 m [I]</t>
  </si>
  <si>
    <t>CS5-BT3-8-3 m [A]</t>
  </si>
  <si>
    <t>CS5-BT3-8-2.5 m [B]</t>
  </si>
  <si>
    <t>CS5-BT3-8-2 m [C]</t>
  </si>
  <si>
    <t>CS5-BT3-8-1.5 m [D]</t>
  </si>
  <si>
    <t>CS5-BT3-8-1.25 m [E]</t>
  </si>
  <si>
    <t>CS5-BT3-8-1 m [F]</t>
  </si>
  <si>
    <t>CS5-BT3-8-0.75 m [G]</t>
  </si>
  <si>
    <t>CS5-BT3-8-0.50 m [H]</t>
  </si>
  <si>
    <t>CS5-BT3-9-3 m [A]</t>
  </si>
  <si>
    <t>CS5-BT3-9-2.5 m [B]</t>
  </si>
  <si>
    <t>CS5-BT3-9-2 m [C]</t>
  </si>
  <si>
    <t>CS5-BT3-9-1.5 m [D]</t>
  </si>
  <si>
    <t>CS5-BT3-9-1.25 m [E]</t>
  </si>
  <si>
    <t>CS5-BT3-9-1 m [F]</t>
  </si>
  <si>
    <t>CS5-BT3-9-0.75 m [G]</t>
  </si>
  <si>
    <t>CS5-BT3-9-0.50 m [H]</t>
  </si>
  <si>
    <t>CS5-BT3-9-0.25 m [I]</t>
  </si>
  <si>
    <t>CS5-BT3-10-3 m [A]</t>
  </si>
  <si>
    <t>CS5-BT3-10-2.5 m [B]</t>
  </si>
  <si>
    <t>CS5-BT3-10-2 m [C]</t>
  </si>
  <si>
    <t>CS5-BT3-10-1.5 m [D]</t>
  </si>
  <si>
    <t>CS5-BT3-10-1.25 m [E]</t>
  </si>
  <si>
    <t>CS5-BT3-10-1 m [F]</t>
  </si>
  <si>
    <t>CS5-BT3-10-0.75 m [G]</t>
  </si>
  <si>
    <t>CS5-BT3-10-0.50 m [H]</t>
  </si>
  <si>
    <t>CS5-BT3-10-0.25 m [I]</t>
  </si>
  <si>
    <t>CS5-BT3-11-3 m [A]</t>
  </si>
  <si>
    <t>CS5-BT3-11-2.5 m [B]</t>
  </si>
  <si>
    <t>CS5-BT3-11-2 m [C]</t>
  </si>
  <si>
    <t>CS5-BT3-11-1.5 m [D]</t>
  </si>
  <si>
    <t>CS5-BT3-11-1.25 m [E]</t>
  </si>
  <si>
    <t>CS5-BT3-11-1 m [F]</t>
  </si>
  <si>
    <t>CS5-BT3-11-0.75 m [G]</t>
  </si>
  <si>
    <t>CS5-BT3-11-0.50 m [H]</t>
  </si>
  <si>
    <t>CS5-BT3-11-0.25 m [I]</t>
  </si>
  <si>
    <t>CS5-BT3-12-3 m [A]</t>
  </si>
  <si>
    <t>CS5-BT3-12-2.5 m [B]</t>
  </si>
  <si>
    <t>CS5-BT3-12-2 m [C]</t>
  </si>
  <si>
    <t>CS5-BT3-12-1.5 m [D]</t>
  </si>
  <si>
    <t>CS5-BT3-12-1.25 m [E]</t>
  </si>
  <si>
    <t>CS5-BT3-12-1 m [F]</t>
  </si>
  <si>
    <t>CS5-BT3-12-0.75 m [G]</t>
  </si>
  <si>
    <t>CS5-BT3-12-0.50 m [H]</t>
  </si>
  <si>
    <t>CS5-BT3-12-0.25 m [I]</t>
  </si>
  <si>
    <t>CS5-BT3-13-3 m [A]</t>
  </si>
  <si>
    <t>CS5-BT3-13-2.5 m [B]</t>
  </si>
  <si>
    <t>CS5-BT3-13-2 m [C]</t>
  </si>
  <si>
    <t>CS5-BT3-13-1.5 m [D]</t>
  </si>
  <si>
    <t>CS5-BT3-13-1.25 m [E]</t>
  </si>
  <si>
    <t>CS5-BT3-13-1 m [F]</t>
  </si>
  <si>
    <t>CS5-BT3-13-0.75 m [G]</t>
  </si>
  <si>
    <t>CS5-BT3-13-0.50 m [H]</t>
  </si>
  <si>
    <t>CS5-BT3-13-0.25 m [I]</t>
  </si>
  <si>
    <t>CS5-BT2-13-3 m [A]</t>
  </si>
  <si>
    <t>CS5-BT2-13-2.5 m [B]</t>
  </si>
  <si>
    <t>CS5-BT2-13-2 m [C]</t>
  </si>
  <si>
    <t>CS5-BT2-13-1.5 m [D]</t>
  </si>
  <si>
    <t>CS5-BT2-13-1.25 m [E]</t>
  </si>
  <si>
    <t>CS5-BT2-13-1 m [F]</t>
  </si>
  <si>
    <t>CS5-BT2-13-0.75 m [G]</t>
  </si>
  <si>
    <t>CS5-BT2-13-0.50 m [H]</t>
  </si>
  <si>
    <t>CS5-BT2-13-0.25 m [I]</t>
  </si>
  <si>
    <t>CS5-BT2-11-3 m [A]</t>
  </si>
  <si>
    <t>CS5-BT2-11-2.5 m [B]</t>
  </si>
  <si>
    <t>CS5-BT2-11-2 m [C]</t>
  </si>
  <si>
    <t>CS5-BT2-11-1.5 m [D]</t>
  </si>
  <si>
    <t>CS5-BT2-11-1.25 m [E]</t>
  </si>
  <si>
    <t>CS5-BT2-11-1 m [F]</t>
  </si>
  <si>
    <t>CS5-BT2-11-0.75 m [G]</t>
  </si>
  <si>
    <t>CS5-BT2-11-0.50 m [H]</t>
  </si>
  <si>
    <t>CS5-BT2-10-3 m [A]</t>
  </si>
  <si>
    <t>CS5-BT2-10-2.5 m [B]</t>
  </si>
  <si>
    <t>CS5-BT2-10-2 m [C]</t>
  </si>
  <si>
    <t>CS5-BT2-10-1.5 m [D]</t>
  </si>
  <si>
    <t>CS5-BT2-10-1.25 m [E]</t>
  </si>
  <si>
    <t>CS5-BT2-10-1 m [F]</t>
  </si>
  <si>
    <t>CS5-BT2-10-0.75 m [G]</t>
  </si>
  <si>
    <t>CS5-BT2-10-0.50 m [H]</t>
  </si>
  <si>
    <t>CS5-BT2-9-3 m [A]</t>
  </si>
  <si>
    <t>CS5-BT2-9-2.5 m [B]</t>
  </si>
  <si>
    <t>CS5-BT2-9-2 m [C]</t>
  </si>
  <si>
    <t>CS5-BT2-9-1.5 m [D]</t>
  </si>
  <si>
    <t>CS5-BT2-9-1.25 m [E]</t>
  </si>
  <si>
    <t>CS5-BT2-9-1 m [F]</t>
  </si>
  <si>
    <t>CS5-BT2-9-0.75 m [G]</t>
  </si>
  <si>
    <t>CS5-BT2-9-0.50 m [H]</t>
  </si>
  <si>
    <t>CS5-BT2-8-3 m [A]</t>
  </si>
  <si>
    <t>CS5-BT2-8-2.5 m [B]</t>
  </si>
  <si>
    <t>CS5-BT2-8-2 m [C]</t>
  </si>
  <si>
    <t>CS5-BT2-8-1.5 m [D]</t>
  </si>
  <si>
    <t>CS5-BT2-8-1.25 m [E]</t>
  </si>
  <si>
    <t>CS5-BT2-8-1 m [F]</t>
  </si>
  <si>
    <t>CS5-BT2-8-0.75 m [G]</t>
  </si>
  <si>
    <t>CS5-BT2-8-0.50 m [H]</t>
  </si>
  <si>
    <t>CS5-BT2-7-3 m [A]</t>
  </si>
  <si>
    <t>CS5-BT2-7-2.5 m [B]</t>
  </si>
  <si>
    <t>CS5-BT2-7-2 m [C]</t>
  </si>
  <si>
    <t>CS5-BT2-7-1.5 m [D]</t>
  </si>
  <si>
    <t>CS5-BT2-7-1.25 m [E]</t>
  </si>
  <si>
    <t>CS5-BT2-7-1 m [F]</t>
  </si>
  <si>
    <t>CS5-BT2-7-0.75 m [G]</t>
  </si>
  <si>
    <t>CS5-BT2-7-0.50 m [H]</t>
  </si>
  <si>
    <t>CS5-BT2-7-0.25 m [I]</t>
  </si>
  <si>
    <t>CS5-BT2-6-3 m [A]</t>
  </si>
  <si>
    <t>CS5-BT2-6-2.5 m [B]</t>
  </si>
  <si>
    <t>CS5-BT2-6-2 m [C]</t>
  </si>
  <si>
    <t>CS5-BT2-6-1.5 m [D]</t>
  </si>
  <si>
    <t>CS5-BT2-6-1.25 m [E]</t>
  </si>
  <si>
    <t>CS5-BT2-6-1 m [F]</t>
  </si>
  <si>
    <t>CS5-BT2-6-0.75 m [G]</t>
  </si>
  <si>
    <t>CS5-BT2-6-0.50 m [H]</t>
  </si>
  <si>
    <t>CS5-BT2-5-3 m [A]</t>
  </si>
  <si>
    <t>CS5-BT2-5-2.5 m [B]</t>
  </si>
  <si>
    <t>CS5-BT2-5-2 m [C]</t>
  </si>
  <si>
    <t>CS5-BT2-5-1.5 m [D]</t>
  </si>
  <si>
    <t>CS5-BT2-5-1.25 m [E]</t>
  </si>
  <si>
    <t>CS5-BT2-5-1 m [F]</t>
  </si>
  <si>
    <t>CS5-BT2-5-0.75 m [G]</t>
  </si>
  <si>
    <t>CS5-BT2-5-0.50 m [H]</t>
  </si>
  <si>
    <t>CS5-BT2-4-3 m [A]</t>
  </si>
  <si>
    <t>CS5-BT2-4-2.5 m [B]</t>
  </si>
  <si>
    <t>CS5-BT2-4-2 m [C]</t>
  </si>
  <si>
    <t>CS5-BT2-4-1.5 m [D]</t>
  </si>
  <si>
    <t>CS5-BT2-4-1.25 m [E]</t>
  </si>
  <si>
    <t>CS5-BT2-4-1 m [F]</t>
  </si>
  <si>
    <t>CS5-BT2-4-0.75 m [G]</t>
  </si>
  <si>
    <t>CS5-BT2-4-0.50 m [H]</t>
  </si>
  <si>
    <t>CS5-BT2-3-3 m [A]</t>
  </si>
  <si>
    <t>CS5-BT2-3-2.5 m [B]</t>
  </si>
  <si>
    <t>CS5-BT2-3-2 m [C]</t>
  </si>
  <si>
    <t>CS5-BT2-3-1.5 m [D]</t>
  </si>
  <si>
    <t>CS5-BT2-3-1.25 m [E]</t>
  </si>
  <si>
    <t>CS5-BT2-3-1 m [F]</t>
  </si>
  <si>
    <t>CS5-BT2-3-0.75 m [G]</t>
  </si>
  <si>
    <t>CS5-BT2-3-0.50 m [H]</t>
  </si>
  <si>
    <t>CS5-BT2-3-0.25 m [I]</t>
  </si>
  <si>
    <t>CS5-BT2-2-3 m [A]</t>
  </si>
  <si>
    <t>CS5-BT2-2-2.5 m [B]</t>
  </si>
  <si>
    <t>CS5-BT2-2-2 m [C]</t>
  </si>
  <si>
    <t>CS5-BT2-2-1.5 m [D]</t>
  </si>
  <si>
    <t>CS5-BT2-2-1.25 m [E]</t>
  </si>
  <si>
    <t>CS5-BT2-2-1 m [F]</t>
  </si>
  <si>
    <t>CS5-BT2-2-0.75 m [G]</t>
  </si>
  <si>
    <t>CS5-BT2-2-0.50 m [H]</t>
  </si>
  <si>
    <t>CS5-BT2-1-3 m [A]</t>
  </si>
  <si>
    <t>CS5-BT2-1-2.5 m [B]</t>
  </si>
  <si>
    <t>CS5-BT2-1-2 m [C]</t>
  </si>
  <si>
    <t>CS5-BT2-1-1.5 m [D]</t>
  </si>
  <si>
    <t>CS5-BT2-1-1.25 m [E]</t>
  </si>
  <si>
    <t>CS5-BT2-1-1 m [F]</t>
  </si>
  <si>
    <t>CS5-BT2-1-0.75 m [G]</t>
  </si>
  <si>
    <t>CS5-BT2-1-0.50 m [H]</t>
  </si>
  <si>
    <t>CS5-BT2-1-0.25 m [I]</t>
  </si>
  <si>
    <t>CS5-BT1-1-3 m [A]</t>
  </si>
  <si>
    <t>CS5-BT1-1-2.5 m [B]</t>
  </si>
  <si>
    <t>CS5-BT1-1-2 m [C]</t>
  </si>
  <si>
    <t>CS5-BT1-1-1.5 m [D]</t>
  </si>
  <si>
    <t>CS5-BT1-1-1.25 m [E]</t>
  </si>
  <si>
    <t>CS5-BT1-1-1 m [F]</t>
  </si>
  <si>
    <t>CS5-BT1-1-0.75 m [G]</t>
  </si>
  <si>
    <t>CS5-BT1-1-0.50 m [H]</t>
  </si>
  <si>
    <t>CS5-BT1-2-3 m [A]</t>
  </si>
  <si>
    <t>CS5-BT1-2-2.5 m [B]</t>
  </si>
  <si>
    <t>CS5-BT1-2-2 m [C]</t>
  </si>
  <si>
    <t>CS5-BT1-2-1.5 m [D]</t>
  </si>
  <si>
    <t>CS5-BT1-2-1.25 m [E]</t>
  </si>
  <si>
    <t>CS5-BT1-2-1 m [F]</t>
  </si>
  <si>
    <t>CS5-BT1-2-0.75 m [G]</t>
  </si>
  <si>
    <t>CS5-BT1-2-0.50 m [H]</t>
  </si>
  <si>
    <t>CS5-BT1-3-3 m [A]</t>
  </si>
  <si>
    <t>CS5-BT1-3-2.5 m [B]</t>
  </si>
  <si>
    <t>CS5-BT1-3-2 m [C]</t>
  </si>
  <si>
    <t>CS5-BT1-3-1.5 m [D]</t>
  </si>
  <si>
    <t>CS5-BT1-3-1.25 m [E]</t>
  </si>
  <si>
    <t>CS5-BT1-3-1 m [F]</t>
  </si>
  <si>
    <t>CS5-BT1-3-0.75 m [G]</t>
  </si>
  <si>
    <t>CS5-BT1-3-0.50 m [H]</t>
  </si>
  <si>
    <t>CS5-BT1-4-3 m [A]</t>
  </si>
  <si>
    <t>CS5-BT1-4-2.5 m [B]</t>
  </si>
  <si>
    <t>CS5-BT1-4-2 m [C]</t>
  </si>
  <si>
    <t>CS5-BT1-4-1.5 m [D]</t>
  </si>
  <si>
    <t>CS5-BT1-4-1.25 m [E]</t>
  </si>
  <si>
    <t>CS5-BT1-4-1 m [F]</t>
  </si>
  <si>
    <t>CS5-BT1-4-0.75 m [G]</t>
  </si>
  <si>
    <t>CS5-BT1-4-0.50 m [H]</t>
  </si>
  <si>
    <t>CS5-BT1-5-3 m [A]</t>
  </si>
  <si>
    <t>CS5-BT1-5-2.5 m [B]</t>
  </si>
  <si>
    <t>CS5-BT1-5-2 m [C]</t>
  </si>
  <si>
    <t>CS5-BT1-5-1.5 m [D]</t>
  </si>
  <si>
    <t>CS5-BT1-5-1.25 m [E]</t>
  </si>
  <si>
    <t>CS5-BT1-5-1 m [F]</t>
  </si>
  <si>
    <t>CS5-BT1-5-0.75 m [G]</t>
  </si>
  <si>
    <t>CS5-BT1-5-0.50 m [H]</t>
  </si>
  <si>
    <t>CS5-BT1-6-3 m [A]</t>
  </si>
  <si>
    <t>CS5-BT1-6-2.5 m [B]</t>
  </si>
  <si>
    <t>CS5-BT1-6-2 m [C]</t>
  </si>
  <si>
    <t>CS5-BT1-6-1.5 m [D]</t>
  </si>
  <si>
    <t>CS5-BT1-6-1.25 m [E]</t>
  </si>
  <si>
    <t>CS5-BT1-6-1 m [F]</t>
  </si>
  <si>
    <t>CS5-BT1-6-0.75 m [G]</t>
  </si>
  <si>
    <t>CS5-BT1-6-0.50 m [H]</t>
  </si>
  <si>
    <t>CS5-BT1-7-3 m [A]</t>
  </si>
  <si>
    <t>CS5-BT1-7-2.5 m [B]</t>
  </si>
  <si>
    <t>CS5-BT1-7-2 m [C]</t>
  </si>
  <si>
    <t>CS5-BT1-7-1.5 m [D]</t>
  </si>
  <si>
    <t>CS5-BT1-7-1.25 m [E]</t>
  </si>
  <si>
    <t>CS5-BT1-7-1 m [F]</t>
  </si>
  <si>
    <t>CS5-BT1-7-0.75 m [G]</t>
  </si>
  <si>
    <t>CS5-BT1-7-0.50 m [H]</t>
  </si>
  <si>
    <t>CS5-BT1-8-3 m [A]</t>
  </si>
  <si>
    <t>CS5-BT1-8-2.5 m [B]</t>
  </si>
  <si>
    <t>CS5-BT1-8-2 m [C]</t>
  </si>
  <si>
    <t>CS5-BT1-8-1.5 m [D]</t>
  </si>
  <si>
    <t>CS5-BT1-8-1.25 m [E]</t>
  </si>
  <si>
    <t>CS5-BT1-8-1 m [F]</t>
  </si>
  <si>
    <t>CS5-BT1-8-0.75 m [G]</t>
  </si>
  <si>
    <t>CS5-BT1-8-0.50 m [H]</t>
  </si>
  <si>
    <t>CS5-BT1-9-3 m [A]</t>
  </si>
  <si>
    <t>CS5-BT1-9-2.5 m [B]</t>
  </si>
  <si>
    <t>CS5-BT1-9-2 m [C]</t>
  </si>
  <si>
    <t>CS5-BT1-9-1.5 m [D]</t>
  </si>
  <si>
    <t>CS5-BT1-9-1.25 m [E]</t>
  </si>
  <si>
    <t>CS5-BT1-9-1 m [F]</t>
  </si>
  <si>
    <t>CS5-BT1-9-0.75 m [G]</t>
  </si>
  <si>
    <t>CS5-BT1-9-0.50 m [H]</t>
  </si>
  <si>
    <t>CS5-BT1-10-3 m [A]</t>
  </si>
  <si>
    <t>CS5-BT1-10-2.5 m [B]</t>
  </si>
  <si>
    <t>CS5-BT1-10-2 m [C]</t>
  </si>
  <si>
    <t>CS5-BT1-10-1.5 m [D]</t>
  </si>
  <si>
    <t>CS5-BT1-10-1.25 m [E]</t>
  </si>
  <si>
    <t>CS5-BT1-10-1 m [F]</t>
  </si>
  <si>
    <t>CS5-BT1-10-0.75 m [G]</t>
  </si>
  <si>
    <t>CS5-BT1-10-0.50 m [H]</t>
  </si>
  <si>
    <t>CS5-BT1-11-3 m [A]</t>
  </si>
  <si>
    <t>CS5-BT1-11-2.5 m [B]</t>
  </si>
  <si>
    <t>CS5-BT1-11-2 m [C]</t>
  </si>
  <si>
    <t>CS5-BT1-11-1.5 m [D]</t>
  </si>
  <si>
    <t>CS5-BT1-11-1.25 m [E]</t>
  </si>
  <si>
    <t>CS5-BT1-11-1 m [F]</t>
  </si>
  <si>
    <t>CS5-BT1-11-0.75 m [G]</t>
  </si>
  <si>
    <t>CS5-BT1-11-0.50 m [H]</t>
  </si>
  <si>
    <t>CS5-BT1-12-3 m [A]</t>
  </si>
  <si>
    <t>CS5-BT1-12-2.5 m [B]</t>
  </si>
  <si>
    <t>CS5-BT1-12-2 m [C]</t>
  </si>
  <si>
    <t>CS5-BT1-12-1.5 m [D]</t>
  </si>
  <si>
    <t>CS5-BT1-12-1.25 m [E]</t>
  </si>
  <si>
    <t>CS5-BT1-12-1 m [F]</t>
  </si>
  <si>
    <t>CS5-BT1-12-0.75 m [G]</t>
  </si>
  <si>
    <t>CS5-BT1-12-0.50 m [H]</t>
  </si>
  <si>
    <t>CS5-BT1-13-3 m [A]</t>
  </si>
  <si>
    <t>CS5-BT1-13-2.5 m [B]</t>
  </si>
  <si>
    <t>CS5-BT1-13-2 m [C]</t>
  </si>
  <si>
    <t>CS5-BT1-13-1.5 m [D]</t>
  </si>
  <si>
    <t>CS5-BT1-13-1 m [F]</t>
  </si>
  <si>
    <t>CS5-BT1-13-0.75 m [G]</t>
  </si>
  <si>
    <t>CS5-BT1-13-0.50 m [H]</t>
  </si>
  <si>
    <t>x</t>
  </si>
  <si>
    <t>SRPDilution</t>
  </si>
  <si>
    <t>x (m)</t>
  </si>
  <si>
    <t>y (m)</t>
  </si>
  <si>
    <t>CS5-BT1-1-A</t>
  </si>
  <si>
    <t>CS5-BT1-1-B</t>
  </si>
  <si>
    <t>CS5-BT1-1-C</t>
  </si>
  <si>
    <t>CS5-BT1-1-D</t>
  </si>
  <si>
    <t>CS5-BT1-1-E</t>
  </si>
  <si>
    <t>CS5-BT1-1-F</t>
  </si>
  <si>
    <t>CS5-BT1-1-G</t>
  </si>
  <si>
    <t>CS5-BT1-1-H</t>
  </si>
  <si>
    <t>CS5-BT1-1-I</t>
  </si>
  <si>
    <t>CS5-BT1-2-A</t>
  </si>
  <si>
    <t>CS5-BT1-2-B</t>
  </si>
  <si>
    <t>CS5-BT1-2-C</t>
  </si>
  <si>
    <t>CS5-BT1-2-D</t>
  </si>
  <si>
    <t>CS5-BT1-2-E</t>
  </si>
  <si>
    <t>CS5-BT1-2-F</t>
  </si>
  <si>
    <t>CS5-BT1-2-G</t>
  </si>
  <si>
    <t>CS5-BT1-2-H</t>
  </si>
  <si>
    <t>CS5-BT1-2-I</t>
  </si>
  <si>
    <t>CS5-BT1-3-A</t>
  </si>
  <si>
    <t>CS5-BT1-3-B</t>
  </si>
  <si>
    <t>CS5-BT1-3-C</t>
  </si>
  <si>
    <t>CS5-BT1-3-D</t>
  </si>
  <si>
    <t>CS5-BT1-3-E</t>
  </si>
  <si>
    <t>CS5-BT1-3-F</t>
  </si>
  <si>
    <t>CS5-BT1-3-G</t>
  </si>
  <si>
    <t>CS5-BT1-3-H</t>
  </si>
  <si>
    <t>CS5-BT1-3-I</t>
  </si>
  <si>
    <t>CS5-BT1-4-A</t>
  </si>
  <si>
    <t>CS5-BT1-4-B</t>
  </si>
  <si>
    <t>CS5-BT1-4-C</t>
  </si>
  <si>
    <t>CS5-BT1-4-D</t>
  </si>
  <si>
    <t>CS5-BT1-4-E</t>
  </si>
  <si>
    <t>CS5-BT1-4-F</t>
  </si>
  <si>
    <t>CS5-BT1-4-G</t>
  </si>
  <si>
    <t>CS5-BT1-4-H</t>
  </si>
  <si>
    <t>CS5-BT1-5-A</t>
  </si>
  <si>
    <t>CS5-BT1-5-B</t>
  </si>
  <si>
    <t>CS5-BT1-5-C</t>
  </si>
  <si>
    <t>CS5-BT1-5-D</t>
  </si>
  <si>
    <t>CS5-BT1-5-E</t>
  </si>
  <si>
    <t>CS5-BT1-5-F</t>
  </si>
  <si>
    <t>CS5-BT1-5-G</t>
  </si>
  <si>
    <t>CS5-BT1-5-H</t>
  </si>
  <si>
    <t>CS5-BT1-5-I</t>
  </si>
  <si>
    <t>CS5-BT1-6-A</t>
  </si>
  <si>
    <t>CS5-BT1-6-B</t>
  </si>
  <si>
    <t>CS5-BT1-6-C</t>
  </si>
  <si>
    <t>CS5-BT1-6-D</t>
  </si>
  <si>
    <t>CS5-BT1-6-E</t>
  </si>
  <si>
    <t>CS5-BT1-6-F</t>
  </si>
  <si>
    <t>CS5-BT1-6-G</t>
  </si>
  <si>
    <t>CS5-BT1-6-H</t>
  </si>
  <si>
    <t>CS5-BT1-6-I</t>
  </si>
  <si>
    <t>CS5-BT1-7-A</t>
  </si>
  <si>
    <t>CS5-BT1-7-B</t>
  </si>
  <si>
    <t>CS5-BT1-7-C</t>
  </si>
  <si>
    <t>CS5-BT1-7-D</t>
  </si>
  <si>
    <t>CS5-BT1-7-E</t>
  </si>
  <si>
    <t>CS5-BT1-7-F</t>
  </si>
  <si>
    <t>CS5-BT1-7-G</t>
  </si>
  <si>
    <t>CS5-BT1-7-H</t>
  </si>
  <si>
    <t>CS5-BT1-7-I</t>
  </si>
  <si>
    <t>CS5-BT1-8-A</t>
  </si>
  <si>
    <t>CS5-BT1-8-B</t>
  </si>
  <si>
    <t>CS5-BT1-8-C</t>
  </si>
  <si>
    <t>CS5-BT1-8-D</t>
  </si>
  <si>
    <t>CS5-BT1-8-E</t>
  </si>
  <si>
    <t>CS5-BT1-8-F</t>
  </si>
  <si>
    <t>CS5-BT1-8-G</t>
  </si>
  <si>
    <t>CS5-BT1-8-H</t>
  </si>
  <si>
    <t>CS5-BT1-8-I</t>
  </si>
  <si>
    <t>CS5-BT1-9-A</t>
  </si>
  <si>
    <t>CS5-BT1-9-B</t>
  </si>
  <si>
    <t>CS5-BT1-9-C</t>
  </si>
  <si>
    <t>CS5-BT1-9-D</t>
  </si>
  <si>
    <t>CS5-BT1-9-E</t>
  </si>
  <si>
    <t>CS5-BT1-9-F</t>
  </si>
  <si>
    <t>CS5-BT1-9-G</t>
  </si>
  <si>
    <t>CS5-BT1-9-H</t>
  </si>
  <si>
    <t>CS5-BT1-9-I</t>
  </si>
  <si>
    <t>CS5-BT1-10-A</t>
  </si>
  <si>
    <t>CS5-BT1-10-B</t>
  </si>
  <si>
    <t>CS5-BT1-10-C</t>
  </si>
  <si>
    <t>CS5-BT1-10-D</t>
  </si>
  <si>
    <t>CS5-BT1-10-E</t>
  </si>
  <si>
    <t>CS5-BT1-10-F</t>
  </si>
  <si>
    <t>CS5-BT1-10-G</t>
  </si>
  <si>
    <t>CS5-BT1-10-H</t>
  </si>
  <si>
    <t>CS5-BT1-10-I</t>
  </si>
  <si>
    <t>CS5-BT1-11-A</t>
  </si>
  <si>
    <t>CS5-BT1-11-B</t>
  </si>
  <si>
    <t>CS5-BT1-11-C</t>
  </si>
  <si>
    <t>CS5-BT1-11-D</t>
  </si>
  <si>
    <t>CS5-BT1-11-E</t>
  </si>
  <si>
    <t>CS5-BT1-11-F</t>
  </si>
  <si>
    <t>CS5-BT1-11-G</t>
  </si>
  <si>
    <t>CS5-BT1-11-H</t>
  </si>
  <si>
    <t>CS5-BT1-11-I</t>
  </si>
  <si>
    <t>CS5-BT1-12-A</t>
  </si>
  <si>
    <t>CS5-BT1-12-B</t>
  </si>
  <si>
    <t>CS5-BT1-12-C</t>
  </si>
  <si>
    <t>CS5-BT1-12-D</t>
  </si>
  <si>
    <t>CS5-BT1-12-E</t>
  </si>
  <si>
    <t>CS5-BT1-12-F</t>
  </si>
  <si>
    <t>CS5-BT1-12-G</t>
  </si>
  <si>
    <t>CS5-BT1-12-H</t>
  </si>
  <si>
    <t>CS5-BT1-12-I</t>
  </si>
  <si>
    <t>CS5-BT1-13-A</t>
  </si>
  <si>
    <t>CS5-BT1-13-B</t>
  </si>
  <si>
    <t>CS5-BT1-13-C</t>
  </si>
  <si>
    <t>CS5-BT1-13-D</t>
  </si>
  <si>
    <t>CS5-BT1-13-F</t>
  </si>
  <si>
    <t>CS5-BT1-13-G</t>
  </si>
  <si>
    <t>CS5-BT1-13-H</t>
  </si>
  <si>
    <t>CS5-BT1-13-I</t>
  </si>
  <si>
    <t>CS5-BT3-1-B</t>
  </si>
  <si>
    <t>CS5-BT3-1-C</t>
  </si>
  <si>
    <t>CS5-BT3-1-D</t>
  </si>
  <si>
    <t>CS5-BT3-1-E</t>
  </si>
  <si>
    <t>CS5-BT3-1-F</t>
  </si>
  <si>
    <t>CS5-BT3-1-G</t>
  </si>
  <si>
    <t>CS5-BT3-1-H</t>
  </si>
  <si>
    <t>CS5-BT3-2-B</t>
  </si>
  <si>
    <t>CS5-BT3-2-C</t>
  </si>
  <si>
    <t>CS5-BT3-2-D</t>
  </si>
  <si>
    <t>CS5-BT3-2-E</t>
  </si>
  <si>
    <t>CS5-BT3-2-F</t>
  </si>
  <si>
    <t>CS5-BT3-2-G</t>
  </si>
  <si>
    <t>CS5-BT3-2-H</t>
  </si>
  <si>
    <t>CS5-BT3-3-B</t>
  </si>
  <si>
    <t>CS5-BT3-3-C</t>
  </si>
  <si>
    <t>CS5-BT3-3-D</t>
  </si>
  <si>
    <t>CS5-BT3-3-E</t>
  </si>
  <si>
    <t>CS5-BT3-3-F</t>
  </si>
  <si>
    <t>CS5-BT3-3-G</t>
  </si>
  <si>
    <t>CS5-BT3-3-H</t>
  </si>
  <si>
    <t>CS5-BT3-4-B</t>
  </si>
  <si>
    <t>CS5-BT3-4-C</t>
  </si>
  <si>
    <t>CS5-BT3-4-D</t>
  </si>
  <si>
    <t>CS5-BT3-4-E</t>
  </si>
  <si>
    <t>CS5-BT3-4-F</t>
  </si>
  <si>
    <t>CS5-BT3-4-G</t>
  </si>
  <si>
    <t>CS5-BT3-4-H</t>
  </si>
  <si>
    <t>CS5-BT3-5-C</t>
  </si>
  <si>
    <t>CS5-BT3-5-D</t>
  </si>
  <si>
    <t>CS5-BT3-5-E</t>
  </si>
  <si>
    <t>CS5-BT3-5-F</t>
  </si>
  <si>
    <t>CS5-BT3-5-G</t>
  </si>
  <si>
    <t>CS5-BT3-5-H</t>
  </si>
  <si>
    <t>CS5-BT3-6-B</t>
  </si>
  <si>
    <t>CS5-BT3-6-C</t>
  </si>
  <si>
    <t>CS5-BT3-6-D</t>
  </si>
  <si>
    <t>CS5-BT3-6-E</t>
  </si>
  <si>
    <t>CS5-BT3-6-F</t>
  </si>
  <si>
    <t>CS5-BT3-6-G</t>
  </si>
  <si>
    <t>CS5-BT3-6-H</t>
  </si>
  <si>
    <t>CS5-BT3-7-D</t>
  </si>
  <si>
    <t>CS5-BT3-7-H</t>
  </si>
  <si>
    <t>CS5-BT3-8-B</t>
  </si>
  <si>
    <t>CS5-BT3-8-D</t>
  </si>
  <si>
    <t>CS5-BT3-8-E</t>
  </si>
  <si>
    <t>CS5-BT3-8-F</t>
  </si>
  <si>
    <t>CS5-BT3-8-G</t>
  </si>
  <si>
    <t>CS5-BT3-8-H</t>
  </si>
  <si>
    <t>CS5-BT3-11-B</t>
  </si>
  <si>
    <t>CS5-BT3-11-C</t>
  </si>
  <si>
    <t>CS5-BT3-11-D</t>
  </si>
  <si>
    <t>CS5-BT3-11-E</t>
  </si>
  <si>
    <t>CS5-BT3-11-F</t>
  </si>
  <si>
    <t>CS5-BT3-11-G</t>
  </si>
  <si>
    <t>CS5-BT3-11-H</t>
  </si>
  <si>
    <t>CS5-BT3-12-B</t>
  </si>
  <si>
    <t>CS5-BT3-12-C</t>
  </si>
  <si>
    <t>CS5-BT3-12-D</t>
  </si>
  <si>
    <t>CS5-BT3-12-F</t>
  </si>
  <si>
    <t>CS5-BT3-12-G</t>
  </si>
  <si>
    <t>CS5-BT3-12-H</t>
  </si>
  <si>
    <t>CS5-BT3-13-C</t>
  </si>
  <si>
    <t>CS5-BT3-13-E</t>
  </si>
  <si>
    <t>CS5-BT3-13-F</t>
  </si>
  <si>
    <t>CS5-BT3-13-G</t>
  </si>
  <si>
    <t>CS5-BT3-13-H</t>
  </si>
  <si>
    <t>CS5-BT2-1-A</t>
  </si>
  <si>
    <t>CS5-BT2-1-B</t>
  </si>
  <si>
    <t>CS5-BT2-1-C</t>
  </si>
  <si>
    <t>CS5-BT2-1-D</t>
  </si>
  <si>
    <t>CS5-BT2-1-E</t>
  </si>
  <si>
    <t>CS5-BT2-1-F</t>
  </si>
  <si>
    <t>CS5-BT2-1-G</t>
  </si>
  <si>
    <t>CS5-BT2-1-H</t>
  </si>
  <si>
    <t>CS5-BT2-1-I</t>
  </si>
  <si>
    <t>CS5-BT2-2-A</t>
  </si>
  <si>
    <t>CS5-BT2-2-B</t>
  </si>
  <si>
    <t>CS5-BT2-2-C</t>
  </si>
  <si>
    <t>CS5-BT2-2-D</t>
  </si>
  <si>
    <t>CS5-BT2-2-E</t>
  </si>
  <si>
    <t>CS5-BT2-2-F</t>
  </si>
  <si>
    <t>CS5-BT2-2-G</t>
  </si>
  <si>
    <t>CS5-BT2-2-H</t>
  </si>
  <si>
    <t>CS5-BT2-2-I</t>
  </si>
  <si>
    <t>CS5-BT2-3-A</t>
  </si>
  <si>
    <t>CS5-BT2-3-B</t>
  </si>
  <si>
    <t>CS5-BT2-3-C</t>
  </si>
  <si>
    <t>CS5-BT2-3-D</t>
  </si>
  <si>
    <t>CS5-BT2-3-E</t>
  </si>
  <si>
    <t>CS5-BT2-3-F</t>
  </si>
  <si>
    <t>CS5-BT2-3-G</t>
  </si>
  <si>
    <t>CS5-BT2-3-H</t>
  </si>
  <si>
    <t>CS5-BT2-3-I</t>
  </si>
  <si>
    <t>CS5-BT2-4-A</t>
  </si>
  <si>
    <t>CS5-BT2-4-B</t>
  </si>
  <si>
    <t>CS5-BT2-4-C</t>
  </si>
  <si>
    <t>CS5-BT2-4-D</t>
  </si>
  <si>
    <t>CS5-BT2-4-E</t>
  </si>
  <si>
    <t>CS5-BT2-4-F</t>
  </si>
  <si>
    <t>CS5-BT2-4-G</t>
  </si>
  <si>
    <t>CS5-BT2-4-H</t>
  </si>
  <si>
    <t>CS5-BT2-4-I</t>
  </si>
  <si>
    <t>CS5-BT2-5-A</t>
  </si>
  <si>
    <t>CS5-BT2-5-B</t>
  </si>
  <si>
    <t>CS5-BT2-5-C</t>
  </si>
  <si>
    <t>CS5-BT2-5-D</t>
  </si>
  <si>
    <t>CS5-BT2-5-E</t>
  </si>
  <si>
    <t>CS5-BT2-5-F</t>
  </si>
  <si>
    <t>CS5-BT2-5-G</t>
  </si>
  <si>
    <t>CS5-BT2-5-H</t>
  </si>
  <si>
    <t>CS5-BT2-5-I</t>
  </si>
  <si>
    <t>CS5-BT2-6-A</t>
  </si>
  <si>
    <t>CS5-BT2-6-B</t>
  </si>
  <si>
    <t>CS5-BT2-6-C</t>
  </si>
  <si>
    <t>CS5-BT2-6-D</t>
  </si>
  <si>
    <t>CS5-BT2-6-E</t>
  </si>
  <si>
    <t>CS5-BT2-6-F</t>
  </si>
  <si>
    <t>CS5-BT2-6-G</t>
  </si>
  <si>
    <t>CS5-BT2-6-H</t>
  </si>
  <si>
    <t>CS5-BT2-6-I</t>
  </si>
  <si>
    <t>CS5-BT2-7-A</t>
  </si>
  <si>
    <t>CS5-BT2-7-B</t>
  </si>
  <si>
    <t>CS5-BT2-7-C</t>
  </si>
  <si>
    <t>CS5-BT2-7-D</t>
  </si>
  <si>
    <t>CS5-BT2-7-E</t>
  </si>
  <si>
    <t>CS5-BT2-7-F</t>
  </si>
  <si>
    <t>CS5-BT2-7-G</t>
  </si>
  <si>
    <t>CS5-BT2-7-H</t>
  </si>
  <si>
    <t>CS5-BT2-7-I</t>
  </si>
  <si>
    <t>CS5-BT2-8-A</t>
  </si>
  <si>
    <t>CS5-BT2-8-B</t>
  </si>
  <si>
    <t>CS5-BT2-8-C</t>
  </si>
  <si>
    <t>CS5-BT2-8-D</t>
  </si>
  <si>
    <t>CS5-BT2-8-E</t>
  </si>
  <si>
    <t>CS5-BT2-8-F</t>
  </si>
  <si>
    <t>CS5-BT2-8-G</t>
  </si>
  <si>
    <t>CS5-BT2-8-H</t>
  </si>
  <si>
    <t>CS5-BT2-8-I</t>
  </si>
  <si>
    <t>CS5-BT2-9-A</t>
  </si>
  <si>
    <t>CS5-BT2-9-B</t>
  </si>
  <si>
    <t>CS5-BT2-9-C</t>
  </si>
  <si>
    <t>CS5-BT2-9-D</t>
  </si>
  <si>
    <t>CS5-BT2-9-E</t>
  </si>
  <si>
    <t>CS5-BT2-9-F</t>
  </si>
  <si>
    <t>CS5-BT2-9-G</t>
  </si>
  <si>
    <t>CS5-BT2-9-H</t>
  </si>
  <si>
    <t>CS5-BT2-9-I</t>
  </si>
  <si>
    <t>CS5-BT2-10-A</t>
  </si>
  <si>
    <t>CS5-BT2-10-B</t>
  </si>
  <si>
    <t>CS5-BT2-10-C</t>
  </si>
  <si>
    <t>CS5-BT2-10-D</t>
  </si>
  <si>
    <t>CS5-BT2-10-E</t>
  </si>
  <si>
    <t>CS5-BT2-10-F</t>
  </si>
  <si>
    <t>CS5-BT2-10-G</t>
  </si>
  <si>
    <t>CS5-BT2-10-H</t>
  </si>
  <si>
    <t>CS5-BT2-10-I</t>
  </si>
  <si>
    <t>CS5-BT2-11-A</t>
  </si>
  <si>
    <t>CS5-BT2-11-B</t>
  </si>
  <si>
    <t>CS5-BT2-11-C</t>
  </si>
  <si>
    <t>CS5-BT2-11-D</t>
  </si>
  <si>
    <t>CS5-BT2-11-E</t>
  </si>
  <si>
    <t>CS5-BT2-11-F</t>
  </si>
  <si>
    <t>CS5-BT2-11-G</t>
  </si>
  <si>
    <t>CS5-BT2-11-H</t>
  </si>
  <si>
    <t>CS5-BT2-12-A</t>
  </si>
  <si>
    <t>CS5-BT2-12-B</t>
  </si>
  <si>
    <t>CS5-BT2-12-C</t>
  </si>
  <si>
    <t>CS5-BT2-12-D</t>
  </si>
  <si>
    <t>CS5-BT2-12-E</t>
  </si>
  <si>
    <t>CS5-BT2-12-F</t>
  </si>
  <si>
    <t>CS5-BT2-12-G</t>
  </si>
  <si>
    <t>CS5-BT2-12-H</t>
  </si>
  <si>
    <t>CS5-BT2-12-I</t>
  </si>
  <si>
    <t>CS5-BT2-13-A</t>
  </si>
  <si>
    <t>CS5-BT2-13-B</t>
  </si>
  <si>
    <t>CS5-BT2-13-C</t>
  </si>
  <si>
    <t>CS5-BT2-13-D</t>
  </si>
  <si>
    <t>CS5-BT2-13-E</t>
  </si>
  <si>
    <t>CS5-BT2-13-F</t>
  </si>
  <si>
    <t>CS5-BT2-13-G</t>
  </si>
  <si>
    <t>CS5-BT2-13-H</t>
  </si>
  <si>
    <t>CS5-BT2-13-I</t>
  </si>
  <si>
    <t>CS5-BT3-2-2.0 m [C]</t>
  </si>
  <si>
    <t>CS5-BT3-1-A Round 2</t>
  </si>
  <si>
    <t>CS5-BT3-1-B Round 2</t>
  </si>
  <si>
    <t>CS5-BT3-1-C Round 2</t>
  </si>
  <si>
    <t>CS5-BT3-1-D Round 2</t>
  </si>
  <si>
    <t>CS5-BT3-1-E Round 2</t>
  </si>
  <si>
    <t>CS5-BT3-1-F Round 2</t>
  </si>
  <si>
    <t>CS5-BT3-1-G Round 2</t>
  </si>
  <si>
    <t>CS5-BT3-1-H Round 2</t>
  </si>
  <si>
    <t>CS5-BT3-1-I Round 2</t>
  </si>
  <si>
    <t>CS5-BT3-2-A Round 2</t>
  </si>
  <si>
    <t>CS5-BT3-2-B Round 2</t>
  </si>
  <si>
    <t>CS5-BT3-2-C Round 2</t>
  </si>
  <si>
    <t>CS5-BT3-2-D Round 2</t>
  </si>
  <si>
    <t>CS5-BT3-2-E Round 2</t>
  </si>
  <si>
    <t>CS5-BT3-2-F Round 2</t>
  </si>
  <si>
    <t>CS5-BT3-2-G Round 2</t>
  </si>
  <si>
    <t>CS5-BT3-2-H Round 2</t>
  </si>
  <si>
    <t>CS5-BT3-2-I Round 2</t>
  </si>
  <si>
    <t>CS5-BT3-3-A Round 2</t>
  </si>
  <si>
    <t>CS5-BT3-3-B Round 2</t>
  </si>
  <si>
    <t>CS5-BT3-3-C Round 2</t>
  </si>
  <si>
    <t>CS5-BT3-3-D Round 2</t>
  </si>
  <si>
    <t>CS5-BT3-3-E Round 2</t>
  </si>
  <si>
    <t>CS5-BT3-3-F Round 2</t>
  </si>
  <si>
    <t>CS5-BT3-3-G Round 2</t>
  </si>
  <si>
    <t>CS5-BT3-3-H Round 2</t>
  </si>
  <si>
    <t>CS5-BT3-3-I Round 2</t>
  </si>
  <si>
    <t>CS5-BT3-4-A Round 2</t>
  </si>
  <si>
    <t>CS5-BT3-4-B Round 2</t>
  </si>
  <si>
    <t>CS5-BT3-4-C Round 2</t>
  </si>
  <si>
    <t>CS5-BT3-4-D Round 2</t>
  </si>
  <si>
    <t>CS5-BT3-4-E  Round 2</t>
  </si>
  <si>
    <t>CS5-BT3-4-F Round 2</t>
  </si>
  <si>
    <t>CS5-BT3-4-G Round 2</t>
  </si>
  <si>
    <t>CS5-BT3-4-H Round 2</t>
  </si>
  <si>
    <t>CS5-BT3-4-I Round 2</t>
  </si>
  <si>
    <t>CS5-BT3-5-A Round 2</t>
  </si>
  <si>
    <t>CS5-BT3-5-B Round 2</t>
  </si>
  <si>
    <t>CS5-BT3-5-C Round 2</t>
  </si>
  <si>
    <t>CS5-BT3-5-D Round 2</t>
  </si>
  <si>
    <t>CS5-BT3-5-E Round 2</t>
  </si>
  <si>
    <t>CS5-BT3-5-F Round 2</t>
  </si>
  <si>
    <t>CS5-BT3-5-G Round 2</t>
  </si>
  <si>
    <t>CS5-BT3-5-H Round 2</t>
  </si>
  <si>
    <t>CS5-BT3-5-I Round 2</t>
  </si>
  <si>
    <t>CS5-BT3-6-A Round 2</t>
  </si>
  <si>
    <t>CS5-BT3-6-B Round 2</t>
  </si>
  <si>
    <t>CS5-BT3-6-C Round 2</t>
  </si>
  <si>
    <t>CS5-BT3-6-D Round 2</t>
  </si>
  <si>
    <t>CS5-BT3-6-E Round 2</t>
  </si>
  <si>
    <t>CS5-BT3-6-F Round 2</t>
  </si>
  <si>
    <t>CS5-BT3-6-G Round 2</t>
  </si>
  <si>
    <t>CS5-BT3-6-H Round 2</t>
  </si>
  <si>
    <t>CS5-BT3-6-I Round 2</t>
  </si>
  <si>
    <t>CS5-BT3-7-A Round 2</t>
  </si>
  <si>
    <t>CS5-BT3-7-B Round 2</t>
  </si>
  <si>
    <t>CS5-BT3-7-C Round 2</t>
  </si>
  <si>
    <t>CS5-BT3-7-D Round 2</t>
  </si>
  <si>
    <t>CS5-BT3-7-E Round 2</t>
  </si>
  <si>
    <t>CS5-BT3-7-F Round 2</t>
  </si>
  <si>
    <t>CS5-BT3-7-G Round 2</t>
  </si>
  <si>
    <t>CS5-BT3-7-H Round 2</t>
  </si>
  <si>
    <t>CS5-BT3-7-I Round 2</t>
  </si>
  <si>
    <t>CS5-BT3-8-A Round 2</t>
  </si>
  <si>
    <t>CS5-BT3-8-B Round 2</t>
  </si>
  <si>
    <t>CS5-BT3-8-C Round 2</t>
  </si>
  <si>
    <t>CS5-BT3-8-D Round 2</t>
  </si>
  <si>
    <t>CS5-BT3-8-E Round 2</t>
  </si>
  <si>
    <t>CS5-BT3-8-F Round 2</t>
  </si>
  <si>
    <t>CS5-BT3-8-G Round 2</t>
  </si>
  <si>
    <t>CS5-BT3-8-H Round 2</t>
  </si>
  <si>
    <t>CS5-BT3-8-I Round 2</t>
  </si>
  <si>
    <t>CS5-BT3-9-A Round 2</t>
  </si>
  <si>
    <t>CS5-BT3-9-B Round 2</t>
  </si>
  <si>
    <t>CS5-BT3-9-C Round 2</t>
  </si>
  <si>
    <t>CS5-BT3-9-D Round 2</t>
  </si>
  <si>
    <t>CS5-BT3-9-E Round 2</t>
  </si>
  <si>
    <t>CS5-BT3-9-F Round 2</t>
  </si>
  <si>
    <t>CS5-BT3-9-G Round 2</t>
  </si>
  <si>
    <t>CS5-BT3-9-H Round 2</t>
  </si>
  <si>
    <t>CS5-BT3-9-I Round 2</t>
  </si>
  <si>
    <t>CS5-BT3-10-A Round 2</t>
  </si>
  <si>
    <t>CS5-BT3-10-B Round 2</t>
  </si>
  <si>
    <t>CS5-BT3-10-C Round 2</t>
  </si>
  <si>
    <t>CS5-BT3-10-D Round 2</t>
  </si>
  <si>
    <t>CS5-BT3-10-E Round 2</t>
  </si>
  <si>
    <t>CS5-BT3-10-F Round 2</t>
  </si>
  <si>
    <t>CS5-BT3-10-G Round 2</t>
  </si>
  <si>
    <t>CS5-BT3-10-H Round 2</t>
  </si>
  <si>
    <t>CS5-BT3-10-I Round 2</t>
  </si>
  <si>
    <t>CS5-BT3-11-A Round 2</t>
  </si>
  <si>
    <t>CS5-BT3-11-B Round 2</t>
  </si>
  <si>
    <t>CS5-BT3-11-C Round 2</t>
  </si>
  <si>
    <t>CS5-BT3-11-D Round 2</t>
  </si>
  <si>
    <t>CS5-BT3-11-E Round 2</t>
  </si>
  <si>
    <t>CS5-BT3-11-F Round 2</t>
  </si>
  <si>
    <t>CS5-BT3-11-G Round 2</t>
  </si>
  <si>
    <t>CS5-BT3-11-H Round 2</t>
  </si>
  <si>
    <t>CS5-BT3-11-I Round 2</t>
  </si>
  <si>
    <t>CS5-BT3-12-A Round 2</t>
  </si>
  <si>
    <t>CS5-BT3-12-B Round 2</t>
  </si>
  <si>
    <t>CS5-BT3-12-C Round 2</t>
  </si>
  <si>
    <t>CS5-BT3-12-D Round 2</t>
  </si>
  <si>
    <t>CS5-BT3-12-E Round 2</t>
  </si>
  <si>
    <t>CS5-BT3-12-F Round 2</t>
  </si>
  <si>
    <t>CS5-BT3-12-G Round 2</t>
  </si>
  <si>
    <t>CS5-BT3-12-H Round 2</t>
  </si>
  <si>
    <t>CS5-BT3-12-I Round 2</t>
  </si>
  <si>
    <t>CS5-BT3-13-A Round 2</t>
  </si>
  <si>
    <t>CS5-BT3-13-B Round 2</t>
  </si>
  <si>
    <t>CS5-BT3-13-C Round 2</t>
  </si>
  <si>
    <t>CS5-BT3-13-D Round 2</t>
  </si>
  <si>
    <t>CS5-BT3-13-E Round 2</t>
  </si>
  <si>
    <t>CS5-BT3-13-F Round 2</t>
  </si>
  <si>
    <t>CS5-BT3-13-G Round 2</t>
  </si>
  <si>
    <t>CS5-BT3-13-H Round 2</t>
  </si>
  <si>
    <t>CS5-BT3-13-I Round 2</t>
  </si>
  <si>
    <t>CS5-BT2-13-A Round 2</t>
  </si>
  <si>
    <t>CS5-BT2-13-B Round 2</t>
  </si>
  <si>
    <t>CS5-BT2-13-C Round 2</t>
  </si>
  <si>
    <t>CS5-BT2-13-D Round 2</t>
  </si>
  <si>
    <t>CS5-BT2-13-E Round 2</t>
  </si>
  <si>
    <t>CS5-BT2-13-F Round 2</t>
  </si>
  <si>
    <t>CS5-BT2-13-G Round 2</t>
  </si>
  <si>
    <t>CS5-BT2-13-H Round 2</t>
  </si>
  <si>
    <t>CS5-BT2-12-A Round 2</t>
  </si>
  <si>
    <t>CS5-BT2-12-B Round 2</t>
  </si>
  <si>
    <t>CS5-BT2-12-C Round 2</t>
  </si>
  <si>
    <t>CS5-BT2-12-D Round 2</t>
  </si>
  <si>
    <t>CS5-BT2-12-E Round 2</t>
  </si>
  <si>
    <t>CS5-BT2-12-F Round 2</t>
  </si>
  <si>
    <t>CS5-BT2-12-G Round 2</t>
  </si>
  <si>
    <t>CS5-BT2-12-H Round 2</t>
  </si>
  <si>
    <t>CS5-BT2-12-I Round 2</t>
  </si>
  <si>
    <t>CS5-BT2-11-A Round 2</t>
  </si>
  <si>
    <t>CS5-BT2-11-B Round 2</t>
  </si>
  <si>
    <t>CS5-BT2-11-C Round 2</t>
  </si>
  <si>
    <t>CS5-BT2-11-D Round 2</t>
  </si>
  <si>
    <t>CS5-BT2-11-E Round 2</t>
  </si>
  <si>
    <t>CS5-BT2-11-F Round 2</t>
  </si>
  <si>
    <t>CS5-BT2-11-G Round 2</t>
  </si>
  <si>
    <t>CS5-BT2-10-A Round 2</t>
  </si>
  <si>
    <t>CS5-BT2-10-B Round 2</t>
  </si>
  <si>
    <t>CS5-BT2-10-C Round 2</t>
  </si>
  <si>
    <t>CS5-BT2-10-D Round 2</t>
  </si>
  <si>
    <t>CS5-BT2-10-E Round 2</t>
  </si>
  <si>
    <t>CS5-BT2-10-F Round 2</t>
  </si>
  <si>
    <t>CS5-BT2-10-G Round 2</t>
  </si>
  <si>
    <t>CS5-BT2-10-H Round 2</t>
  </si>
  <si>
    <t>CS5-BT2-9-A Round 2</t>
  </si>
  <si>
    <t>CS5-BT2-9-B Round 2</t>
  </si>
  <si>
    <t>CS5-BT2-9-C Round 2</t>
  </si>
  <si>
    <t>CS5-BT2-9-D Round 2</t>
  </si>
  <si>
    <t>CS5-BT2-9-E Round 2</t>
  </si>
  <si>
    <t>CS5-BT2-9-F Round 2</t>
  </si>
  <si>
    <t>CS5-BT2-9-G Round 2</t>
  </si>
  <si>
    <t>CS5-BT2-9-H Round 2</t>
  </si>
  <si>
    <t>CS5-BT2-9-I Round 2</t>
  </si>
  <si>
    <t>CS5-BT2-8-A Round 2</t>
  </si>
  <si>
    <t>CS5-BT2-8-B Round 2</t>
  </si>
  <si>
    <t>CS5-BT2-8-C Round 2</t>
  </si>
  <si>
    <t>CS5-BT2-8-D Round 2</t>
  </si>
  <si>
    <t>CS5-BT2-8-E Round 2</t>
  </si>
  <si>
    <t>CS5-BT2-8-F Round 2</t>
  </si>
  <si>
    <t>CS5-BT2-8-G Round 2</t>
  </si>
  <si>
    <t>CS5-BT2-8-H Round 2</t>
  </si>
  <si>
    <t>CS5-BT2-8-I Round 2</t>
  </si>
  <si>
    <t>CS5-BT2-7-A Round 2</t>
  </si>
  <si>
    <t>CS5-BT2-7-B Round 2</t>
  </si>
  <si>
    <t>CS5-BT2-7-C Round 2</t>
  </si>
  <si>
    <t>CS5-BT2-7-D Round 2</t>
  </si>
  <si>
    <t>CS5-BT2-7-E Round 2</t>
  </si>
  <si>
    <t>CS5-BT2-7-F Round 2</t>
  </si>
  <si>
    <t>CS5-BT2-7-G Round 2</t>
  </si>
  <si>
    <t>CS5-BT2-7-H Round 2</t>
  </si>
  <si>
    <t>CS5-BT2-7-I Round 2</t>
  </si>
  <si>
    <t>CS5-BT2-6-A Round 2</t>
  </si>
  <si>
    <t>CS5-BT2-6-B Round 2</t>
  </si>
  <si>
    <t>CS5-BT2-6-C Round 2</t>
  </si>
  <si>
    <t>CS5-BT2-6-D Round 2</t>
  </si>
  <si>
    <t>CS5-BT2-6-E Round 2</t>
  </si>
  <si>
    <t>CS5-BT2-6-F Round 2</t>
  </si>
  <si>
    <t>CS5-BT2-6-G Round 2</t>
  </si>
  <si>
    <t>CS5-BT2-6-H Round 2</t>
  </si>
  <si>
    <t>CS5-BT2-5-A Round 2</t>
  </si>
  <si>
    <t>CS5-BT2-5-B Round 2</t>
  </si>
  <si>
    <t>CS5-BT2-5-C Round 2</t>
  </si>
  <si>
    <t>CS5-BT2-5-D Round 2</t>
  </si>
  <si>
    <t>CS5-BT2-5-E Round 2</t>
  </si>
  <si>
    <t>CS5-BT2-5-F Round 2</t>
  </si>
  <si>
    <t>CS5-BT2-5-G Round 2</t>
  </si>
  <si>
    <t>CS5-BT2-5-H Round 2</t>
  </si>
  <si>
    <t>CS5-BT2-4-A Round 2</t>
  </si>
  <si>
    <t>CS5-BT2-4-B Round 2</t>
  </si>
  <si>
    <t>CS5-BT2-4-C Round 2</t>
  </si>
  <si>
    <t>CS5-BT2-4-D Round 2</t>
  </si>
  <si>
    <t>CS5-BT2-4-E Round 2</t>
  </si>
  <si>
    <t>CS5-BT2-4-F Round 2</t>
  </si>
  <si>
    <t>CS5-BT2-4-G Round 2</t>
  </si>
  <si>
    <t>CS5-BT2-4-H Round 2</t>
  </si>
  <si>
    <t>CS5-BT2-3-A Round 2</t>
  </si>
  <si>
    <t>CS5-BT2-3-B Round 2</t>
  </si>
  <si>
    <t>CS5-BT2-3-C Round 2</t>
  </si>
  <si>
    <t>CS5-BT2-3-D Round 2</t>
  </si>
  <si>
    <t>CS5-BT2-3-E Round 2</t>
  </si>
  <si>
    <t>CS5-BT2-3-F Round 2</t>
  </si>
  <si>
    <t>CS5-BT2-3-G Round 2</t>
  </si>
  <si>
    <t>CS5-BT2-3-H Round 2</t>
  </si>
  <si>
    <t>CS5-BT2-3-I Round 2</t>
  </si>
  <si>
    <t>CS5-BT2-2-A Round 2</t>
  </si>
  <si>
    <t>CS5-BT2-2-B Round 2</t>
  </si>
  <si>
    <t>CS5-BT2-2-C Round 2</t>
  </si>
  <si>
    <t>CS5-BT2-2-D Round 2</t>
  </si>
  <si>
    <t>CS5-BT2-2-E Round 2</t>
  </si>
  <si>
    <t>CS5-BT2-2-F Round 2</t>
  </si>
  <si>
    <t>CS5-BT2-2-G Round 2</t>
  </si>
  <si>
    <t>CS5-BT2-2-H Round 2</t>
  </si>
  <si>
    <t>CS5-BT2-2-I Round 2</t>
  </si>
  <si>
    <t>CS5-BT2-1-A Round 2</t>
  </si>
  <si>
    <t>CS5-BT2-1-B Round 2</t>
  </si>
  <si>
    <t>CS5-BT2-1-C Round 2</t>
  </si>
  <si>
    <t>CS5-BT2-1-D Round 2</t>
  </si>
  <si>
    <t>CS5-BT2-1-E Round 2</t>
  </si>
  <si>
    <t>CS5-BT2-1-F Round 2</t>
  </si>
  <si>
    <t>CS5-BT2-1-G Round 2</t>
  </si>
  <si>
    <t>CS5-BT2-1-H Round 2</t>
  </si>
  <si>
    <t>CS5-BT2-1-I Round 2</t>
  </si>
  <si>
    <t>CS5-BT1-13-E</t>
  </si>
  <si>
    <t>CS5-BT3-8-0.25 m [I]</t>
  </si>
  <si>
    <t>NH4-N</t>
  </si>
  <si>
    <t>NH4 dilution</t>
  </si>
  <si>
    <t>missing</t>
  </si>
  <si>
    <t>NH4Dilution</t>
  </si>
  <si>
    <t>NH4-[N] (mg/L)</t>
  </si>
  <si>
    <t>NH4-N (mg/L)</t>
  </si>
  <si>
    <t>F</t>
  </si>
  <si>
    <t>Cl</t>
  </si>
  <si>
    <t>NO2</t>
  </si>
  <si>
    <t>Br</t>
  </si>
  <si>
    <t>SO4</t>
  </si>
  <si>
    <t>NO3</t>
  </si>
  <si>
    <t>PO4</t>
  </si>
  <si>
    <t>(mg/L)</t>
  </si>
  <si>
    <t>nd</t>
  </si>
  <si>
    <t>&lt;MDL</t>
  </si>
  <si>
    <t>os</t>
  </si>
  <si>
    <t>Acesulfame</t>
  </si>
  <si>
    <t>Saccharin</t>
  </si>
  <si>
    <t>Cyclamate</t>
  </si>
  <si>
    <t>Sucralose</t>
  </si>
  <si>
    <t>Perchlorate</t>
  </si>
  <si>
    <t>Glyphosate</t>
  </si>
  <si>
    <t xml:space="preserve">2,4-D </t>
  </si>
  <si>
    <t>Fosamine</t>
  </si>
  <si>
    <t>MCPA</t>
  </si>
  <si>
    <t>Picloram</t>
  </si>
  <si>
    <t>ng/L</t>
  </si>
  <si>
    <t>Delta 2H (‰)</t>
  </si>
  <si>
    <t>Delta 18O (‰)</t>
  </si>
  <si>
    <t>d2H (‰)</t>
  </si>
  <si>
    <t>d18O (‰)</t>
  </si>
  <si>
    <t>Depth</t>
  </si>
  <si>
    <t>SRP</t>
  </si>
  <si>
    <t>BT1-1</t>
  </si>
  <si>
    <t>Nov</t>
  </si>
  <si>
    <t>Dec</t>
  </si>
  <si>
    <t>Apr</t>
  </si>
  <si>
    <t>BT1-2</t>
  </si>
  <si>
    <t>BT1-3</t>
  </si>
  <si>
    <t>BT1-4</t>
  </si>
  <si>
    <t>BT1-5</t>
  </si>
  <si>
    <t>Max</t>
  </si>
  <si>
    <t>Min</t>
  </si>
  <si>
    <t>Average</t>
  </si>
  <si>
    <t>stdev</t>
  </si>
  <si>
    <t>BT1-6</t>
  </si>
  <si>
    <t>BT1-7</t>
  </si>
  <si>
    <t>BT1-8</t>
  </si>
  <si>
    <t>BT1-9</t>
  </si>
  <si>
    <t>BT1-10</t>
  </si>
  <si>
    <t>BT1-11</t>
  </si>
  <si>
    <t>BT1-12</t>
  </si>
  <si>
    <t>BT1-13</t>
  </si>
  <si>
    <t>Median</t>
  </si>
  <si>
    <t>Count</t>
  </si>
  <si>
    <t>BT2-1</t>
  </si>
  <si>
    <t>BT2-2</t>
  </si>
  <si>
    <t>BT2-3</t>
  </si>
  <si>
    <t>BT2-4</t>
  </si>
  <si>
    <t>BT2-5</t>
  </si>
  <si>
    <t>BT2-6</t>
  </si>
  <si>
    <t>BT2-7</t>
  </si>
  <si>
    <t>BT2-8</t>
  </si>
  <si>
    <t>BT2-9</t>
  </si>
  <si>
    <t>BT2-10</t>
  </si>
  <si>
    <t>BT2-11</t>
  </si>
  <si>
    <t>BT2-12</t>
  </si>
  <si>
    <t>BT2-13</t>
  </si>
  <si>
    <t>BT3-1</t>
  </si>
  <si>
    <t>BT3-2</t>
  </si>
  <si>
    <t>BT3-3</t>
  </si>
  <si>
    <t>BT3-4</t>
  </si>
  <si>
    <t>BT3-5</t>
  </si>
  <si>
    <t>BT3-6</t>
  </si>
  <si>
    <t>BT3-7</t>
  </si>
  <si>
    <t>BT3-8</t>
  </si>
  <si>
    <t>BT3-9</t>
  </si>
  <si>
    <t>BT3-10</t>
  </si>
  <si>
    <t>BT3-11</t>
  </si>
  <si>
    <t>BT3-12</t>
  </si>
  <si>
    <t>BT3-13</t>
  </si>
  <si>
    <t>correl</t>
  </si>
  <si>
    <t>countif</t>
  </si>
  <si>
    <t>BT1</t>
  </si>
  <si>
    <t>BT2</t>
  </si>
  <si>
    <t>BT3</t>
  </si>
  <si>
    <t>Samples</t>
  </si>
  <si>
    <t>Samples &gt; 0</t>
  </si>
  <si>
    <t>Maximum</t>
  </si>
  <si>
    <t>Minimum</t>
  </si>
  <si>
    <t>Mean</t>
  </si>
  <si>
    <t>STDEV</t>
  </si>
  <si>
    <t>SRP [ug/L]</t>
  </si>
  <si>
    <t>NH4-N [mg/L]</t>
  </si>
  <si>
    <t>F- [mg/L]</t>
  </si>
  <si>
    <t>Cl- [mg/L]</t>
  </si>
  <si>
    <t>NO2 [mg/L]</t>
  </si>
  <si>
    <t>Br- [mg/L]</t>
  </si>
  <si>
    <t>SO42- [mg/L]</t>
  </si>
  <si>
    <t>NO3- [mg/L]</t>
  </si>
  <si>
    <t>PO43- [mg/L]</t>
  </si>
  <si>
    <t>Acesulfame [ng/L]</t>
  </si>
  <si>
    <t>Saccharin [ng/L]</t>
  </si>
  <si>
    <t>Cyclamate [ng/L]</t>
  </si>
  <si>
    <t>Sucralose [ng/L]</t>
  </si>
  <si>
    <t>Perchlorate [ng/L]</t>
  </si>
  <si>
    <t>1 sample &gt;0</t>
  </si>
  <si>
    <t>2 samples &gt;0</t>
  </si>
  <si>
    <t>0 samples &gt;0</t>
  </si>
  <si>
    <t>d18O [‰]</t>
  </si>
  <si>
    <t>dH2 [‰]</t>
  </si>
  <si>
    <t>Correlation - Pearson</t>
  </si>
  <si>
    <t>SRP - Nov 2015</t>
  </si>
  <si>
    <t>SRP - Dec 2015</t>
  </si>
  <si>
    <t>SRP - Apr 2016</t>
  </si>
  <si>
    <t>X_m</t>
  </si>
  <si>
    <t>Z_m</t>
  </si>
  <si>
    <t>CS5-BT2-12-3 m [A]</t>
  </si>
  <si>
    <t>CS5-BT2-12-2.5 m [B]</t>
  </si>
  <si>
    <t>CS5-BT2-12-2 m [C]</t>
  </si>
  <si>
    <t>CS5-BT2-12-1.5 m [D]</t>
  </si>
  <si>
    <t>CS5-BT2-12-1.25 m [E]</t>
  </si>
  <si>
    <t>CS5-BT2-12-1 m [F]</t>
  </si>
  <si>
    <t>CS5-BT2-12-0.75 m [G]</t>
  </si>
  <si>
    <t>CS5-BT2-12-0.50 m [H]</t>
  </si>
  <si>
    <t>pH</t>
  </si>
  <si>
    <t>T [C]</t>
  </si>
  <si>
    <t>Specific Conductance [uS/cm]</t>
  </si>
  <si>
    <t>DO [mg/L]</t>
  </si>
  <si>
    <t>N/P</t>
  </si>
  <si>
    <t>Stdev</t>
  </si>
  <si>
    <t>BT1_Nov</t>
  </si>
  <si>
    <t>BT2_Nov</t>
  </si>
  <si>
    <t>BT1_Dec</t>
  </si>
  <si>
    <t>BT1_Apr</t>
  </si>
  <si>
    <t>BT3_Nov</t>
  </si>
  <si>
    <t>BT2_Dec</t>
  </si>
  <si>
    <t>BT2_Apr</t>
  </si>
  <si>
    <t>BT3_Dec</t>
  </si>
  <si>
    <t>BT3_Apr</t>
  </si>
  <si>
    <t>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</si>
</sst>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1009]d/mmm/yy;@"/>
  </numFmts>
  <fonts count="2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9C000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1" applyNumberFormat="0" applyFont="0" applyAlignment="0" applyProtection="0"/>
    <xf numFmtId="0" fontId="3" fillId="0" borderId="0"/>
    <xf numFmtId="0" fontId="12" fillId="18" borderId="0" applyNumberFormat="0" applyBorder="0" applyAlignment="0" applyProtection="0"/>
    <xf numFmtId="0" fontId="15" fillId="0" borderId="0"/>
    <xf numFmtId="0" fontId="17" fillId="0" borderId="0"/>
    <xf numFmtId="0" fontId="1" fillId="0" borderId="0"/>
  </cellStyleXfs>
  <cellXfs count="220">
    <xf numFmtId="0" fontId="0" fillId="0" borderId="0" xfId="0"/>
    <xf numFmtId="0" fontId="3" fillId="0" borderId="0" xfId="1"/>
    <xf numFmtId="164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/>
    <xf numFmtId="164" fontId="4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6" fillId="0" borderId="0" xfId="1" applyFont="1"/>
    <xf numFmtId="0" fontId="4" fillId="0" borderId="0" xfId="1" applyFont="1" applyFill="1"/>
    <xf numFmtId="0" fontId="6" fillId="0" borderId="0" xfId="1" applyFont="1" applyFill="1"/>
    <xf numFmtId="0" fontId="3" fillId="0" borderId="0" xfId="1" applyFill="1"/>
    <xf numFmtId="2" fontId="4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/>
    <xf numFmtId="0" fontId="6" fillId="0" borderId="0" xfId="1" applyFont="1" applyFill="1" applyAlignment="1">
      <alignment horizontal="center"/>
    </xf>
    <xf numFmtId="2" fontId="6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3" fillId="0" borderId="0" xfId="1" applyFont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65" fontId="3" fillId="0" borderId="0" xfId="1" applyNumberFormat="1" applyFill="1" applyAlignment="1">
      <alignment horizontal="center"/>
    </xf>
    <xf numFmtId="2" fontId="3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1" applyNumberFormat="1" applyFont="1" applyAlignment="1"/>
    <xf numFmtId="0" fontId="3" fillId="0" borderId="0" xfId="1" applyFont="1" applyAlignment="1"/>
    <xf numFmtId="2" fontId="4" fillId="0" borderId="0" xfId="1" applyNumberFormat="1" applyFont="1"/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1" applyNumberFormat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  <xf numFmtId="164" fontId="3" fillId="15" borderId="0" xfId="1" applyNumberFormat="1" applyFont="1" applyFill="1" applyAlignment="1">
      <alignment horizontal="center"/>
    </xf>
    <xf numFmtId="0" fontId="3" fillId="15" borderId="0" xfId="1" applyFont="1" applyFill="1" applyAlignment="1">
      <alignment horizontal="center"/>
    </xf>
    <xf numFmtId="2" fontId="3" fillId="15" borderId="0" xfId="1" applyNumberFormat="1" applyFont="1" applyFill="1" applyAlignment="1">
      <alignment horizontal="center"/>
    </xf>
    <xf numFmtId="0" fontId="4" fillId="15" borderId="0" xfId="1" applyFont="1" applyFill="1"/>
    <xf numFmtId="0" fontId="3" fillId="0" borderId="0" xfId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8" fillId="0" borderId="0" xfId="1" applyFont="1"/>
    <xf numFmtId="2" fontId="3" fillId="1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9" fillId="0" borderId="0" xfId="0" applyFont="1" applyFill="1" applyAlignment="1">
      <alignment horizontal="center"/>
    </xf>
    <xf numFmtId="2" fontId="10" fillId="0" borderId="0" xfId="15" applyNumberFormat="1" applyFont="1" applyFill="1" applyAlignment="1">
      <alignment horizontal="right"/>
    </xf>
    <xf numFmtId="2" fontId="10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2" fontId="11" fillId="0" borderId="0" xfId="1" applyNumberFormat="1" applyFont="1" applyAlignment="1">
      <alignment horizontal="center"/>
    </xf>
    <xf numFmtId="2" fontId="11" fillId="0" borderId="0" xfId="1" applyNumberFormat="1" applyFont="1" applyAlignment="1"/>
    <xf numFmtId="164" fontId="11" fillId="0" borderId="0" xfId="1" applyNumberFormat="1" applyFont="1" applyAlignment="1">
      <alignment horizontal="center"/>
    </xf>
    <xf numFmtId="164" fontId="11" fillId="0" borderId="0" xfId="1" applyNumberFormat="1" applyFont="1" applyAlignment="1"/>
    <xf numFmtId="164" fontId="10" fillId="0" borderId="0" xfId="1" applyNumberFormat="1" applyFont="1" applyFill="1" applyAlignment="1"/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164" fontId="10" fillId="0" borderId="0" xfId="1" applyNumberFormat="1" applyFont="1" applyAlignment="1"/>
    <xf numFmtId="2" fontId="10" fillId="0" borderId="0" xfId="1" applyNumberFormat="1" applyFont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Fill="1"/>
    <xf numFmtId="2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64" fontId="3" fillId="0" borderId="0" xfId="1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3" fillId="0" borderId="0" xfId="15" applyNumberFormat="1" applyFont="1" applyFill="1" applyAlignment="1">
      <alignment horizontal="center"/>
    </xf>
    <xf numFmtId="0" fontId="4" fillId="0" borderId="0" xfId="0" applyFont="1"/>
    <xf numFmtId="2" fontId="4" fillId="16" borderId="0" xfId="0" applyNumberFormat="1" applyFont="1" applyFill="1" applyAlignment="1">
      <alignment horizontal="center"/>
    </xf>
    <xf numFmtId="2" fontId="4" fillId="0" borderId="0" xfId="0" applyNumberFormat="1" applyFont="1"/>
    <xf numFmtId="2" fontId="3" fillId="17" borderId="0" xfId="0" applyNumberFormat="1" applyFont="1" applyFill="1" applyAlignment="1">
      <alignment horizontal="center"/>
    </xf>
    <xf numFmtId="2" fontId="3" fillId="17" borderId="0" xfId="0" applyNumberFormat="1" applyFont="1" applyFill="1"/>
    <xf numFmtId="0" fontId="3" fillId="17" borderId="0" xfId="0" applyFont="1" applyFill="1"/>
    <xf numFmtId="1" fontId="3" fillId="17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/>
    <xf numFmtId="2" fontId="4" fillId="17" borderId="0" xfId="0" applyNumberFormat="1" applyFont="1" applyFill="1" applyAlignment="1">
      <alignment horizontal="center"/>
    </xf>
    <xf numFmtId="0" fontId="4" fillId="17" borderId="0" xfId="0" applyFont="1" applyFill="1"/>
    <xf numFmtId="1" fontId="4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left"/>
    </xf>
    <xf numFmtId="164" fontId="12" fillId="18" borderId="0" xfId="16" applyNumberFormat="1" applyAlignment="1">
      <alignment horizontal="center"/>
    </xf>
    <xf numFmtId="1" fontId="3" fillId="15" borderId="0" xfId="1" applyNumberFormat="1" applyFill="1" applyBorder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4" fillId="0" borderId="0" xfId="1" applyNumberFormat="1" applyFont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18" fillId="0" borderId="0" xfId="18" applyFont="1" applyAlignment="1">
      <alignment horizontal="center"/>
    </xf>
    <xf numFmtId="164" fontId="18" fillId="0" borderId="0" xfId="18" applyNumberFormat="1" applyFont="1" applyAlignment="1">
      <alignment horizontal="center"/>
    </xf>
    <xf numFmtId="0" fontId="17" fillId="0" borderId="0" xfId="18"/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164" fontId="19" fillId="0" borderId="0" xfId="18" applyNumberFormat="1" applyFont="1" applyFill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15" borderId="0" xfId="1" applyNumberFormat="1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0" fillId="15" borderId="0" xfId="0" applyFill="1"/>
    <xf numFmtId="2" fontId="4" fillId="0" borderId="0" xfId="1" applyNumberFormat="1" applyFont="1" applyAlignment="1">
      <alignment horizontal="center" vertical="center"/>
    </xf>
    <xf numFmtId="0" fontId="20" fillId="0" borderId="3" xfId="0" applyFont="1" applyBorder="1"/>
    <xf numFmtId="0" fontId="0" fillId="19" borderId="0" xfId="0" applyFill="1"/>
    <xf numFmtId="0" fontId="0" fillId="0" borderId="2" xfId="0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7" fontId="20" fillId="0" borderId="3" xfId="0" applyNumberFormat="1" applyFont="1" applyBorder="1" applyAlignment="1">
      <alignment horizontal="center" vertical="center"/>
    </xf>
    <xf numFmtId="17" fontId="20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1" fillId="0" borderId="0" xfId="1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</cellXfs>
  <cellStyles count="2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Bad" xfId="16" builtinId="27"/>
    <cellStyle name="Normal" xfId="0" builtinId="0"/>
    <cellStyle name="Normal 2" xfId="1" xr:uid="{00000000-0005-0000-0000-00000E000000}"/>
    <cellStyle name="Normal 2 2" xfId="19" xr:uid="{00000000-0005-0000-0000-00000F000000}"/>
    <cellStyle name="Normal 3" xfId="15" xr:uid="{00000000-0005-0000-0000-000010000000}"/>
    <cellStyle name="Normal 4" xfId="17" xr:uid="{00000000-0005-0000-0000-000011000000}"/>
    <cellStyle name="Normal 5" xfId="18" xr:uid="{00000000-0005-0000-0000-000012000000}"/>
    <cellStyle name="Note 2" xfId="14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Data_BT1_SRP!$B$4:$B$12</c:f>
              <c:numCache>
                <c:formatCode>0.00</c:formatCode>
                <c:ptCount val="9"/>
                <c:pt idx="0">
                  <c:v>42.732836631917628</c:v>
                </c:pt>
                <c:pt idx="1">
                  <c:v>117.21326724870336</c:v>
                </c:pt>
                <c:pt idx="2">
                  <c:v>174.70693298797653</c:v>
                </c:pt>
                <c:pt idx="3">
                  <c:v>355.934328732523</c:v>
                </c:pt>
                <c:pt idx="4">
                  <c:v>679.95204911295241</c:v>
                </c:pt>
                <c:pt idx="5">
                  <c:v>1201.1698774058582</c:v>
                </c:pt>
                <c:pt idx="6">
                  <c:v>1549.6163364317565</c:v>
                </c:pt>
                <c:pt idx="7">
                  <c:v>133.90966007702764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3-4BBA-9E00-991CC9E972FB}"/>
            </c:ext>
          </c:extLst>
        </c:ser>
        <c:ser>
          <c:idx val="1"/>
          <c:order val="1"/>
          <c:tx>
            <c:v>SRP - Dec 2015</c:v>
          </c:tx>
          <c:xVal>
            <c:numRef>
              <c:f>Data_BT1_SRP!$C$4:$C$12</c:f>
              <c:numCache>
                <c:formatCode>0.00</c:formatCode>
                <c:ptCount val="9"/>
                <c:pt idx="0">
                  <c:v>79.533328771913801</c:v>
                </c:pt>
                <c:pt idx="1">
                  <c:v>129.08805820371299</c:v>
                </c:pt>
                <c:pt idx="2">
                  <c:v>201.95403609603304</c:v>
                </c:pt>
                <c:pt idx="3">
                  <c:v>466.61923889578458</c:v>
                </c:pt>
                <c:pt idx="4">
                  <c:v>859.23098587631512</c:v>
                </c:pt>
                <c:pt idx="5">
                  <c:v>1634.7245498988184</c:v>
                </c:pt>
                <c:pt idx="6">
                  <c:v>1634.7245498988184</c:v>
                </c:pt>
                <c:pt idx="7">
                  <c:v>183.77419452933754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3-4BBA-9E00-991CC9E972FB}"/>
            </c:ext>
          </c:extLst>
        </c:ser>
        <c:ser>
          <c:idx val="2"/>
          <c:order val="2"/>
          <c:tx>
            <c:v>SRP - Apr 2016</c:v>
          </c:tx>
          <c:xVal>
            <c:numRef>
              <c:f>Data_BT1_SRP!$D$4:$D$12</c:f>
              <c:numCache>
                <c:formatCode>0.00</c:formatCode>
                <c:ptCount val="9"/>
                <c:pt idx="0">
                  <c:v>37.72744977189258</c:v>
                </c:pt>
                <c:pt idx="1">
                  <c:v>107.26850592825099</c:v>
                </c:pt>
                <c:pt idx="2">
                  <c:v>208.12509054402668</c:v>
                </c:pt>
                <c:pt idx="3">
                  <c:v>336.10854481452759</c:v>
                </c:pt>
                <c:pt idx="4">
                  <c:v>581.63404963718835</c:v>
                </c:pt>
                <c:pt idx="5">
                  <c:v>972.71060222897165</c:v>
                </c:pt>
                <c:pt idx="6">
                  <c:v>788.93402676290816</c:v>
                </c:pt>
                <c:pt idx="7">
                  <c:v>92.713401151338772</c:v>
                </c:pt>
                <c:pt idx="8">
                  <c:v>25.52468516094596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3-4BBA-9E00-991CC9E9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5888"/>
        <c:axId val="98167424"/>
      </c:scatterChart>
      <c:valAx>
        <c:axId val="981658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167424"/>
        <c:crosses val="autoZero"/>
        <c:crossBetween val="midCat"/>
        <c:minorUnit val="250"/>
      </c:valAx>
      <c:valAx>
        <c:axId val="981674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658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Data_BT1_SRP!$AC$4:$AC$12</c:f>
              <c:numCache>
                <c:formatCode>0.00</c:formatCode>
                <c:ptCount val="9"/>
                <c:pt idx="0">
                  <c:v>72.749849973577426</c:v>
                </c:pt>
                <c:pt idx="1">
                  <c:v>64.459972054779797</c:v>
                </c:pt>
                <c:pt idx="2">
                  <c:v>52.617289313640313</c:v>
                </c:pt>
                <c:pt idx="3">
                  <c:v>47.288082080127538</c:v>
                </c:pt>
                <c:pt idx="4">
                  <c:v>77.931023672825972</c:v>
                </c:pt>
                <c:pt idx="5">
                  <c:v>62.239469040816147</c:v>
                </c:pt>
                <c:pt idx="6">
                  <c:v>89.9217399482297</c:v>
                </c:pt>
                <c:pt idx="7">
                  <c:v>74.378218850484117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7CD-A75C-6B40BC62A38B}"/>
            </c:ext>
          </c:extLst>
        </c:ser>
        <c:ser>
          <c:idx val="1"/>
          <c:order val="1"/>
          <c:xVal>
            <c:numRef>
              <c:f>Data_BT1_SRP!$AD$4:$AD$12</c:f>
              <c:numCache>
                <c:formatCode>0.00</c:formatCode>
                <c:ptCount val="9"/>
                <c:pt idx="0">
                  <c:v>75.97273232386307</c:v>
                </c:pt>
                <c:pt idx="1">
                  <c:v>64.028694969555318</c:v>
                </c:pt>
                <c:pt idx="2">
                  <c:v>47.218568322751821</c:v>
                </c:pt>
                <c:pt idx="3">
                  <c:v>39.108419501925574</c:v>
                </c:pt>
                <c:pt idx="4">
                  <c:v>42.647393532831572</c:v>
                </c:pt>
                <c:pt idx="5">
                  <c:v>55.771088897441324</c:v>
                </c:pt>
                <c:pt idx="6">
                  <c:v>63.438865964404322</c:v>
                </c:pt>
                <c:pt idx="7">
                  <c:v>57.982947666757575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7CD-A75C-6B40BC62A38B}"/>
            </c:ext>
          </c:extLst>
        </c:ser>
        <c:ser>
          <c:idx val="2"/>
          <c:order val="2"/>
          <c:xVal>
            <c:numRef>
              <c:f>Data_BT1_SRP!$AE$4:$AE$12</c:f>
              <c:numCache>
                <c:formatCode>0.00</c:formatCode>
                <c:ptCount val="9"/>
                <c:pt idx="0">
                  <c:v>76.915141912097198</c:v>
                </c:pt>
                <c:pt idx="1">
                  <c:v>65.065044605941281</c:v>
                </c:pt>
                <c:pt idx="2">
                  <c:v>43.966090865712488</c:v>
                </c:pt>
                <c:pt idx="3">
                  <c:v>38.763609121546487</c:v>
                </c:pt>
                <c:pt idx="4">
                  <c:v>45.122197919971597</c:v>
                </c:pt>
                <c:pt idx="5">
                  <c:v>46.278304974230714</c:v>
                </c:pt>
                <c:pt idx="6">
                  <c:v>49.602112755225662</c:v>
                </c:pt>
                <c:pt idx="7">
                  <c:v>45.989278210665937</c:v>
                </c:pt>
                <c:pt idx="8">
                  <c:v>33.994667522727653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7CD-A75C-6B40BC62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2400"/>
        <c:axId val="100423936"/>
      </c:scatterChart>
      <c:valAx>
        <c:axId val="1004224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23936"/>
        <c:crosses val="autoZero"/>
        <c:crossBetween val="midCat"/>
        <c:majorUnit val="50"/>
        <c:minorUnit val="25"/>
      </c:valAx>
      <c:valAx>
        <c:axId val="10042393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224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Data_BT1_SRP!$AF$4:$AF$12</c:f>
              <c:numCache>
                <c:formatCode>0.00</c:formatCode>
                <c:ptCount val="9"/>
                <c:pt idx="0">
                  <c:v>43.88331079204994</c:v>
                </c:pt>
                <c:pt idx="1">
                  <c:v>45.807746737485104</c:v>
                </c:pt>
                <c:pt idx="2">
                  <c:v>48.324316819977241</c:v>
                </c:pt>
                <c:pt idx="3">
                  <c:v>49.508585094091195</c:v>
                </c:pt>
                <c:pt idx="4">
                  <c:v>53.949591122018496</c:v>
                </c:pt>
                <c:pt idx="5">
                  <c:v>58.538630684210055</c:v>
                </c:pt>
                <c:pt idx="6">
                  <c:v>70.825414028142276</c:v>
                </c:pt>
                <c:pt idx="7">
                  <c:v>69.641145754028329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44CE-800E-0C332A163C44}"/>
            </c:ext>
          </c:extLst>
        </c:ser>
        <c:ser>
          <c:idx val="1"/>
          <c:order val="1"/>
          <c:xVal>
            <c:numRef>
              <c:f>Data_BT1_SRP!$AG$4:$AG$12</c:f>
              <c:numCache>
                <c:formatCode>0.00</c:formatCode>
                <c:ptCount val="9"/>
                <c:pt idx="0">
                  <c:v>33.357586701703319</c:v>
                </c:pt>
                <c:pt idx="1">
                  <c:v>34.094872958142069</c:v>
                </c:pt>
                <c:pt idx="2">
                  <c:v>42.35247903025607</c:v>
                </c:pt>
                <c:pt idx="3">
                  <c:v>44.859252302147823</c:v>
                </c:pt>
                <c:pt idx="4">
                  <c:v>52.084657615247572</c:v>
                </c:pt>
                <c:pt idx="5">
                  <c:v>50.757542353657819</c:v>
                </c:pt>
                <c:pt idx="6">
                  <c:v>64.765981225994068</c:v>
                </c:pt>
                <c:pt idx="7">
                  <c:v>125.51836875654706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4CE-800E-0C332A163C44}"/>
            </c:ext>
          </c:extLst>
        </c:ser>
        <c:ser>
          <c:idx val="2"/>
          <c:order val="2"/>
          <c:xVal>
            <c:numRef>
              <c:f>Data_BT1_SRP!$AH$4:$AH$12</c:f>
              <c:numCache>
                <c:formatCode>0.00</c:formatCode>
                <c:ptCount val="9"/>
                <c:pt idx="0">
                  <c:v>32.694047086686147</c:v>
                </c:pt>
                <c:pt idx="1">
                  <c:v>37.173961921940204</c:v>
                </c:pt>
                <c:pt idx="2">
                  <c:v>43.388037338582933</c:v>
                </c:pt>
                <c:pt idx="3">
                  <c:v>40.786796466499936</c:v>
                </c:pt>
                <c:pt idx="4">
                  <c:v>42.087416902541435</c:v>
                </c:pt>
                <c:pt idx="5">
                  <c:v>42.520957047888601</c:v>
                </c:pt>
                <c:pt idx="6">
                  <c:v>46.71184511957788</c:v>
                </c:pt>
                <c:pt idx="7">
                  <c:v>50.758219809484778</c:v>
                </c:pt>
                <c:pt idx="8">
                  <c:v>35.295287958769151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44CE-800E-0C332A16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2320"/>
        <c:axId val="100473856"/>
      </c:scatterChart>
      <c:valAx>
        <c:axId val="10047232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73856"/>
        <c:crosses val="autoZero"/>
        <c:crossBetween val="midCat"/>
        <c:majorUnit val="50"/>
        <c:minorUnit val="25"/>
      </c:valAx>
      <c:valAx>
        <c:axId val="10047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7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Data_BT1_SRP!$AI$4:$AI$12</c:f>
              <c:numCache>
                <c:formatCode>0.00</c:formatCode>
                <c:ptCount val="9"/>
                <c:pt idx="0">
                  <c:v>45.215612600428123</c:v>
                </c:pt>
                <c:pt idx="1">
                  <c:v>52.46925577937607</c:v>
                </c:pt>
                <c:pt idx="2">
                  <c:v>49.212518025562709</c:v>
                </c:pt>
                <c:pt idx="3">
                  <c:v>44.771511997635393</c:v>
                </c:pt>
                <c:pt idx="4">
                  <c:v>41.070673641029309</c:v>
                </c:pt>
                <c:pt idx="5">
                  <c:v>46.695947943070564</c:v>
                </c:pt>
                <c:pt idx="6">
                  <c:v>45.955780271749347</c:v>
                </c:pt>
                <c:pt idx="7">
                  <c:v>51.284987505262116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FF6-812F-50CDE920F177}"/>
            </c:ext>
          </c:extLst>
        </c:ser>
        <c:ser>
          <c:idx val="1"/>
          <c:order val="1"/>
          <c:xVal>
            <c:numRef>
              <c:f>Data_BT1_SRP!$AJ$4:$AJ$12</c:f>
              <c:numCache>
                <c:formatCode>0.00</c:formatCode>
                <c:ptCount val="9"/>
                <c:pt idx="0">
                  <c:v>41.172821019954071</c:v>
                </c:pt>
                <c:pt idx="1">
                  <c:v>44.26942329699682</c:v>
                </c:pt>
                <c:pt idx="2">
                  <c:v>47.660940076615077</c:v>
                </c:pt>
                <c:pt idx="3">
                  <c:v>36.896560732609323</c:v>
                </c:pt>
                <c:pt idx="4">
                  <c:v>32.915214947840077</c:v>
                </c:pt>
                <c:pt idx="5">
                  <c:v>52.084657615247572</c:v>
                </c:pt>
                <c:pt idx="6">
                  <c:v>37.928761491623575</c:v>
                </c:pt>
                <c:pt idx="7">
                  <c:v>41.762650025105067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2-4FF6-812F-50CDE920F177}"/>
            </c:ext>
          </c:extLst>
        </c:ser>
        <c:ser>
          <c:idx val="2"/>
          <c:order val="2"/>
          <c:xVal>
            <c:numRef>
              <c:f>Data_BT1_SRP!$AK$4:$AK$12</c:f>
              <c:numCache>
                <c:formatCode>0.00</c:formatCode>
                <c:ptCount val="9"/>
                <c:pt idx="0">
                  <c:v>42.231930284323823</c:v>
                </c:pt>
                <c:pt idx="1">
                  <c:v>47.723438792054601</c:v>
                </c:pt>
                <c:pt idx="2">
                  <c:v>46.567331737795492</c:v>
                </c:pt>
                <c:pt idx="3">
                  <c:v>37.607502067287371</c:v>
                </c:pt>
                <c:pt idx="4">
                  <c:v>34.717234431639596</c:v>
                </c:pt>
                <c:pt idx="5">
                  <c:v>44.255117629277265</c:v>
                </c:pt>
                <c:pt idx="6">
                  <c:v>36.017854867681095</c:v>
                </c:pt>
                <c:pt idx="7">
                  <c:v>36.451395013028268</c:v>
                </c:pt>
                <c:pt idx="8">
                  <c:v>26.624485051825811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FF6-812F-50CDE920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5472"/>
        <c:axId val="100507008"/>
      </c:scatterChart>
      <c:valAx>
        <c:axId val="10050547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07008"/>
        <c:crosses val="autoZero"/>
        <c:crossBetween val="midCat"/>
        <c:majorUnit val="50"/>
        <c:minorUnit val="25"/>
      </c:valAx>
      <c:valAx>
        <c:axId val="10050700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054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Data_BT1_SRP!$AL$4:$AL$12</c:f>
              <c:numCache>
                <c:formatCode>0.00</c:formatCode>
                <c:ptCount val="9"/>
                <c:pt idx="0">
                  <c:v>80.595627289582353</c:v>
                </c:pt>
                <c:pt idx="1">
                  <c:v>98.211617867027343</c:v>
                </c:pt>
                <c:pt idx="2">
                  <c:v>50.840886902469386</c:v>
                </c:pt>
                <c:pt idx="3">
                  <c:v>42.699042517935993</c:v>
                </c:pt>
                <c:pt idx="5">
                  <c:v>48.324316819977241</c:v>
                </c:pt>
                <c:pt idx="6">
                  <c:v>58.538630684210055</c:v>
                </c:pt>
                <c:pt idx="7">
                  <c:v>61.351267835230686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3-41CA-B316-B3A23BA6DAAE}"/>
            </c:ext>
          </c:extLst>
        </c:ser>
        <c:ser>
          <c:idx val="1"/>
          <c:order val="1"/>
          <c:xVal>
            <c:numRef>
              <c:f>Data_BT1_SRP!$AM$4:$AM$12</c:f>
              <c:numCache>
                <c:formatCode>0.00</c:formatCode>
                <c:ptCount val="9"/>
                <c:pt idx="0">
                  <c:v>98.386234519601075</c:v>
                </c:pt>
                <c:pt idx="1">
                  <c:v>116.81839093056982</c:v>
                </c:pt>
                <c:pt idx="2">
                  <c:v>137.90477786471806</c:v>
                </c:pt>
                <c:pt idx="3">
                  <c:v>92.63540171937882</c:v>
                </c:pt>
                <c:pt idx="4">
                  <c:v>65.945639236296074</c:v>
                </c:pt>
                <c:pt idx="5">
                  <c:v>61.816836200239067</c:v>
                </c:pt>
                <c:pt idx="6">
                  <c:v>44.564337799572321</c:v>
                </c:pt>
                <c:pt idx="7">
                  <c:v>48.398226333053827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3-41CA-B316-B3A23BA6DAAE}"/>
            </c:ext>
          </c:extLst>
        </c:ser>
        <c:ser>
          <c:idx val="2"/>
          <c:order val="2"/>
          <c:xVal>
            <c:numRef>
              <c:f>Data_BT1_SRP!$AN$4:$AN$12</c:f>
              <c:numCache>
                <c:formatCode>0.00</c:formatCode>
                <c:ptCount val="9"/>
                <c:pt idx="0">
                  <c:v>84.285324382999022</c:v>
                </c:pt>
                <c:pt idx="1">
                  <c:v>111.45384015808814</c:v>
                </c:pt>
                <c:pt idx="2">
                  <c:v>132.9863340436641</c:v>
                </c:pt>
                <c:pt idx="3">
                  <c:v>124.46004451850317</c:v>
                </c:pt>
                <c:pt idx="4">
                  <c:v>84.429837764781396</c:v>
                </c:pt>
                <c:pt idx="6">
                  <c:v>45.844764828883548</c:v>
                </c:pt>
                <c:pt idx="7">
                  <c:v>38.763609121546487</c:v>
                </c:pt>
                <c:pt idx="8">
                  <c:v>27.347051960737758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3-41CA-B316-B3A23BA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104"/>
        <c:axId val="100544896"/>
      </c:scatterChart>
      <c:valAx>
        <c:axId val="100543104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44896"/>
        <c:crosses val="autoZero"/>
        <c:crossBetween val="midCat"/>
        <c:majorUnit val="50"/>
        <c:minorUnit val="25"/>
      </c:valAx>
      <c:valAx>
        <c:axId val="1005448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431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Data_BT2_SRP!$B$4:$B$12</c:f>
              <c:numCache>
                <c:formatCode>0.00</c:formatCode>
                <c:ptCount val="9"/>
                <c:pt idx="0">
                  <c:v>31.23</c:v>
                </c:pt>
                <c:pt idx="1">
                  <c:v>58.89</c:v>
                </c:pt>
                <c:pt idx="2">
                  <c:v>101.28</c:v>
                </c:pt>
                <c:pt idx="3">
                  <c:v>198.52</c:v>
                </c:pt>
                <c:pt idx="4">
                  <c:v>388.29</c:v>
                </c:pt>
                <c:pt idx="5">
                  <c:v>696.73</c:v>
                </c:pt>
                <c:pt idx="6">
                  <c:v>766.63</c:v>
                </c:pt>
                <c:pt idx="7">
                  <c:v>417.16</c:v>
                </c:pt>
                <c:pt idx="8">
                  <c:v>139.11000000000001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EF4-9851-49A2B077EAA4}"/>
            </c:ext>
          </c:extLst>
        </c:ser>
        <c:ser>
          <c:idx val="1"/>
          <c:order val="1"/>
          <c:tx>
            <c:v>SRP - Dec 2015</c:v>
          </c:tx>
          <c:xVal>
            <c:numRef>
              <c:f>Data_BT2_SRP!$C$4:$C$12</c:f>
              <c:numCache>
                <c:formatCode>0.00</c:formatCode>
                <c:ptCount val="9"/>
                <c:pt idx="0">
                  <c:v>69.435069100847898</c:v>
                </c:pt>
                <c:pt idx="1">
                  <c:v>91.983412084208695</c:v>
                </c:pt>
                <c:pt idx="2">
                  <c:v>127.17031673977175</c:v>
                </c:pt>
                <c:pt idx="3">
                  <c:v>309.5</c:v>
                </c:pt>
                <c:pt idx="4">
                  <c:v>339.54</c:v>
                </c:pt>
                <c:pt idx="5">
                  <c:v>789.93572796040871</c:v>
                </c:pt>
                <c:pt idx="6">
                  <c:v>791.55667768738886</c:v>
                </c:pt>
                <c:pt idx="7">
                  <c:v>420.87325559947146</c:v>
                </c:pt>
                <c:pt idx="8">
                  <c:v>256.85919389884697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EF4-9851-49A2B077EAA4}"/>
            </c:ext>
          </c:extLst>
        </c:ser>
        <c:ser>
          <c:idx val="2"/>
          <c:order val="2"/>
          <c:tx>
            <c:v>SRP - Apr 2016</c:v>
          </c:tx>
          <c:xVal>
            <c:numRef>
              <c:f>Data_BT2_SRP!$D$4:$D$12</c:f>
              <c:numCache>
                <c:formatCode>0.00</c:formatCode>
                <c:ptCount val="9"/>
                <c:pt idx="0">
                  <c:v>84.638416996636437</c:v>
                </c:pt>
                <c:pt idx="1">
                  <c:v>106.03050623749309</c:v>
                </c:pt>
                <c:pt idx="2">
                  <c:v>147.68878528547708</c:v>
                </c:pt>
                <c:pt idx="3">
                  <c:v>333.45945430662971</c:v>
                </c:pt>
                <c:pt idx="4">
                  <c:v>819.37955513077782</c:v>
                </c:pt>
                <c:pt idx="5">
                  <c:v>736.30653561838358</c:v>
                </c:pt>
                <c:pt idx="6">
                  <c:v>627.45223418834951</c:v>
                </c:pt>
                <c:pt idx="7">
                  <c:v>386.16785289380414</c:v>
                </c:pt>
                <c:pt idx="8">
                  <c:v>210.03546642823693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EF4-9851-49A2B077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128"/>
        <c:axId val="98993664"/>
      </c:scatterChart>
      <c:valAx>
        <c:axId val="989921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93664"/>
        <c:crosses val="autoZero"/>
        <c:crossBetween val="midCat"/>
        <c:minorUnit val="250"/>
      </c:valAx>
      <c:valAx>
        <c:axId val="989936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921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Data_BT2_SRP!$E$4:$E$12</c:f>
              <c:numCache>
                <c:formatCode>0.00</c:formatCode>
                <c:ptCount val="9"/>
                <c:pt idx="0">
                  <c:v>25</c:v>
                </c:pt>
                <c:pt idx="1">
                  <c:v>26.07</c:v>
                </c:pt>
                <c:pt idx="2">
                  <c:v>95.35</c:v>
                </c:pt>
                <c:pt idx="3">
                  <c:v>61.16</c:v>
                </c:pt>
                <c:pt idx="4">
                  <c:v>74.84</c:v>
                </c:pt>
                <c:pt idx="5">
                  <c:v>128.16999999999999</c:v>
                </c:pt>
                <c:pt idx="6">
                  <c:v>277.79000000000002</c:v>
                </c:pt>
                <c:pt idx="7">
                  <c:v>186.97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EF8-9185-B98A03CC809C}"/>
            </c:ext>
          </c:extLst>
        </c:ser>
        <c:ser>
          <c:idx val="1"/>
          <c:order val="1"/>
          <c:xVal>
            <c:numRef>
              <c:f>Data_BT2_SRP!$F$4:$F$12</c:f>
              <c:numCache>
                <c:formatCode>0.00</c:formatCode>
                <c:ptCount val="9"/>
                <c:pt idx="0">
                  <c:v>60.530627922705406</c:v>
                </c:pt>
                <c:pt idx="1">
                  <c:v>62.828548226742178</c:v>
                </c:pt>
                <c:pt idx="2">
                  <c:v>94.281332388245474</c:v>
                </c:pt>
                <c:pt idx="3">
                  <c:v>93.56323229323398</c:v>
                </c:pt>
                <c:pt idx="4">
                  <c:v>100.60061322434659</c:v>
                </c:pt>
                <c:pt idx="5">
                  <c:v>154.88898040721529</c:v>
                </c:pt>
                <c:pt idx="6">
                  <c:v>262.46037463993656</c:v>
                </c:pt>
                <c:pt idx="7">
                  <c:v>194.67172567085186</c:v>
                </c:pt>
                <c:pt idx="8">
                  <c:v>91.121691970194917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4EF8-9185-B98A03CC809C}"/>
            </c:ext>
          </c:extLst>
        </c:ser>
        <c:ser>
          <c:idx val="2"/>
          <c:order val="2"/>
          <c:xVal>
            <c:numRef>
              <c:f>Data_BT2_SRP!$G$4:$G$12</c:f>
              <c:numCache>
                <c:formatCode>0.00</c:formatCode>
                <c:ptCount val="9"/>
                <c:pt idx="0">
                  <c:v>75.209009239153573</c:v>
                </c:pt>
                <c:pt idx="1">
                  <c:v>77.320070677396018</c:v>
                </c:pt>
                <c:pt idx="2">
                  <c:v>108.42304253416785</c:v>
                </c:pt>
                <c:pt idx="3">
                  <c:v>121.79309830970324</c:v>
                </c:pt>
                <c:pt idx="4">
                  <c:v>150.78500872823264</c:v>
                </c:pt>
                <c:pt idx="5">
                  <c:v>191.03591348405502</c:v>
                </c:pt>
                <c:pt idx="6">
                  <c:v>240.36038071515321</c:v>
                </c:pt>
                <c:pt idx="7">
                  <c:v>210.31694128666922</c:v>
                </c:pt>
                <c:pt idx="8">
                  <c:v>168.79939966790141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0-4EF8-9185-B98A03C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928"/>
        <c:axId val="100190464"/>
      </c:scatterChart>
      <c:valAx>
        <c:axId val="100188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190464"/>
        <c:crosses val="autoZero"/>
        <c:crossBetween val="midCat"/>
        <c:majorUnit val="100"/>
        <c:minorUnit val="50"/>
      </c:valAx>
      <c:valAx>
        <c:axId val="100190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188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Data_BT2_SRP!$H$4:$H$12</c:f>
              <c:numCache>
                <c:formatCode>0.00</c:formatCode>
                <c:ptCount val="9"/>
                <c:pt idx="0">
                  <c:v>22.88</c:v>
                </c:pt>
                <c:pt idx="1">
                  <c:v>23.18</c:v>
                </c:pt>
                <c:pt idx="2">
                  <c:v>26.52</c:v>
                </c:pt>
                <c:pt idx="3">
                  <c:v>43.69</c:v>
                </c:pt>
                <c:pt idx="4">
                  <c:v>45.97</c:v>
                </c:pt>
                <c:pt idx="5">
                  <c:v>81.22</c:v>
                </c:pt>
                <c:pt idx="6">
                  <c:v>211.89</c:v>
                </c:pt>
                <c:pt idx="7">
                  <c:v>142.6</c:v>
                </c:pt>
                <c:pt idx="8">
                  <c:v>133.18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9-4593-A176-429A319A60BD}"/>
            </c:ext>
          </c:extLst>
        </c:ser>
        <c:ser>
          <c:idx val="1"/>
          <c:order val="1"/>
          <c:xVal>
            <c:numRef>
              <c:f>Data_BT2_SRP!$I$4:$I$12</c:f>
              <c:numCache>
                <c:formatCode>0.00</c:formatCode>
                <c:ptCount val="9"/>
                <c:pt idx="0">
                  <c:v>56.94012744764796</c:v>
                </c:pt>
                <c:pt idx="1">
                  <c:v>55.791167295629577</c:v>
                </c:pt>
                <c:pt idx="2">
                  <c:v>58.37632763767094</c:v>
                </c:pt>
                <c:pt idx="3">
                  <c:v>73.456429632912247</c:v>
                </c:pt>
                <c:pt idx="4">
                  <c:v>74.030909708921428</c:v>
                </c:pt>
                <c:pt idx="5">
                  <c:v>110.79763457350975</c:v>
                </c:pt>
                <c:pt idx="6">
                  <c:v>233.44913080147236</c:v>
                </c:pt>
                <c:pt idx="7">
                  <c:v>163.79342158535778</c:v>
                </c:pt>
                <c:pt idx="8">
                  <c:v>180.59696380862667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9-4593-A176-429A319A60BD}"/>
            </c:ext>
          </c:extLst>
        </c:ser>
        <c:ser>
          <c:idx val="2"/>
          <c:order val="2"/>
          <c:xVal>
            <c:numRef>
              <c:f>Data_BT2_SRP!$J$4:$J$12</c:f>
              <c:numCache>
                <c:formatCode>0.00</c:formatCode>
                <c:ptCount val="9"/>
                <c:pt idx="0">
                  <c:v>74.364584663856604</c:v>
                </c:pt>
                <c:pt idx="1">
                  <c:v>73.660897517775794</c:v>
                </c:pt>
                <c:pt idx="2">
                  <c:v>84.497679567420278</c:v>
                </c:pt>
                <c:pt idx="3">
                  <c:v>95.334461617064775</c:v>
                </c:pt>
                <c:pt idx="4">
                  <c:v>111.80074083535574</c:v>
                </c:pt>
                <c:pt idx="5">
                  <c:v>152.89607016647508</c:v>
                </c:pt>
                <c:pt idx="6">
                  <c:v>221.57593562396221</c:v>
                </c:pt>
                <c:pt idx="7">
                  <c:v>158.10335504747306</c:v>
                </c:pt>
                <c:pt idx="8">
                  <c:v>176.96217056243879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9-4593-A176-429A319A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48"/>
        <c:axId val="100957184"/>
      </c:scatterChart>
      <c:valAx>
        <c:axId val="1009556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57184"/>
        <c:crosses val="autoZero"/>
        <c:crossBetween val="midCat"/>
        <c:majorUnit val="100"/>
        <c:minorUnit val="50"/>
      </c:valAx>
      <c:valAx>
        <c:axId val="1009571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9556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Data_BT2_SRP!$K$4:$K$12</c:f>
              <c:numCache>
                <c:formatCode>0.00</c:formatCode>
                <c:ptCount val="9"/>
                <c:pt idx="0">
                  <c:v>51.59</c:v>
                </c:pt>
                <c:pt idx="1">
                  <c:v>66.33</c:v>
                </c:pt>
                <c:pt idx="2">
                  <c:v>66.33</c:v>
                </c:pt>
                <c:pt idx="3">
                  <c:v>94.29</c:v>
                </c:pt>
                <c:pt idx="4">
                  <c:v>100.37</c:v>
                </c:pt>
                <c:pt idx="5">
                  <c:v>121.49</c:v>
                </c:pt>
                <c:pt idx="6">
                  <c:v>203.08</c:v>
                </c:pt>
                <c:pt idx="7">
                  <c:v>179.37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20-9F78-194F02BE92E2}"/>
            </c:ext>
          </c:extLst>
        </c:ser>
        <c:ser>
          <c:idx val="1"/>
          <c:order val="1"/>
          <c:xVal>
            <c:numRef>
              <c:f>Data_BT2_SRP!$L$4:$L$12</c:f>
              <c:numCache>
                <c:formatCode>0.00</c:formatCode>
                <c:ptCount val="9"/>
                <c:pt idx="0">
                  <c:v>77.908650221983478</c:v>
                </c:pt>
                <c:pt idx="1">
                  <c:v>91.696172046204097</c:v>
                </c:pt>
                <c:pt idx="2">
                  <c:v>99.164413034323601</c:v>
                </c:pt>
                <c:pt idx="3">
                  <c:v>118.26587556162926</c:v>
                </c:pt>
                <c:pt idx="4">
                  <c:v>125.87773656875106</c:v>
                </c:pt>
                <c:pt idx="5">
                  <c:v>147.70797945710038</c:v>
                </c:pt>
                <c:pt idx="6">
                  <c:v>215.78386846418968</c:v>
                </c:pt>
                <c:pt idx="7">
                  <c:v>191.22484521479669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620-9F78-194F02BE92E2}"/>
            </c:ext>
          </c:extLst>
        </c:ser>
        <c:ser>
          <c:idx val="2"/>
          <c:order val="2"/>
          <c:xVal>
            <c:numRef>
              <c:f>Data_BT2_SRP!$M$4:$M$12</c:f>
              <c:numCache>
                <c:formatCode>0.00</c:formatCode>
                <c:ptCount val="9"/>
                <c:pt idx="0">
                  <c:v>94.771511900200125</c:v>
                </c:pt>
                <c:pt idx="1">
                  <c:v>106.7341933835739</c:v>
                </c:pt>
                <c:pt idx="2">
                  <c:v>129.67439434580834</c:v>
                </c:pt>
                <c:pt idx="3">
                  <c:v>143.74813726742454</c:v>
                </c:pt>
                <c:pt idx="4">
                  <c:v>158.94777962277007</c:v>
                </c:pt>
                <c:pt idx="5">
                  <c:v>178.08806999616809</c:v>
                </c:pt>
                <c:pt idx="6">
                  <c:v>223.82773449142081</c:v>
                </c:pt>
                <c:pt idx="7">
                  <c:v>202.57638267978035</c:v>
                </c:pt>
                <c:pt idx="8">
                  <c:v>143.04445012134374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620-9F78-194F02BE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5024"/>
        <c:axId val="99106816"/>
      </c:scatterChart>
      <c:valAx>
        <c:axId val="991050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9106816"/>
        <c:crosses val="autoZero"/>
        <c:crossBetween val="midCat"/>
        <c:majorUnit val="100"/>
        <c:minorUnit val="50"/>
      </c:valAx>
      <c:valAx>
        <c:axId val="991068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050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Data_BT2_SRP!$N$4:$N$12</c:f>
              <c:numCache>
                <c:formatCode>0.00</c:formatCode>
                <c:ptCount val="9"/>
                <c:pt idx="0">
                  <c:v>59.19</c:v>
                </c:pt>
                <c:pt idx="1">
                  <c:v>99.15</c:v>
                </c:pt>
                <c:pt idx="2">
                  <c:v>150.51</c:v>
                </c:pt>
                <c:pt idx="3">
                  <c:v>247.3</c:v>
                </c:pt>
                <c:pt idx="4">
                  <c:v>248.51</c:v>
                </c:pt>
                <c:pt idx="5">
                  <c:v>269.77999999999997</c:v>
                </c:pt>
                <c:pt idx="6">
                  <c:v>267.62</c:v>
                </c:pt>
                <c:pt idx="7">
                  <c:v>227.08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4CB6-AD7B-3EEFA6CF47AB}"/>
            </c:ext>
          </c:extLst>
        </c:ser>
        <c:ser>
          <c:idx val="1"/>
          <c:order val="1"/>
          <c:xVal>
            <c:numRef>
              <c:f>Data_BT2_SRP!$O$4:$O$12</c:f>
              <c:numCache>
                <c:formatCode>0.00</c:formatCode>
                <c:ptCount val="9"/>
                <c:pt idx="0">
                  <c:v>99.738893110332796</c:v>
                </c:pt>
                <c:pt idx="1">
                  <c:v>139.09077831696248</c:v>
                </c:pt>
                <c:pt idx="2">
                  <c:v>191.51208525280128</c:v>
                </c:pt>
                <c:pt idx="3">
                  <c:v>315.31254163278226</c:v>
                </c:pt>
                <c:pt idx="4">
                  <c:v>304.11018015060307</c:v>
                </c:pt>
                <c:pt idx="5">
                  <c:v>307.41344058765588</c:v>
                </c:pt>
                <c:pt idx="6">
                  <c:v>289.89179826937556</c:v>
                </c:pt>
                <c:pt idx="7">
                  <c:v>213.1987081221483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F-4CB6-AD7B-3EEFA6CF47AB}"/>
            </c:ext>
          </c:extLst>
        </c:ser>
        <c:ser>
          <c:idx val="2"/>
          <c:order val="2"/>
          <c:xVal>
            <c:numRef>
              <c:f>Data_BT2_SRP!$P$4:$P$12</c:f>
              <c:numCache>
                <c:formatCode>0.00</c:formatCode>
                <c:ptCount val="9"/>
                <c:pt idx="0">
                  <c:v>118.27466257929919</c:v>
                </c:pt>
                <c:pt idx="1">
                  <c:v>141.63707582918209</c:v>
                </c:pt>
                <c:pt idx="2">
                  <c:v>243.95318686933203</c:v>
                </c:pt>
                <c:pt idx="3">
                  <c:v>324.57923497944273</c:v>
                </c:pt>
                <c:pt idx="4">
                  <c:v>359.24073622426937</c:v>
                </c:pt>
                <c:pt idx="5">
                  <c:v>315.1260982763082</c:v>
                </c:pt>
                <c:pt idx="6">
                  <c:v>272.44375376821586</c:v>
                </c:pt>
                <c:pt idx="7">
                  <c:v>202.15417039213185</c:v>
                </c:pt>
                <c:pt idx="8">
                  <c:v>189.06558947502876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F-4CB6-AD7B-3EEFA6CF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6752"/>
        <c:axId val="100995840"/>
      </c:scatterChart>
      <c:valAx>
        <c:axId val="9914675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95840"/>
        <c:crosses val="autoZero"/>
        <c:crossBetween val="midCat"/>
        <c:majorUnit val="100"/>
        <c:minorUnit val="50"/>
      </c:valAx>
      <c:valAx>
        <c:axId val="10099584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4675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Data_BT2_SRP!$Q$4:$Q$12</c:f>
              <c:numCache>
                <c:formatCode>0.00</c:formatCode>
                <c:ptCount val="9"/>
                <c:pt idx="0">
                  <c:v>238.61945148555509</c:v>
                </c:pt>
                <c:pt idx="1">
                  <c:v>251.40163317675962</c:v>
                </c:pt>
                <c:pt idx="2">
                  <c:v>278.25857673018936</c:v>
                </c:pt>
                <c:pt idx="3">
                  <c:v>282.99803735726522</c:v>
                </c:pt>
                <c:pt idx="4">
                  <c:v>310.42946098670416</c:v>
                </c:pt>
                <c:pt idx="5">
                  <c:v>322.92440263990403</c:v>
                </c:pt>
                <c:pt idx="6">
                  <c:v>308.56240073967427</c:v>
                </c:pt>
                <c:pt idx="7">
                  <c:v>260.16245433589984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A-4400-BC45-8EE1B33C55B9}"/>
            </c:ext>
          </c:extLst>
        </c:ser>
        <c:ser>
          <c:idx val="1"/>
          <c:order val="1"/>
          <c:xVal>
            <c:numRef>
              <c:f>Data_BT2_SRP!$R$4:$R$12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A-4400-BC45-8EE1B33C55B9}"/>
            </c:ext>
          </c:extLst>
        </c:ser>
        <c:ser>
          <c:idx val="2"/>
          <c:order val="2"/>
          <c:xVal>
            <c:numRef>
              <c:f>Data_BT2_SRP!$S$4:$S$12</c:f>
              <c:numCache>
                <c:formatCode>0.00</c:formatCode>
                <c:ptCount val="9"/>
                <c:pt idx="0">
                  <c:v>225.90476793212113</c:v>
                </c:pt>
                <c:pt idx="1">
                  <c:v>287.65657597820064</c:v>
                </c:pt>
                <c:pt idx="2">
                  <c:v>342.54417337250391</c:v>
                </c:pt>
                <c:pt idx="3">
                  <c:v>380.61118046038212</c:v>
                </c:pt>
                <c:pt idx="4">
                  <c:v>494.58697417006374</c:v>
                </c:pt>
                <c:pt idx="5">
                  <c:v>413.79400647712481</c:v>
                </c:pt>
                <c:pt idx="6">
                  <c:v>383.49664359227279</c:v>
                </c:pt>
                <c:pt idx="7">
                  <c:v>193.15476138516198</c:v>
                </c:pt>
                <c:pt idx="8">
                  <c:v>167.32986635474043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A-4400-BC45-8EE1B33C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2320"/>
        <c:axId val="101033856"/>
      </c:scatterChart>
      <c:valAx>
        <c:axId val="10103232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1033856"/>
        <c:crosses val="autoZero"/>
        <c:crossBetween val="midCat"/>
        <c:majorUnit val="100"/>
        <c:minorUnit val="50"/>
      </c:valAx>
      <c:valAx>
        <c:axId val="10103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103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Data_BT1_SRP!$E$4:$E$12</c:f>
              <c:numCache>
                <c:formatCode>0.00</c:formatCode>
                <c:ptCount val="9"/>
                <c:pt idx="0">
                  <c:v>45.491371099205992</c:v>
                </c:pt>
                <c:pt idx="1">
                  <c:v>92.531643067702234</c:v>
                </c:pt>
                <c:pt idx="2">
                  <c:v>73.51227384587196</c:v>
                </c:pt>
                <c:pt idx="3">
                  <c:v>78.738970731260437</c:v>
                </c:pt>
                <c:pt idx="4">
                  <c:v>71.915227575336601</c:v>
                </c:pt>
                <c:pt idx="5">
                  <c:v>108.21173372386764</c:v>
                </c:pt>
                <c:pt idx="6">
                  <c:v>79.319714829636936</c:v>
                </c:pt>
                <c:pt idx="7">
                  <c:v>87.304946182313756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9E2-B15F-DA0F1EDFF0F1}"/>
            </c:ext>
          </c:extLst>
        </c:ser>
        <c:ser>
          <c:idx val="1"/>
          <c:order val="1"/>
          <c:xVal>
            <c:numRef>
              <c:f>Data_BT1_SRP!$F$4:$F$12</c:f>
              <c:numCache>
                <c:formatCode>0.00</c:formatCode>
                <c:ptCount val="9"/>
                <c:pt idx="0">
                  <c:v>56.222080311392901</c:v>
                </c:pt>
                <c:pt idx="1">
                  <c:v>117.21251653514572</c:v>
                </c:pt>
                <c:pt idx="2">
                  <c:v>88.183414678647992</c:v>
                </c:pt>
                <c:pt idx="3">
                  <c:v>80.706221776216751</c:v>
                </c:pt>
                <c:pt idx="4">
                  <c:v>112.96077939454759</c:v>
                </c:pt>
                <c:pt idx="5">
                  <c:v>133.9262418464626</c:v>
                </c:pt>
                <c:pt idx="6">
                  <c:v>99.912344721677371</c:v>
                </c:pt>
                <c:pt idx="7">
                  <c:v>88.03680305311012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C-49E2-B15F-DA0F1EDFF0F1}"/>
            </c:ext>
          </c:extLst>
        </c:ser>
        <c:ser>
          <c:idx val="2"/>
          <c:order val="2"/>
          <c:xVal>
            <c:numRef>
              <c:f>Data_BT1_SRP!$G$4:$G$12</c:f>
              <c:numCache>
                <c:formatCode>0.00</c:formatCode>
                <c:ptCount val="9"/>
                <c:pt idx="0">
                  <c:v>38.903619854875387</c:v>
                </c:pt>
                <c:pt idx="1">
                  <c:v>100.94659173221842</c:v>
                </c:pt>
                <c:pt idx="2">
                  <c:v>95.506805098422959</c:v>
                </c:pt>
                <c:pt idx="3">
                  <c:v>72.718509740631063</c:v>
                </c:pt>
                <c:pt idx="4">
                  <c:v>81.539785363002125</c:v>
                </c:pt>
                <c:pt idx="5">
                  <c:v>81.098721581883567</c:v>
                </c:pt>
                <c:pt idx="6">
                  <c:v>52.282554548804804</c:v>
                </c:pt>
                <c:pt idx="7">
                  <c:v>35.375109605926966</c:v>
                </c:pt>
                <c:pt idx="8">
                  <c:v>36.257237168164067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C-49E2-B15F-DA0F1EDF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7008"/>
        <c:axId val="89169920"/>
      </c:scatterChart>
      <c:valAx>
        <c:axId val="83147008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89169920"/>
        <c:crosses val="autoZero"/>
        <c:crossBetween val="midCat"/>
        <c:majorUnit val="50"/>
        <c:minorUnit val="25"/>
      </c:valAx>
      <c:valAx>
        <c:axId val="89169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831470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Data_BT2_SRP!$T$4:$T$12</c:f>
              <c:numCache>
                <c:formatCode>0.00</c:formatCode>
                <c:ptCount val="9"/>
                <c:pt idx="0">
                  <c:v>76.849999999999994</c:v>
                </c:pt>
                <c:pt idx="1">
                  <c:v>109.64</c:v>
                </c:pt>
                <c:pt idx="2">
                  <c:v>108.88</c:v>
                </c:pt>
                <c:pt idx="3">
                  <c:v>172.64</c:v>
                </c:pt>
                <c:pt idx="4">
                  <c:v>170.67</c:v>
                </c:pt>
                <c:pt idx="5">
                  <c:v>160.5</c:v>
                </c:pt>
                <c:pt idx="6">
                  <c:v>320.73</c:v>
                </c:pt>
                <c:pt idx="7">
                  <c:v>211.65</c:v>
                </c:pt>
                <c:pt idx="8">
                  <c:v>154.27000000000001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D1D-9F0C-C6EAFC7A8130}"/>
            </c:ext>
          </c:extLst>
        </c:ser>
        <c:ser>
          <c:idx val="1"/>
          <c:order val="1"/>
          <c:xVal>
            <c:numRef>
              <c:f>Data_BT2_SRP!$U$4:$U$12</c:f>
              <c:numCache>
                <c:formatCode>0.00</c:formatCode>
                <c:ptCount val="9"/>
                <c:pt idx="0">
                  <c:v>106.05817394643393</c:v>
                </c:pt>
                <c:pt idx="1">
                  <c:v>125.15963647373958</c:v>
                </c:pt>
                <c:pt idx="2">
                  <c:v>135.21303780390045</c:v>
                </c:pt>
                <c:pt idx="3">
                  <c:v>197.68774606990013</c:v>
                </c:pt>
                <c:pt idx="4">
                  <c:v>193.52276551883347</c:v>
                </c:pt>
                <c:pt idx="5">
                  <c:v>193.23552548082887</c:v>
                </c:pt>
                <c:pt idx="6">
                  <c:v>321.0573423928742</c:v>
                </c:pt>
                <c:pt idx="7">
                  <c:v>222.1031493002908</c:v>
                </c:pt>
                <c:pt idx="8">
                  <c:v>216.5019685592012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D1D-9F0C-C6EAFC7A8130}"/>
            </c:ext>
          </c:extLst>
        </c:ser>
        <c:ser>
          <c:idx val="2"/>
          <c:order val="2"/>
          <c:xVal>
            <c:numRef>
              <c:f>Data_BT2_SRP!$V$4:$V$12</c:f>
              <c:numCache>
                <c:formatCode>0.00</c:formatCode>
                <c:ptCount val="9"/>
                <c:pt idx="0">
                  <c:v>129.38602617037807</c:v>
                </c:pt>
                <c:pt idx="1">
                  <c:v>133.56994771161953</c:v>
                </c:pt>
                <c:pt idx="2">
                  <c:v>163.00167165690439</c:v>
                </c:pt>
                <c:pt idx="3">
                  <c:v>235.42679626736034</c:v>
                </c:pt>
                <c:pt idx="4">
                  <c:v>240.62062990476355</c:v>
                </c:pt>
                <c:pt idx="5">
                  <c:v>228.21313843763369</c:v>
                </c:pt>
                <c:pt idx="6">
                  <c:v>401.65389364329195</c:v>
                </c:pt>
                <c:pt idx="7">
                  <c:v>218.5468369457999</c:v>
                </c:pt>
                <c:pt idx="8">
                  <c:v>207.14925757483172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4D1D-9F0C-C6EAFC7A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9568"/>
        <c:axId val="102591104"/>
      </c:scatterChart>
      <c:valAx>
        <c:axId val="10258956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91104"/>
        <c:crosses val="autoZero"/>
        <c:crossBetween val="midCat"/>
        <c:majorUnit val="100"/>
        <c:minorUnit val="50"/>
      </c:valAx>
      <c:valAx>
        <c:axId val="1025911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895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Data_BT2_SRP!$W$4:$W$12</c:f>
              <c:numCache>
                <c:formatCode>0.00</c:formatCode>
                <c:ptCount val="9"/>
                <c:pt idx="0">
                  <c:v>42.09</c:v>
                </c:pt>
                <c:pt idx="1">
                  <c:v>45.28</c:v>
                </c:pt>
                <c:pt idx="2">
                  <c:v>69.260000000000005</c:v>
                </c:pt>
                <c:pt idx="3">
                  <c:v>89.45</c:v>
                </c:pt>
                <c:pt idx="4">
                  <c:v>133.16999999999999</c:v>
                </c:pt>
                <c:pt idx="5">
                  <c:v>200.72</c:v>
                </c:pt>
                <c:pt idx="6">
                  <c:v>437.61</c:v>
                </c:pt>
                <c:pt idx="7">
                  <c:v>255.45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E7E-8D37-FD2D71D07B22}"/>
            </c:ext>
          </c:extLst>
        </c:ser>
        <c:ser>
          <c:idx val="1"/>
          <c:order val="1"/>
          <c:xVal>
            <c:numRef>
              <c:f>Data_BT2_SRP!$X$4:$X$12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E7E-8D37-FD2D71D07B22}"/>
            </c:ext>
          </c:extLst>
        </c:ser>
        <c:ser>
          <c:idx val="2"/>
          <c:order val="2"/>
          <c:xVal>
            <c:numRef>
              <c:f>Data_BT2_SRP!$Y$4:$Y$12</c:f>
              <c:numCache>
                <c:formatCode>0.00</c:formatCode>
                <c:ptCount val="9"/>
                <c:pt idx="0">
                  <c:v>79.290394686422275</c:v>
                </c:pt>
                <c:pt idx="1">
                  <c:v>85.482841571933406</c:v>
                </c:pt>
                <c:pt idx="2">
                  <c:v>97.867735342955669</c:v>
                </c:pt>
                <c:pt idx="3">
                  <c:v>139.38527696172352</c:v>
                </c:pt>
                <c:pt idx="4">
                  <c:v>193.56918720994597</c:v>
                </c:pt>
                <c:pt idx="5">
                  <c:v>240.01253885127949</c:v>
                </c:pt>
                <c:pt idx="6">
                  <c:v>297.65211830990796</c:v>
                </c:pt>
                <c:pt idx="7">
                  <c:v>186.53231574913781</c:v>
                </c:pt>
                <c:pt idx="8">
                  <c:v>153.59975731255588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1-4E7E-8D37-FD2D71D0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0912"/>
        <c:axId val="102632448"/>
      </c:scatterChart>
      <c:valAx>
        <c:axId val="1026309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32448"/>
        <c:crosses val="autoZero"/>
        <c:crossBetween val="midCat"/>
        <c:majorUnit val="100"/>
        <c:minorUnit val="50"/>
      </c:valAx>
      <c:valAx>
        <c:axId val="1026324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309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Data_BT2_SRP!$Z$4:$Z$12</c:f>
              <c:numCache>
                <c:formatCode>0.00</c:formatCode>
                <c:ptCount val="9"/>
                <c:pt idx="0">
                  <c:v>53.63</c:v>
                </c:pt>
                <c:pt idx="1">
                  <c:v>112.68</c:v>
                </c:pt>
                <c:pt idx="2">
                  <c:v>84.29</c:v>
                </c:pt>
                <c:pt idx="3">
                  <c:v>114.96</c:v>
                </c:pt>
                <c:pt idx="4">
                  <c:v>127.4</c:v>
                </c:pt>
                <c:pt idx="5">
                  <c:v>162.01</c:v>
                </c:pt>
                <c:pt idx="6">
                  <c:v>357.16</c:v>
                </c:pt>
                <c:pt idx="7">
                  <c:v>160.34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7-4C13-ACBB-50DC9522DE6F}"/>
            </c:ext>
          </c:extLst>
        </c:ser>
        <c:ser>
          <c:idx val="1"/>
          <c:order val="1"/>
          <c:xVal>
            <c:numRef>
              <c:f>Data_BT2_SRP!$AA$4:$AA$12</c:f>
              <c:numCache>
                <c:formatCode>0.00</c:formatCode>
                <c:ptCount val="9"/>
                <c:pt idx="0">
                  <c:v>99.240177991899387</c:v>
                </c:pt>
                <c:pt idx="1">
                  <c:v>100.82097895544659</c:v>
                </c:pt>
                <c:pt idx="2">
                  <c:v>130.22387687742457</c:v>
                </c:pt>
                <c:pt idx="3">
                  <c:v>165.79189855723666</c:v>
                </c:pt>
                <c:pt idx="4">
                  <c:v>176.3832650130029</c:v>
                </c:pt>
                <c:pt idx="5">
                  <c:v>236.76986182050609</c:v>
                </c:pt>
                <c:pt idx="6">
                  <c:v>408.91908675079668</c:v>
                </c:pt>
                <c:pt idx="7">
                  <c:v>219.53913131784159</c:v>
                </c:pt>
                <c:pt idx="8">
                  <c:v>160.41717528117613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7-4C13-ACBB-50DC9522DE6F}"/>
            </c:ext>
          </c:extLst>
        </c:ser>
        <c:ser>
          <c:idx val="2"/>
          <c:order val="2"/>
          <c:xVal>
            <c:numRef>
              <c:f>Data_BT2_SRP!$AB$4:$AB$12</c:f>
              <c:numCache>
                <c:formatCode>0.00</c:formatCode>
                <c:ptCount val="9"/>
                <c:pt idx="0">
                  <c:v>86.045791288798057</c:v>
                </c:pt>
                <c:pt idx="1">
                  <c:v>102.93428279473751</c:v>
                </c:pt>
                <c:pt idx="2">
                  <c:v>103.7787073700345</c:v>
                </c:pt>
                <c:pt idx="3">
                  <c:v>135.44462894367098</c:v>
                </c:pt>
                <c:pt idx="4">
                  <c:v>171.895623110657</c:v>
                </c:pt>
                <c:pt idx="5">
                  <c:v>217.63528760590967</c:v>
                </c:pt>
                <c:pt idx="6">
                  <c:v>274.4489645840323</c:v>
                </c:pt>
                <c:pt idx="7">
                  <c:v>196.94688551113384</c:v>
                </c:pt>
                <c:pt idx="8">
                  <c:v>95.897411333929412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7-4C13-ACBB-50DC9522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2640"/>
        <c:axId val="102686720"/>
      </c:scatterChart>
      <c:valAx>
        <c:axId val="1026726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86720"/>
        <c:crosses val="autoZero"/>
        <c:crossBetween val="midCat"/>
        <c:majorUnit val="100"/>
        <c:minorUnit val="50"/>
      </c:valAx>
      <c:valAx>
        <c:axId val="1026867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726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Data_BT2_SRP!$AC$4:$AC$12</c:f>
              <c:numCache>
                <c:formatCode>0.00</c:formatCode>
                <c:ptCount val="9"/>
                <c:pt idx="0">
                  <c:v>74.430000000000007</c:v>
                </c:pt>
                <c:pt idx="1">
                  <c:v>66.84</c:v>
                </c:pt>
                <c:pt idx="2">
                  <c:v>60.61</c:v>
                </c:pt>
                <c:pt idx="3">
                  <c:v>136.82</c:v>
                </c:pt>
                <c:pt idx="4">
                  <c:v>168.85</c:v>
                </c:pt>
                <c:pt idx="5">
                  <c:v>210.44</c:v>
                </c:pt>
                <c:pt idx="6">
                  <c:v>413.32</c:v>
                </c:pt>
                <c:pt idx="7">
                  <c:v>180.38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F-46F2-A242-F45BCA750DA3}"/>
            </c:ext>
          </c:extLst>
        </c:ser>
        <c:ser>
          <c:idx val="1"/>
          <c:order val="1"/>
          <c:xVal>
            <c:numRef>
              <c:f>Data_BT2_SRP!$AD$4:$AD$12</c:f>
              <c:numCache>
                <c:formatCode>0.00</c:formatCode>
                <c:ptCount val="9"/>
                <c:pt idx="0">
                  <c:v>123.42643273417161</c:v>
                </c:pt>
                <c:pt idx="1">
                  <c:v>109.35730415860148</c:v>
                </c:pt>
                <c:pt idx="2">
                  <c:v>96.236656161159701</c:v>
                </c:pt>
                <c:pt idx="3">
                  <c:v>181.91606838541813</c:v>
                </c:pt>
                <c:pt idx="4">
                  <c:v>210.21240563291312</c:v>
                </c:pt>
                <c:pt idx="5">
                  <c:v>256.52987386484614</c:v>
                </c:pt>
                <c:pt idx="6">
                  <c:v>423.46245561543088</c:v>
                </c:pt>
                <c:pt idx="7">
                  <c:v>229.3400972918343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F-46F2-A242-F45BCA750DA3}"/>
            </c:ext>
          </c:extLst>
        </c:ser>
        <c:ser>
          <c:idx val="2"/>
          <c:order val="2"/>
          <c:xVal>
            <c:numRef>
              <c:f>Data_BT2_SRP!$AE$4:$AE$12</c:f>
              <c:numCache>
                <c:formatCode>0.00</c:formatCode>
                <c:ptCount val="9"/>
                <c:pt idx="0">
                  <c:v>98.289947630604161</c:v>
                </c:pt>
                <c:pt idx="1">
                  <c:v>86.608741005662708</c:v>
                </c:pt>
                <c:pt idx="2">
                  <c:v>149.23689700685489</c:v>
                </c:pt>
                <c:pt idx="3">
                  <c:v>180.19913143441053</c:v>
                </c:pt>
                <c:pt idx="4">
                  <c:v>221.01298590709754</c:v>
                </c:pt>
                <c:pt idx="5">
                  <c:v>332.02716086676088</c:v>
                </c:pt>
                <c:pt idx="6">
                  <c:v>164.01432707455191</c:v>
                </c:pt>
                <c:pt idx="7">
                  <c:v>113.34885255673352</c:v>
                </c:pt>
                <c:pt idx="8">
                  <c:v>66.061076340103028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F-46F2-A242-F45BCA75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9200"/>
        <c:axId val="104100992"/>
      </c:scatterChart>
      <c:valAx>
        <c:axId val="10409920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100992"/>
        <c:crosses val="autoZero"/>
        <c:crossBetween val="midCat"/>
        <c:majorUnit val="100"/>
        <c:minorUnit val="50"/>
      </c:valAx>
      <c:valAx>
        <c:axId val="1041009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0992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Data_BT2_SRP!$AF$4:$AF$12</c:f>
              <c:numCache>
                <c:formatCode>0.00</c:formatCode>
                <c:ptCount val="9"/>
                <c:pt idx="0">
                  <c:v>23.72</c:v>
                </c:pt>
                <c:pt idx="1">
                  <c:v>27.97</c:v>
                </c:pt>
                <c:pt idx="2">
                  <c:v>31.47</c:v>
                </c:pt>
                <c:pt idx="3">
                  <c:v>34.96</c:v>
                </c:pt>
                <c:pt idx="4">
                  <c:v>96.44</c:v>
                </c:pt>
                <c:pt idx="5">
                  <c:v>183.87</c:v>
                </c:pt>
                <c:pt idx="6">
                  <c:v>490.74</c:v>
                </c:pt>
                <c:pt idx="7">
                  <c:v>89.76</c:v>
                </c:pt>
                <c:pt idx="8">
                  <c:v>133.18446271700861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4280-8D9D-215CAF777C35}"/>
            </c:ext>
          </c:extLst>
        </c:ser>
        <c:ser>
          <c:idx val="1"/>
          <c:order val="1"/>
          <c:xVal>
            <c:numRef>
              <c:f>Data_BT2_SRP!$AG$4:$AG$12</c:f>
              <c:numCache>
                <c:formatCode>0.00</c:formatCode>
                <c:ptCount val="9"/>
                <c:pt idx="0">
                  <c:v>62.72367573395897</c:v>
                </c:pt>
                <c:pt idx="1">
                  <c:v>65.2529572756345</c:v>
                </c:pt>
                <c:pt idx="2">
                  <c:v>78.68976546578574</c:v>
                </c:pt>
                <c:pt idx="3">
                  <c:v>79.164005754849896</c:v>
                </c:pt>
                <c:pt idx="4">
                  <c:v>164.84341797910832</c:v>
                </c:pt>
                <c:pt idx="5">
                  <c:v>229.49817738818899</c:v>
                </c:pt>
                <c:pt idx="6">
                  <c:v>569.13894896419356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4280-8D9D-215CAF777C35}"/>
            </c:ext>
          </c:extLst>
        </c:ser>
        <c:ser>
          <c:idx val="2"/>
          <c:order val="2"/>
          <c:xVal>
            <c:numRef>
              <c:f>Data_BT2_SRP!$AH$4:$AH$12</c:f>
              <c:numCache>
                <c:formatCode>0.00</c:formatCode>
                <c:ptCount val="9"/>
                <c:pt idx="0">
                  <c:v>65.920338910886869</c:v>
                </c:pt>
                <c:pt idx="1">
                  <c:v>69.157299782858601</c:v>
                </c:pt>
                <c:pt idx="2">
                  <c:v>79.431132115638434</c:v>
                </c:pt>
                <c:pt idx="3">
                  <c:v>123.0597351726487</c:v>
                </c:pt>
                <c:pt idx="4">
                  <c:v>203.70228211350965</c:v>
                </c:pt>
                <c:pt idx="5">
                  <c:v>306.81879632506872</c:v>
                </c:pt>
                <c:pt idx="6">
                  <c:v>208.06514241921062</c:v>
                </c:pt>
                <c:pt idx="7">
                  <c:v>106.45271852514158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4280-8D9D-215CAF77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9712"/>
        <c:axId val="104421248"/>
      </c:scatterChart>
      <c:valAx>
        <c:axId val="1044197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21248"/>
        <c:crosses val="autoZero"/>
        <c:crossBetween val="midCat"/>
        <c:majorUnit val="100"/>
        <c:minorUnit val="50"/>
      </c:valAx>
      <c:valAx>
        <c:axId val="1044212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197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Data_BT2_SRP!$AI$4:$AI$12</c:f>
              <c:numCache>
                <c:formatCode>0.00</c:formatCode>
                <c:ptCount val="9"/>
                <c:pt idx="0">
                  <c:v>27.06</c:v>
                </c:pt>
                <c:pt idx="1">
                  <c:v>23.27</c:v>
                </c:pt>
                <c:pt idx="2">
                  <c:v>24.03</c:v>
                </c:pt>
                <c:pt idx="3">
                  <c:v>26.61</c:v>
                </c:pt>
                <c:pt idx="4">
                  <c:v>42.24</c:v>
                </c:pt>
                <c:pt idx="5">
                  <c:v>122.39</c:v>
                </c:pt>
                <c:pt idx="6">
                  <c:v>134.38999999999999</c:v>
                </c:pt>
                <c:pt idx="7">
                  <c:v>141.52000000000001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3AB-BC71-6C80538C9070}"/>
            </c:ext>
          </c:extLst>
        </c:ser>
        <c:ser>
          <c:idx val="1"/>
          <c:order val="1"/>
          <c:xVal>
            <c:numRef>
              <c:f>Data_BT2_SRP!$AJ$4:$AJ$12</c:f>
              <c:numCache>
                <c:formatCode>0.00</c:formatCode>
                <c:ptCount val="9"/>
                <c:pt idx="0">
                  <c:v>72.208481515242198</c:v>
                </c:pt>
                <c:pt idx="1">
                  <c:v>62.565595637604247</c:v>
                </c:pt>
                <c:pt idx="2">
                  <c:v>61.300954866766489</c:v>
                </c:pt>
                <c:pt idx="3">
                  <c:v>65.569117468343933</c:v>
                </c:pt>
                <c:pt idx="4">
                  <c:v>115.99666820549974</c:v>
                </c:pt>
                <c:pt idx="5">
                  <c:v>222.06841285951711</c:v>
                </c:pt>
                <c:pt idx="6">
                  <c:v>348.37440984693876</c:v>
                </c:pt>
                <c:pt idx="7">
                  <c:v>201.8341605261129</c:v>
                </c:pt>
                <c:pt idx="8">
                  <c:v>149.66772872905517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3AB-BC71-6C80538C9070}"/>
            </c:ext>
          </c:extLst>
        </c:ser>
        <c:ser>
          <c:idx val="2"/>
          <c:order val="2"/>
          <c:xVal>
            <c:numRef>
              <c:f>Data_BT2_SRP!$AK$4:$AK$12</c:f>
              <c:numCache>
                <c:formatCode>0.00</c:formatCode>
                <c:ptCount val="9"/>
                <c:pt idx="0">
                  <c:v>70.70541150423638</c:v>
                </c:pt>
                <c:pt idx="1">
                  <c:v>68.453612636777791</c:v>
                </c:pt>
                <c:pt idx="2">
                  <c:v>63.950014901860605</c:v>
                </c:pt>
                <c:pt idx="3">
                  <c:v>77.038595818963685</c:v>
                </c:pt>
                <c:pt idx="4">
                  <c:v>149.37763443607105</c:v>
                </c:pt>
                <c:pt idx="5">
                  <c:v>210.17620385745309</c:v>
                </c:pt>
                <c:pt idx="6">
                  <c:v>198.77647209094394</c:v>
                </c:pt>
                <c:pt idx="7">
                  <c:v>138.6815898156427</c:v>
                </c:pt>
                <c:pt idx="8">
                  <c:v>83.231042704474817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A-43AB-BC71-6C80538C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1056"/>
        <c:axId val="104462592"/>
      </c:scatterChart>
      <c:valAx>
        <c:axId val="104461056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62592"/>
        <c:crosses val="autoZero"/>
        <c:crossBetween val="midCat"/>
        <c:majorUnit val="100"/>
        <c:minorUnit val="50"/>
      </c:valAx>
      <c:valAx>
        <c:axId val="1044625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6105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Data_BT2_SRP!$AL$4:$AL$12</c:f>
              <c:numCache>
                <c:formatCode>0.00</c:formatCode>
                <c:ptCount val="9"/>
                <c:pt idx="0">
                  <c:v>28.58</c:v>
                </c:pt>
                <c:pt idx="1">
                  <c:v>58.64</c:v>
                </c:pt>
                <c:pt idx="2">
                  <c:v>64.56</c:v>
                </c:pt>
                <c:pt idx="3">
                  <c:v>78.52</c:v>
                </c:pt>
                <c:pt idx="4">
                  <c:v>92.03</c:v>
                </c:pt>
                <c:pt idx="5">
                  <c:v>247.78</c:v>
                </c:pt>
                <c:pt idx="6">
                  <c:v>302.51</c:v>
                </c:pt>
                <c:pt idx="7">
                  <c:v>68.66</c:v>
                </c:pt>
                <c:pt idx="8">
                  <c:v>134.08000000000001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622-A16C-BDAC2FE577F0}"/>
            </c:ext>
          </c:extLst>
        </c:ser>
        <c:ser>
          <c:idx val="1"/>
          <c:order val="1"/>
          <c:xVal>
            <c:numRef>
              <c:f>Data_BT2_SRP!$AM$4:$AM$12</c:f>
              <c:numCache>
                <c:formatCode>0.00</c:formatCode>
                <c:ptCount val="9"/>
                <c:pt idx="0">
                  <c:v>74.105442671498835</c:v>
                </c:pt>
                <c:pt idx="1">
                  <c:v>86.909930476231182</c:v>
                </c:pt>
                <c:pt idx="2">
                  <c:v>97.501296931997459</c:v>
                </c:pt>
                <c:pt idx="3">
                  <c:v>127.53651523939432</c:v>
                </c:pt>
                <c:pt idx="4">
                  <c:v>127.06227495033016</c:v>
                </c:pt>
                <c:pt idx="5">
                  <c:v>303.00542219313394</c:v>
                </c:pt>
                <c:pt idx="6">
                  <c:v>158.83637431762898</c:v>
                </c:pt>
                <c:pt idx="7">
                  <c:v>172.11510241142548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D-4622-A16C-BDAC2FE577F0}"/>
            </c:ext>
          </c:extLst>
        </c:ser>
        <c:ser>
          <c:idx val="2"/>
          <c:order val="2"/>
          <c:xVal>
            <c:numRef>
              <c:f>Data_BT2_SRP!$AN$4:$AN$12</c:f>
              <c:numCache>
                <c:formatCode>0.00</c:formatCode>
                <c:ptCount val="9"/>
                <c:pt idx="0">
                  <c:v>77.038595818963685</c:v>
                </c:pt>
                <c:pt idx="1">
                  <c:v>91.25307616979606</c:v>
                </c:pt>
                <c:pt idx="2">
                  <c:v>102.93428279473751</c:v>
                </c:pt>
                <c:pt idx="3">
                  <c:v>122.49678545578406</c:v>
                </c:pt>
                <c:pt idx="4">
                  <c:v>129.95586920424066</c:v>
                </c:pt>
                <c:pt idx="5">
                  <c:v>216.93160045982887</c:v>
                </c:pt>
                <c:pt idx="6">
                  <c:v>133.19283007621237</c:v>
                </c:pt>
                <c:pt idx="7">
                  <c:v>147.54804785626095</c:v>
                </c:pt>
                <c:pt idx="8">
                  <c:v>136.57052837740028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D-4622-A16C-BDAC2FE5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784"/>
        <c:axId val="104504320"/>
      </c:scatterChart>
      <c:valAx>
        <c:axId val="1045027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504320"/>
        <c:crosses val="autoZero"/>
        <c:crossBetween val="midCat"/>
        <c:majorUnit val="100"/>
        <c:minorUnit val="50"/>
      </c:valAx>
      <c:valAx>
        <c:axId val="1045043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5027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Data_BT3_SRP!$B$4:$B$12</c:f>
              <c:numCache>
                <c:formatCode>0.00</c:formatCode>
                <c:ptCount val="9"/>
                <c:pt idx="1">
                  <c:v>35.696409495359141</c:v>
                </c:pt>
                <c:pt idx="2">
                  <c:v>44.281080285807491</c:v>
                </c:pt>
                <c:pt idx="3">
                  <c:v>113.55049287080452</c:v>
                </c:pt>
                <c:pt idx="4">
                  <c:v>541.97855164428859</c:v>
                </c:pt>
                <c:pt idx="5">
                  <c:v>624.86502824172089</c:v>
                </c:pt>
                <c:pt idx="6">
                  <c:v>689.99011699684627</c:v>
                </c:pt>
                <c:pt idx="7">
                  <c:v>581.94167428947924</c:v>
                </c:pt>
                <c:pt idx="8">
                  <c:v>196.43696946823687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6B0-9915-C3A0DEDCD01C}"/>
            </c:ext>
          </c:extLst>
        </c:ser>
        <c:ser>
          <c:idx val="1"/>
          <c:order val="1"/>
          <c:tx>
            <c:v>SRP - Dec 2015</c:v>
          </c:tx>
          <c:xVal>
            <c:numRef>
              <c:f>Data_BT3_SRP!$C$4:$C$12</c:f>
              <c:numCache>
                <c:formatCode>0.00</c:formatCode>
                <c:ptCount val="9"/>
                <c:pt idx="0">
                  <c:v>71.702953066304204</c:v>
                </c:pt>
                <c:pt idx="1">
                  <c:v>65.869178689405643</c:v>
                </c:pt>
                <c:pt idx="2">
                  <c:v>67.035933564785367</c:v>
                </c:pt>
                <c:pt idx="3">
                  <c:v>165.6267205343708</c:v>
                </c:pt>
                <c:pt idx="4">
                  <c:v>438.51382715111146</c:v>
                </c:pt>
                <c:pt idx="5">
                  <c:v>628.48913515318543</c:v>
                </c:pt>
                <c:pt idx="6">
                  <c:v>830.45947113491263</c:v>
                </c:pt>
                <c:pt idx="7">
                  <c:v>844.15194435365549</c:v>
                </c:pt>
                <c:pt idx="8">
                  <c:v>284.34402910425626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8-46B0-9915-C3A0DEDCD01C}"/>
            </c:ext>
          </c:extLst>
        </c:ser>
        <c:ser>
          <c:idx val="2"/>
          <c:order val="2"/>
          <c:tx>
            <c:v>SRP - Apr 2016</c:v>
          </c:tx>
          <c:xVal>
            <c:numRef>
              <c:f>Data_BT3_SRP!$D$4:$D$12</c:f>
              <c:numCache>
                <c:formatCode>0.00</c:formatCode>
                <c:ptCount val="9"/>
                <c:pt idx="1">
                  <c:v>42.953566491023494</c:v>
                </c:pt>
                <c:pt idx="2">
                  <c:v>47.364900518073533</c:v>
                </c:pt>
                <c:pt idx="3">
                  <c:v>117.37704056028693</c:v>
                </c:pt>
                <c:pt idx="4">
                  <c:v>159.78276765902595</c:v>
                </c:pt>
                <c:pt idx="5">
                  <c:v>240.89439331768784</c:v>
                </c:pt>
                <c:pt idx="6">
                  <c:v>467.95696127486428</c:v>
                </c:pt>
                <c:pt idx="7">
                  <c:v>540.53052107471967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8-46B0-9915-C3A0DED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6672"/>
        <c:axId val="102318464"/>
      </c:scatterChart>
      <c:valAx>
        <c:axId val="10231667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18464"/>
        <c:crosses val="autoZero"/>
        <c:crossBetween val="midCat"/>
        <c:minorUnit val="250"/>
      </c:valAx>
      <c:valAx>
        <c:axId val="102318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166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Data_BT3_SRP!$E$4:$E$12</c:f>
              <c:numCache>
                <c:formatCode>0.00</c:formatCode>
                <c:ptCount val="9"/>
                <c:pt idx="0">
                  <c:v>34.808340103243793</c:v>
                </c:pt>
                <c:pt idx="1">
                  <c:v>37.176525148884714</c:v>
                </c:pt>
                <c:pt idx="3">
                  <c:v>70.627138918562764</c:v>
                </c:pt>
                <c:pt idx="4">
                  <c:v>103.33769486147804</c:v>
                </c:pt>
                <c:pt idx="5">
                  <c:v>108.96213434487524</c:v>
                </c:pt>
                <c:pt idx="6">
                  <c:v>217.75063487900522</c:v>
                </c:pt>
                <c:pt idx="7">
                  <c:v>347.90602904260379</c:v>
                </c:pt>
                <c:pt idx="8">
                  <c:v>136.64029706580354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FB1-873E-FF614AD07B58}"/>
            </c:ext>
          </c:extLst>
        </c:ser>
        <c:ser>
          <c:idx val="1"/>
          <c:order val="1"/>
          <c:xVal>
            <c:numRef>
              <c:f>Data_BT3_SRP!$F$4:$F$12</c:f>
              <c:numCache>
                <c:formatCode>0.00</c:formatCode>
                <c:ptCount val="9"/>
                <c:pt idx="0">
                  <c:v>60.764626109619428</c:v>
                </c:pt>
                <c:pt idx="1">
                  <c:v>56.243450967523046</c:v>
                </c:pt>
                <c:pt idx="2">
                  <c:v>55.660073529833198</c:v>
                </c:pt>
                <c:pt idx="3">
                  <c:v>87.162455165085348</c:v>
                </c:pt>
                <c:pt idx="4">
                  <c:v>120.12328039456214</c:v>
                </c:pt>
                <c:pt idx="5">
                  <c:v>219.15160044241497</c:v>
                </c:pt>
                <c:pt idx="6">
                  <c:v>359.74556292567001</c:v>
                </c:pt>
                <c:pt idx="7">
                  <c:v>357.1203644560656</c:v>
                </c:pt>
                <c:pt idx="8">
                  <c:v>94.162984417363617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FB1-873E-FF614AD07B58}"/>
            </c:ext>
          </c:extLst>
        </c:ser>
        <c:ser>
          <c:idx val="2"/>
          <c:order val="2"/>
          <c:xVal>
            <c:numRef>
              <c:f>Data_BT3_SRP!$G$4:$G$12</c:f>
              <c:numCache>
                <c:formatCode>0.00</c:formatCode>
                <c:ptCount val="9"/>
                <c:pt idx="1">
                  <c:v>39.965243440441213</c:v>
                </c:pt>
                <c:pt idx="2">
                  <c:v>37.688425878092815</c:v>
                </c:pt>
                <c:pt idx="3">
                  <c:v>66.290946505094624</c:v>
                </c:pt>
                <c:pt idx="4">
                  <c:v>87.493810054464134</c:v>
                </c:pt>
                <c:pt idx="5">
                  <c:v>106.41985604148523</c:v>
                </c:pt>
                <c:pt idx="6">
                  <c:v>171.45145766606151</c:v>
                </c:pt>
                <c:pt idx="7">
                  <c:v>239.04447904827978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A-4FB1-873E-FF614AD0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208"/>
        <c:axId val="102364288"/>
      </c:scatterChart>
      <c:valAx>
        <c:axId val="1023502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64288"/>
        <c:crosses val="autoZero"/>
        <c:crossBetween val="midCat"/>
        <c:minorUnit val="250"/>
      </c:valAx>
      <c:valAx>
        <c:axId val="1023642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502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Data_BT3_SRP!$H$4:$H$12</c:f>
              <c:numCache>
                <c:formatCode>0.00</c:formatCode>
                <c:ptCount val="9"/>
                <c:pt idx="0">
                  <c:v>37.916582975647508</c:v>
                </c:pt>
                <c:pt idx="1">
                  <c:v>35.54839793000658</c:v>
                </c:pt>
                <c:pt idx="2">
                  <c:v>33.624247580423329</c:v>
                </c:pt>
                <c:pt idx="3">
                  <c:v>44.873126547217723</c:v>
                </c:pt>
                <c:pt idx="4">
                  <c:v>75.659532140549729</c:v>
                </c:pt>
                <c:pt idx="5">
                  <c:v>112.21838878263151</c:v>
                </c:pt>
                <c:pt idx="6">
                  <c:v>334.21405080285967</c:v>
                </c:pt>
                <c:pt idx="7">
                  <c:v>242.46856629288231</c:v>
                </c:pt>
                <c:pt idx="8">
                  <c:v>146.40906037907234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5FE-8D42-6F09187AD94B}"/>
            </c:ext>
          </c:extLst>
        </c:ser>
        <c:ser>
          <c:idx val="1"/>
          <c:order val="1"/>
          <c:xVal>
            <c:numRef>
              <c:f>Data_BT3_SRP!$I$4:$I$12</c:f>
              <c:numCache>
                <c:formatCode>0.00</c:formatCode>
                <c:ptCount val="9"/>
                <c:pt idx="0">
                  <c:v>54.055785576186096</c:v>
                </c:pt>
                <c:pt idx="1">
                  <c:v>52.889030700806387</c:v>
                </c:pt>
                <c:pt idx="2">
                  <c:v>53.909941216763634</c:v>
                </c:pt>
                <c:pt idx="3">
                  <c:v>67.181777924207822</c:v>
                </c:pt>
                <c:pt idx="4">
                  <c:v>117.35223756553533</c:v>
                </c:pt>
                <c:pt idx="5">
                  <c:v>210.25509451764469</c:v>
                </c:pt>
                <c:pt idx="6">
                  <c:v>313.36705662932656</c:v>
                </c:pt>
                <c:pt idx="7">
                  <c:v>312.78367919163668</c:v>
                </c:pt>
                <c:pt idx="8">
                  <c:v>57.701894561747686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5FE-8D42-6F09187AD94B}"/>
            </c:ext>
          </c:extLst>
        </c:ser>
        <c:ser>
          <c:idx val="2"/>
          <c:order val="2"/>
          <c:xVal>
            <c:numRef>
              <c:f>Data_BT3_SRP!$J$4:$J$12</c:f>
              <c:numCache>
                <c:formatCode>0.00</c:formatCode>
                <c:ptCount val="9"/>
                <c:pt idx="1">
                  <c:v>43.095867588670266</c:v>
                </c:pt>
                <c:pt idx="2">
                  <c:v>37.830726975739587</c:v>
                </c:pt>
                <c:pt idx="3">
                  <c:v>41.672856612202516</c:v>
                </c:pt>
                <c:pt idx="4">
                  <c:v>54.622256498059066</c:v>
                </c:pt>
                <c:pt idx="5">
                  <c:v>79.951851879185057</c:v>
                </c:pt>
                <c:pt idx="6">
                  <c:v>132.88786020378541</c:v>
                </c:pt>
                <c:pt idx="7">
                  <c:v>202.47309695305853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5FE-8D42-6F09187A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0448"/>
        <c:axId val="104281984"/>
      </c:scatterChart>
      <c:valAx>
        <c:axId val="1042804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281984"/>
        <c:crosses val="autoZero"/>
        <c:crossBetween val="midCat"/>
        <c:minorUnit val="250"/>
      </c:valAx>
      <c:valAx>
        <c:axId val="1042819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2804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Data_BT1_SRP!$H$4:$H$12</c:f>
              <c:numCache>
                <c:formatCode>0.00</c:formatCode>
                <c:ptCount val="9"/>
                <c:pt idx="0">
                  <c:v>33.005372984111311</c:v>
                </c:pt>
                <c:pt idx="1">
                  <c:v>47.088417369741357</c:v>
                </c:pt>
                <c:pt idx="2">
                  <c:v>102.5494787646968</c:v>
                </c:pt>
                <c:pt idx="3">
                  <c:v>46.652859295958983</c:v>
                </c:pt>
                <c:pt idx="4">
                  <c:v>50.718067984594462</c:v>
                </c:pt>
                <c:pt idx="5">
                  <c:v>80.916761100172309</c:v>
                </c:pt>
                <c:pt idx="6">
                  <c:v>44.765440976235368</c:v>
                </c:pt>
                <c:pt idx="7">
                  <c:v>88.32124835447263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695-8075-1DF2952CC79A}"/>
            </c:ext>
          </c:extLst>
        </c:ser>
        <c:ser>
          <c:idx val="1"/>
          <c:order val="1"/>
          <c:xVal>
            <c:numRef>
              <c:f>Data_BT1_SRP!$I$4:$I$12</c:f>
              <c:numCache>
                <c:formatCode>0.00</c:formatCode>
                <c:ptCount val="9"/>
                <c:pt idx="0">
                  <c:v>43.173645638522707</c:v>
                </c:pt>
                <c:pt idx="1">
                  <c:v>47.571994404658724</c:v>
                </c:pt>
                <c:pt idx="2">
                  <c:v>51.090673417567544</c:v>
                </c:pt>
                <c:pt idx="3">
                  <c:v>55.782245434779298</c:v>
                </c:pt>
                <c:pt idx="4">
                  <c:v>59.447536073225983</c:v>
                </c:pt>
                <c:pt idx="5">
                  <c:v>101.08523772598032</c:v>
                </c:pt>
                <c:pt idx="6">
                  <c:v>116.77268165853212</c:v>
                </c:pt>
                <c:pt idx="7">
                  <c:v>108.26920737733582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695-8075-1DF2952CC79A}"/>
            </c:ext>
          </c:extLst>
        </c:ser>
        <c:ser>
          <c:idx val="2"/>
          <c:order val="2"/>
          <c:xVal>
            <c:numRef>
              <c:f>Data_BT1_SRP!$J$4:$J$12</c:f>
              <c:numCache>
                <c:formatCode>0.00</c:formatCode>
                <c:ptCount val="9"/>
                <c:pt idx="0">
                  <c:v>26.112770202437364</c:v>
                </c:pt>
                <c:pt idx="1">
                  <c:v>28.024046587284428</c:v>
                </c:pt>
                <c:pt idx="2">
                  <c:v>27.288940285420171</c:v>
                </c:pt>
                <c:pt idx="3">
                  <c:v>36.110215907791222</c:v>
                </c:pt>
                <c:pt idx="4">
                  <c:v>48.165959258364985</c:v>
                </c:pt>
                <c:pt idx="5">
                  <c:v>98.888294086998513</c:v>
                </c:pt>
                <c:pt idx="6">
                  <c:v>104.47510198116684</c:v>
                </c:pt>
                <c:pt idx="7">
                  <c:v>58.898511265583096</c:v>
                </c:pt>
                <c:pt idx="8">
                  <c:v>66.249574284225631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695-8075-1DF2952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5600"/>
        <c:axId val="98591488"/>
      </c:scatterChart>
      <c:valAx>
        <c:axId val="985856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591488"/>
        <c:crosses val="autoZero"/>
        <c:crossBetween val="midCat"/>
        <c:majorUnit val="50"/>
        <c:minorUnit val="25"/>
      </c:valAx>
      <c:valAx>
        <c:axId val="98591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585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Data_BT3_SRP!$K$4:$K$12</c:f>
              <c:numCache>
                <c:formatCode>0.00</c:formatCode>
                <c:ptCount val="9"/>
                <c:pt idx="0">
                  <c:v>36.436467322121928</c:v>
                </c:pt>
                <c:pt idx="1">
                  <c:v>36.436467322121928</c:v>
                </c:pt>
                <c:pt idx="2">
                  <c:v>65.002699435165582</c:v>
                </c:pt>
                <c:pt idx="3">
                  <c:v>121.09908270378496</c:v>
                </c:pt>
                <c:pt idx="4">
                  <c:v>133.68006575875239</c:v>
                </c:pt>
                <c:pt idx="5">
                  <c:v>208.27789469644151</c:v>
                </c:pt>
                <c:pt idx="6">
                  <c:v>419.40858207237886</c:v>
                </c:pt>
                <c:pt idx="7">
                  <c:v>331.17138897180541</c:v>
                </c:pt>
                <c:pt idx="8">
                  <c:v>41.320848978756331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E-4682-BD53-19E9A3984AC1}"/>
            </c:ext>
          </c:extLst>
        </c:ser>
        <c:ser>
          <c:idx val="1"/>
          <c:order val="1"/>
          <c:xVal>
            <c:numRef>
              <c:f>Data_BT3_SRP!$L$4:$L$12</c:f>
              <c:numCache>
                <c:formatCode>0.00</c:formatCode>
                <c:ptCount val="9"/>
                <c:pt idx="0">
                  <c:v>60.91047046904189</c:v>
                </c:pt>
                <c:pt idx="1">
                  <c:v>54.055785576186096</c:v>
                </c:pt>
                <c:pt idx="2">
                  <c:v>79.432704115694776</c:v>
                </c:pt>
                <c:pt idx="3">
                  <c:v>123.33185630185635</c:v>
                </c:pt>
                <c:pt idx="4">
                  <c:v>148.12539740367518</c:v>
                </c:pt>
                <c:pt idx="5">
                  <c:v>229.50654996140992</c:v>
                </c:pt>
                <c:pt idx="6">
                  <c:v>364.41258242718885</c:v>
                </c:pt>
                <c:pt idx="7">
                  <c:v>374.3299988679164</c:v>
                </c:pt>
                <c:pt idx="8">
                  <c:v>186.33661957236066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E-4682-BD53-19E9A3984AC1}"/>
            </c:ext>
          </c:extLst>
        </c:ser>
        <c:ser>
          <c:idx val="2"/>
          <c:order val="2"/>
          <c:xVal>
            <c:numRef>
              <c:f>Data_BT3_SRP!$M$4:$M$12</c:f>
              <c:numCache>
                <c:formatCode>0.00</c:formatCode>
                <c:ptCount val="9"/>
                <c:pt idx="1">
                  <c:v>43.949674174550921</c:v>
                </c:pt>
                <c:pt idx="2">
                  <c:v>66.148645407447859</c:v>
                </c:pt>
                <c:pt idx="3">
                  <c:v>90.482133105046429</c:v>
                </c:pt>
                <c:pt idx="4">
                  <c:v>106.98906043207234</c:v>
                </c:pt>
                <c:pt idx="5">
                  <c:v>128.90342946967573</c:v>
                </c:pt>
                <c:pt idx="6">
                  <c:v>199.91167719541656</c:v>
                </c:pt>
                <c:pt idx="7">
                  <c:v>370.5120594987647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E-4682-BD53-19E9A398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1840"/>
        <c:axId val="98933376"/>
      </c:scatterChart>
      <c:valAx>
        <c:axId val="989318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33376"/>
        <c:crosses val="autoZero"/>
        <c:crossBetween val="midCat"/>
        <c:minorUnit val="250"/>
      </c:valAx>
      <c:valAx>
        <c:axId val="9893337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318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Data_BT3_SRP!$N$4:$N$12</c:f>
              <c:numCache>
                <c:formatCode>0.00</c:formatCode>
                <c:ptCount val="9"/>
                <c:pt idx="0">
                  <c:v>39.100675498467972</c:v>
                </c:pt>
                <c:pt idx="1">
                  <c:v>61.302410301351628</c:v>
                </c:pt>
                <c:pt idx="2">
                  <c:v>139.60052837285468</c:v>
                </c:pt>
                <c:pt idx="3">
                  <c:v>399.63128017052617</c:v>
                </c:pt>
                <c:pt idx="4">
                  <c:v>490.91113510215393</c:v>
                </c:pt>
                <c:pt idx="5">
                  <c:v>466.49265331448413</c:v>
                </c:pt>
                <c:pt idx="6">
                  <c:v>448.73126547217726</c:v>
                </c:pt>
                <c:pt idx="7">
                  <c:v>243.80067038105537</c:v>
                </c:pt>
                <c:pt idx="8">
                  <c:v>108.51809964881755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528-96FF-15DFD7229954}"/>
            </c:ext>
          </c:extLst>
        </c:ser>
        <c:ser>
          <c:idx val="1"/>
          <c:order val="1"/>
          <c:xVal>
            <c:numRef>
              <c:f>Data_BT3_SRP!$O$4:$O$12</c:f>
              <c:numCache>
                <c:formatCode>0.00</c:formatCode>
                <c:ptCount val="9"/>
                <c:pt idx="0">
                  <c:v>65.57748997056072</c:v>
                </c:pt>
                <c:pt idx="1">
                  <c:v>91.975319026026654</c:v>
                </c:pt>
                <c:pt idx="2">
                  <c:v>211.27600503360196</c:v>
                </c:pt>
                <c:pt idx="3">
                  <c:v>290.32364784057728</c:v>
                </c:pt>
                <c:pt idx="4">
                  <c:v>358.87049676913517</c:v>
                </c:pt>
                <c:pt idx="5">
                  <c:v>415.45810822505115</c:v>
                </c:pt>
                <c:pt idx="6">
                  <c:v>324.30538358601132</c:v>
                </c:pt>
                <c:pt idx="7">
                  <c:v>283.03142986945409</c:v>
                </c:pt>
                <c:pt idx="8">
                  <c:v>62.952291500956385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4-4528-96FF-15DFD7229954}"/>
            </c:ext>
          </c:extLst>
        </c:ser>
        <c:ser>
          <c:idx val="2"/>
          <c:order val="2"/>
          <c:xVal>
            <c:numRef>
              <c:f>Data_BT3_SRP!$P$4:$P$12</c:f>
              <c:numCache>
                <c:formatCode>0.00</c:formatCode>
                <c:ptCount val="9"/>
                <c:pt idx="2">
                  <c:v>133.74166678966608</c:v>
                </c:pt>
                <c:pt idx="3">
                  <c:v>181.69713669662934</c:v>
                </c:pt>
                <c:pt idx="4">
                  <c:v>205.31911890599403</c:v>
                </c:pt>
                <c:pt idx="5">
                  <c:v>358.97020697120195</c:v>
                </c:pt>
                <c:pt idx="6">
                  <c:v>422.45039587279683</c:v>
                </c:pt>
                <c:pt idx="7">
                  <c:v>436.8777115322502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4-4528-96FF-15DFD722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608"/>
        <c:axId val="102518144"/>
      </c:scatterChart>
      <c:valAx>
        <c:axId val="1025166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18144"/>
        <c:crosses val="autoZero"/>
        <c:crossBetween val="midCat"/>
        <c:minorUnit val="250"/>
      </c:valAx>
      <c:valAx>
        <c:axId val="10251814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166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Data_BT3_SRP!$Q$4:$Q$12</c:f>
              <c:numCache>
                <c:formatCode>0.00</c:formatCode>
                <c:ptCount val="9"/>
                <c:pt idx="0">
                  <c:v>45.169149677922839</c:v>
                </c:pt>
                <c:pt idx="1">
                  <c:v>133.5320541933998</c:v>
                </c:pt>
                <c:pt idx="2">
                  <c:v>206.94579060826845</c:v>
                </c:pt>
                <c:pt idx="3">
                  <c:v>306.64016273372175</c:v>
                </c:pt>
                <c:pt idx="4">
                  <c:v>425.04941501576798</c:v>
                </c:pt>
                <c:pt idx="5">
                  <c:v>463.53242200743296</c:v>
                </c:pt>
                <c:pt idx="6">
                  <c:v>504.97566030614911</c:v>
                </c:pt>
                <c:pt idx="7">
                  <c:v>378.33264735314634</c:v>
                </c:pt>
                <c:pt idx="8">
                  <c:v>131.31188071311146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CAD-ACE6-C95CB64E04C3}"/>
            </c:ext>
          </c:extLst>
        </c:ser>
        <c:ser>
          <c:idx val="1"/>
          <c:order val="1"/>
          <c:xVal>
            <c:numRef>
              <c:f>Data_BT3_SRP!$R$4:$R$12</c:f>
              <c:numCache>
                <c:formatCode>0.00</c:formatCode>
                <c:ptCount val="9"/>
                <c:pt idx="0">
                  <c:v>61.348003547309283</c:v>
                </c:pt>
                <c:pt idx="1">
                  <c:v>141.56240122966432</c:v>
                </c:pt>
                <c:pt idx="2">
                  <c:v>241.46578743405192</c:v>
                </c:pt>
                <c:pt idx="3">
                  <c:v>326.78473769619319</c:v>
                </c:pt>
                <c:pt idx="4">
                  <c:v>363.24582755180916</c:v>
                </c:pt>
                <c:pt idx="5">
                  <c:v>447.68971165741556</c:v>
                </c:pt>
                <c:pt idx="6">
                  <c:v>394.31067610879393</c:v>
                </c:pt>
                <c:pt idx="7">
                  <c:v>324.59707230485623</c:v>
                </c:pt>
                <c:pt idx="8">
                  <c:v>119.53990295687228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6-4CAD-ACE6-C95CB64E04C3}"/>
            </c:ext>
          </c:extLst>
        </c:ser>
        <c:ser>
          <c:idx val="2"/>
          <c:order val="2"/>
          <c:xVal>
            <c:numRef>
              <c:f>Data_BT3_SRP!$S$4:$S$12</c:f>
              <c:numCache>
                <c:formatCode>0.00</c:formatCode>
                <c:ptCount val="9"/>
                <c:pt idx="1">
                  <c:v>148.25637874963715</c:v>
                </c:pt>
                <c:pt idx="2">
                  <c:v>228.08729452947807</c:v>
                </c:pt>
                <c:pt idx="3">
                  <c:v>373.39752263065532</c:v>
                </c:pt>
                <c:pt idx="4">
                  <c:v>382.0539120263274</c:v>
                </c:pt>
                <c:pt idx="5">
                  <c:v>415.23673804307009</c:v>
                </c:pt>
                <c:pt idx="6">
                  <c:v>432.54951683441419</c:v>
                </c:pt>
                <c:pt idx="7">
                  <c:v>416.67946960901543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CAD-ACE6-C95CB64E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4624"/>
        <c:axId val="102556416"/>
      </c:scatterChart>
      <c:valAx>
        <c:axId val="1025546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56416"/>
        <c:crosses val="autoZero"/>
        <c:crossBetween val="midCat"/>
        <c:minorUnit val="250"/>
      </c:valAx>
      <c:valAx>
        <c:axId val="1025564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546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Data_BT3_SRP!$T$4:$T$12</c:f>
              <c:numCache>
                <c:formatCode>0.00</c:formatCode>
                <c:ptCount val="9"/>
                <c:pt idx="0">
                  <c:v>67.499217588093657</c:v>
                </c:pt>
                <c:pt idx="1">
                  <c:v>69.781213961384353</c:v>
                </c:pt>
                <c:pt idx="2">
                  <c:v>163.64733144940823</c:v>
                </c:pt>
                <c:pt idx="3">
                  <c:v>220.69724078167556</c:v>
                </c:pt>
                <c:pt idx="4">
                  <c:v>256.62617411097608</c:v>
                </c:pt>
                <c:pt idx="5">
                  <c:v>214.02890847621646</c:v>
                </c:pt>
                <c:pt idx="6">
                  <c:v>264.23282868861173</c:v>
                </c:pt>
                <c:pt idx="7">
                  <c:v>268.79682143519312</c:v>
                </c:pt>
                <c:pt idx="8">
                  <c:v>164.56012999872451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4306-8D44-95D3870563A3}"/>
            </c:ext>
          </c:extLst>
        </c:ser>
        <c:ser>
          <c:idx val="1"/>
          <c:order val="1"/>
          <c:xVal>
            <c:numRef>
              <c:f>Data_BT3_SRP!$U$4:$U$12</c:f>
              <c:numCache>
                <c:formatCode>0.00</c:formatCode>
                <c:ptCount val="9"/>
                <c:pt idx="0">
                  <c:v>65.869178689405643</c:v>
                </c:pt>
                <c:pt idx="1">
                  <c:v>74.328151535908546</c:v>
                </c:pt>
                <c:pt idx="2">
                  <c:v>148.27124176309763</c:v>
                </c:pt>
                <c:pt idx="3">
                  <c:v>223.96446430335629</c:v>
                </c:pt>
                <c:pt idx="4">
                  <c:v>276.61427805486568</c:v>
                </c:pt>
                <c:pt idx="5">
                  <c:v>352.45334495454676</c:v>
                </c:pt>
                <c:pt idx="6">
                  <c:v>433.39696443401414</c:v>
                </c:pt>
                <c:pt idx="7">
                  <c:v>387.01845813767068</c:v>
                </c:pt>
                <c:pt idx="8">
                  <c:v>154.83423793710853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B-4306-8D44-95D3870563A3}"/>
            </c:ext>
          </c:extLst>
        </c:ser>
        <c:ser>
          <c:idx val="2"/>
          <c:order val="2"/>
          <c:xVal>
            <c:numRef>
              <c:f>Data_BT3_SRP!$V$4:$V$12</c:f>
              <c:numCache>
                <c:formatCode>0.00</c:formatCode>
                <c:ptCount val="9"/>
                <c:pt idx="3">
                  <c:v>174.54352418446712</c:v>
                </c:pt>
                <c:pt idx="7">
                  <c:v>347.42835444363925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B-4306-8D44-95D38705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7488"/>
        <c:axId val="104769024"/>
      </c:scatterChart>
      <c:valAx>
        <c:axId val="1047674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769024"/>
        <c:crosses val="autoZero"/>
        <c:crossBetween val="midCat"/>
        <c:minorUnit val="250"/>
      </c:valAx>
      <c:valAx>
        <c:axId val="1047690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7674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Data_BT3_SRP!$W$4:$W$12</c:f>
              <c:numCache>
                <c:formatCode>0.00</c:formatCode>
                <c:ptCount val="9"/>
                <c:pt idx="0">
                  <c:v>59.892563010458012</c:v>
                </c:pt>
                <c:pt idx="1">
                  <c:v>53.807239348349498</c:v>
                </c:pt>
                <c:pt idx="2">
                  <c:v>116.02967379340906</c:v>
                </c:pt>
                <c:pt idx="3">
                  <c:v>169.42838892841132</c:v>
                </c:pt>
                <c:pt idx="4">
                  <c:v>212.50757756068933</c:v>
                </c:pt>
                <c:pt idx="5">
                  <c:v>388.98196376183625</c:v>
                </c:pt>
                <c:pt idx="6">
                  <c:v>462.00584770713846</c:v>
                </c:pt>
                <c:pt idx="7">
                  <c:v>496.99645876426246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8-490F-A4C3-91C5EAA400A1}"/>
            </c:ext>
          </c:extLst>
        </c:ser>
        <c:ser>
          <c:idx val="1"/>
          <c:order val="1"/>
          <c:xVal>
            <c:numRef>
              <c:f>Data_BT3_SRP!$X$4:$X$12</c:f>
              <c:numCache>
                <c:formatCode>0.00</c:formatCode>
                <c:ptCount val="9"/>
                <c:pt idx="0">
                  <c:v>64.264890735758556</c:v>
                </c:pt>
                <c:pt idx="1">
                  <c:v>56.389295326945508</c:v>
                </c:pt>
                <c:pt idx="2">
                  <c:v>70.536198190924495</c:v>
                </c:pt>
                <c:pt idx="3">
                  <c:v>181.2320669925744</c:v>
                </c:pt>
                <c:pt idx="4">
                  <c:v>286.53169449559323</c:v>
                </c:pt>
                <c:pt idx="5">
                  <c:v>436.60554034130831</c:v>
                </c:pt>
                <c:pt idx="6">
                  <c:v>478.66469982823475</c:v>
                </c:pt>
                <c:pt idx="7">
                  <c:v>552.62380824889954</c:v>
                </c:pt>
                <c:pt idx="8">
                  <c:v>249.04969412402005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8-490F-A4C3-91C5EAA400A1}"/>
            </c:ext>
          </c:extLst>
        </c:ser>
        <c:ser>
          <c:idx val="2"/>
          <c:order val="2"/>
          <c:xVal>
            <c:numRef>
              <c:f>Data_BT3_SRP!$Y$4:$Y$12</c:f>
              <c:numCache>
                <c:formatCode>0.00</c:formatCode>
                <c:ptCount val="9"/>
                <c:pt idx="1">
                  <c:v>84.084254999694465</c:v>
                </c:pt>
                <c:pt idx="3">
                  <c:v>115.68007629389736</c:v>
                </c:pt>
                <c:pt idx="4">
                  <c:v>141.79351763750796</c:v>
                </c:pt>
                <c:pt idx="5">
                  <c:v>189.11511300051501</c:v>
                </c:pt>
                <c:pt idx="6">
                  <c:v>202.53251656380664</c:v>
                </c:pt>
                <c:pt idx="7">
                  <c:v>374.84025419660071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8-490F-A4C3-91C5EAA4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2928"/>
        <c:axId val="104814464"/>
      </c:scatterChart>
      <c:valAx>
        <c:axId val="104812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814464"/>
        <c:crosses val="autoZero"/>
        <c:crossBetween val="midCat"/>
        <c:minorUnit val="250"/>
      </c:valAx>
      <c:valAx>
        <c:axId val="104814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812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Data_BT3_SRP!$Z$4:$Z$12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59.436163735799873</c:v>
                </c:pt>
                <c:pt idx="2">
                  <c:v>81.495462010943257</c:v>
                </c:pt>
                <c:pt idx="3">
                  <c:v>154.51934595624544</c:v>
                </c:pt>
                <c:pt idx="4">
                  <c:v>171.55825221014931</c:v>
                </c:pt>
                <c:pt idx="5">
                  <c:v>290.09545425257289</c:v>
                </c:pt>
                <c:pt idx="6">
                  <c:v>276.40347601282878</c:v>
                </c:pt>
                <c:pt idx="7">
                  <c:v>273.36081418177451</c:v>
                </c:pt>
                <c:pt idx="8">
                  <c:v>67.955616862751796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F1A-AC76-1D0190398BE0}"/>
            </c:ext>
          </c:extLst>
        </c:ser>
        <c:ser>
          <c:idx val="1"/>
          <c:order val="1"/>
          <c:xVal>
            <c:numRef>
              <c:f>Data_BT3_SRP!$AA$4:$AA$12</c:f>
              <c:numCache>
                <c:formatCode>0.00</c:formatCode>
                <c:ptCount val="9"/>
                <c:pt idx="0">
                  <c:v>66.452556127095505</c:v>
                </c:pt>
                <c:pt idx="1">
                  <c:v>55.514229170410736</c:v>
                </c:pt>
                <c:pt idx="2">
                  <c:v>80.016081553384623</c:v>
                </c:pt>
                <c:pt idx="3">
                  <c:v>150.31306279501212</c:v>
                </c:pt>
                <c:pt idx="4">
                  <c:v>223.38108686566645</c:v>
                </c:pt>
                <c:pt idx="5">
                  <c:v>321.38849639756205</c:v>
                </c:pt>
                <c:pt idx="6">
                  <c:v>342.97346159208666</c:v>
                </c:pt>
                <c:pt idx="7">
                  <c:v>303.1579514697541</c:v>
                </c:pt>
                <c:pt idx="8">
                  <c:v>50.263832231202038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D-4F1A-AC76-1D0190398BE0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D-4F1A-AC76-1D019039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392"/>
        <c:axId val="106764928"/>
      </c:scatterChart>
      <c:valAx>
        <c:axId val="10676339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764928"/>
        <c:crosses val="autoZero"/>
        <c:crossBetween val="midCat"/>
        <c:minorUnit val="250"/>
      </c:valAx>
      <c:valAx>
        <c:axId val="10676492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76339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Data_BT3_SRP!$AC$4:$AC$12</c:f>
              <c:numCache>
                <c:formatCode>0.00</c:formatCode>
                <c:ptCount val="9"/>
                <c:pt idx="0">
                  <c:v>66.738552130330092</c:v>
                </c:pt>
                <c:pt idx="1">
                  <c:v>59.892563010458012</c:v>
                </c:pt>
                <c:pt idx="2">
                  <c:v>98.534368264847089</c:v>
                </c:pt>
                <c:pt idx="3">
                  <c:v>137.78470588544701</c:v>
                </c:pt>
                <c:pt idx="4">
                  <c:v>163.3430652663028</c:v>
                </c:pt>
                <c:pt idx="5">
                  <c:v>182.81610098505004</c:v>
                </c:pt>
                <c:pt idx="6">
                  <c:v>243.97360378924066</c:v>
                </c:pt>
                <c:pt idx="7">
                  <c:v>238.64894558489567</c:v>
                </c:pt>
                <c:pt idx="8">
                  <c:v>144.93496118842452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318-A883-7D93C646F3CC}"/>
            </c:ext>
          </c:extLst>
        </c:ser>
        <c:ser>
          <c:idx val="1"/>
          <c:order val="1"/>
          <c:xVal>
            <c:numRef>
              <c:f>Data_BT3_SRP!$AD$4:$AD$12</c:f>
              <c:numCache>
                <c:formatCode>0.00</c:formatCode>
                <c:ptCount val="9"/>
                <c:pt idx="0">
                  <c:v>73.315042189725233</c:v>
                </c:pt>
                <c:pt idx="1">
                  <c:v>73.789282478789403</c:v>
                </c:pt>
                <c:pt idx="2">
                  <c:v>114.8901075310167</c:v>
                </c:pt>
                <c:pt idx="3">
                  <c:v>146.03188651289662</c:v>
                </c:pt>
                <c:pt idx="4">
                  <c:v>154.88437190876095</c:v>
                </c:pt>
                <c:pt idx="5">
                  <c:v>278.8191674508617</c:v>
                </c:pt>
                <c:pt idx="6">
                  <c:v>428.67909879513672</c:v>
                </c:pt>
                <c:pt idx="7">
                  <c:v>349.48097052142174</c:v>
                </c:pt>
                <c:pt idx="8">
                  <c:v>98.449777510125784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8-4318-A883-7D93C646F3CC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8-4318-A883-7D93C646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5504"/>
        <c:axId val="106815488"/>
      </c:scatterChart>
      <c:valAx>
        <c:axId val="1068055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815488"/>
        <c:crosses val="autoZero"/>
        <c:crossBetween val="midCat"/>
        <c:minorUnit val="250"/>
      </c:valAx>
      <c:valAx>
        <c:axId val="106815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8055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Data_BT3_SRP!$AF$4:$AF$12</c:f>
              <c:numCache>
                <c:formatCode>0.00</c:formatCode>
                <c:ptCount val="9"/>
                <c:pt idx="0">
                  <c:v>73.432408158649451</c:v>
                </c:pt>
                <c:pt idx="1">
                  <c:v>59.588296827352586</c:v>
                </c:pt>
                <c:pt idx="2">
                  <c:v>83.929591475786665</c:v>
                </c:pt>
                <c:pt idx="3">
                  <c:v>91.079846778764164</c:v>
                </c:pt>
                <c:pt idx="4">
                  <c:v>95.035307159134703</c:v>
                </c:pt>
                <c:pt idx="5">
                  <c:v>107.05382139179902</c:v>
                </c:pt>
                <c:pt idx="6">
                  <c:v>147.82548992792607</c:v>
                </c:pt>
                <c:pt idx="7">
                  <c:v>165.32079545648807</c:v>
                </c:pt>
                <c:pt idx="8">
                  <c:v>193.00901811908179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4E54-9E73-EE1AB7164DD1}"/>
            </c:ext>
          </c:extLst>
        </c:ser>
        <c:ser>
          <c:idx val="1"/>
          <c:order val="1"/>
          <c:xVal>
            <c:numRef>
              <c:f>Data_BT3_SRP!$AG$4:$AG$12</c:f>
              <c:numCache>
                <c:formatCode>0.00</c:formatCode>
                <c:ptCount val="9"/>
                <c:pt idx="0">
                  <c:v>82.799847971008475</c:v>
                </c:pt>
                <c:pt idx="1">
                  <c:v>65.411037371989224</c:v>
                </c:pt>
                <c:pt idx="2">
                  <c:v>67.307998528245861</c:v>
                </c:pt>
                <c:pt idx="3">
                  <c:v>88.964971728842556</c:v>
                </c:pt>
                <c:pt idx="4">
                  <c:v>109.5153842549562</c:v>
                </c:pt>
                <c:pt idx="5">
                  <c:v>205.15384254956206</c:v>
                </c:pt>
                <c:pt idx="6">
                  <c:v>413.81956973779296</c:v>
                </c:pt>
                <c:pt idx="7">
                  <c:v>407.49636588360414</c:v>
                </c:pt>
                <c:pt idx="8">
                  <c:v>201.51800033340348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5-4E54-9E73-EE1AB7164DD1}"/>
            </c:ext>
          </c:extLst>
        </c:ser>
        <c:ser>
          <c:idx val="2"/>
          <c:order val="2"/>
          <c:xVal>
            <c:numRef>
              <c:f>Data_BT3_SRP!$AH$4:$AH$12</c:f>
              <c:numCache>
                <c:formatCode>0.00</c:formatCode>
                <c:ptCount val="9"/>
                <c:pt idx="1">
                  <c:v>79.756060301858469</c:v>
                </c:pt>
                <c:pt idx="2">
                  <c:v>75.139319290833384</c:v>
                </c:pt>
                <c:pt idx="3">
                  <c:v>88.26817654093594</c:v>
                </c:pt>
                <c:pt idx="4">
                  <c:v>77.591962952940449</c:v>
                </c:pt>
                <c:pt idx="5">
                  <c:v>113.37170578838482</c:v>
                </c:pt>
                <c:pt idx="6">
                  <c:v>187.96092774775875</c:v>
                </c:pt>
                <c:pt idx="7">
                  <c:v>351.75654914147526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5-4E54-9E73-EE1AB716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0960"/>
        <c:axId val="106922752"/>
      </c:scatterChart>
      <c:valAx>
        <c:axId val="10692096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922752"/>
        <c:crosses val="autoZero"/>
        <c:crossBetween val="midCat"/>
        <c:minorUnit val="250"/>
      </c:valAx>
      <c:valAx>
        <c:axId val="10692275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92096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Data_BT3_SRP!$AI$4:$AI$12</c:f>
              <c:numCache>
                <c:formatCode>0.00</c:formatCode>
                <c:ptCount val="9"/>
                <c:pt idx="0">
                  <c:v>69.020548503620788</c:v>
                </c:pt>
                <c:pt idx="1">
                  <c:v>57.306300454061891</c:v>
                </c:pt>
                <c:pt idx="2">
                  <c:v>53.198706982138646</c:v>
                </c:pt>
                <c:pt idx="3">
                  <c:v>95.035307159134703</c:v>
                </c:pt>
                <c:pt idx="4">
                  <c:v>100.20783227192695</c:v>
                </c:pt>
                <c:pt idx="5">
                  <c:v>145.39136046308266</c:v>
                </c:pt>
                <c:pt idx="6">
                  <c:v>308.58226188867297</c:v>
                </c:pt>
                <c:pt idx="7">
                  <c:v>278.22207541203431</c:v>
                </c:pt>
                <c:pt idx="8">
                  <c:v>86.6679871237355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4CB-9C72-1C6EB11B94AA}"/>
            </c:ext>
          </c:extLst>
        </c:ser>
        <c:ser>
          <c:idx val="1"/>
          <c:order val="1"/>
          <c:xVal>
            <c:numRef>
              <c:f>Data_BT3_SRP!$AJ$4:$AJ$12</c:f>
              <c:numCache>
                <c:formatCode>0.00</c:formatCode>
                <c:ptCount val="9"/>
                <c:pt idx="0">
                  <c:v>75.528163538691331</c:v>
                </c:pt>
                <c:pt idx="1">
                  <c:v>63.988316504796735</c:v>
                </c:pt>
                <c:pt idx="2">
                  <c:v>58.613593228736242</c:v>
                </c:pt>
                <c:pt idx="3">
                  <c:v>84.696809127265112</c:v>
                </c:pt>
                <c:pt idx="4">
                  <c:v>129.7496365883604</c:v>
                </c:pt>
                <c:pt idx="5">
                  <c:v>367.34402140950516</c:v>
                </c:pt>
                <c:pt idx="6">
                  <c:v>564.11260178997361</c:v>
                </c:pt>
                <c:pt idx="7">
                  <c:v>379.9904291178828</c:v>
                </c:pt>
                <c:pt idx="8">
                  <c:v>113.30930656746949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9-44CB-9C72-1C6EB11B94AA}"/>
            </c:ext>
          </c:extLst>
        </c:ser>
        <c:ser>
          <c:idx val="2"/>
          <c:order val="2"/>
          <c:xVal>
            <c:numRef>
              <c:f>Data_BT3_SRP!$AK$4:$AK$12</c:f>
              <c:numCache>
                <c:formatCode>0.00</c:formatCode>
                <c:ptCount val="9"/>
                <c:pt idx="1">
                  <c:v>74.995046134238848</c:v>
                </c:pt>
                <c:pt idx="2">
                  <c:v>75.57213876061698</c:v>
                </c:pt>
                <c:pt idx="3">
                  <c:v>73.119495098509901</c:v>
                </c:pt>
                <c:pt idx="5">
                  <c:v>117.55562732962629</c:v>
                </c:pt>
                <c:pt idx="6">
                  <c:v>182.91136726695007</c:v>
                </c:pt>
                <c:pt idx="7">
                  <c:v>348.87108600958464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9-44CB-9C72-1C6EB11B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16096"/>
      </c:scatterChart>
      <c:valAx>
        <c:axId val="1177143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16096"/>
        <c:crosses val="autoZero"/>
        <c:crossBetween val="midCat"/>
        <c:minorUnit val="250"/>
      </c:valAx>
      <c:valAx>
        <c:axId val="1177160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143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Data_BT3_SRP!$AL$4:$AL$12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57.610566637167317</c:v>
                </c:pt>
                <c:pt idx="2">
                  <c:v>56.697768087851038</c:v>
                </c:pt>
                <c:pt idx="3">
                  <c:v>101.42489700434865</c:v>
                </c:pt>
                <c:pt idx="4">
                  <c:v>135.65484260370903</c:v>
                </c:pt>
                <c:pt idx="5">
                  <c:v>243.21293833147706</c:v>
                </c:pt>
                <c:pt idx="6">
                  <c:v>263.04198217371504</c:v>
                </c:pt>
                <c:pt idx="7">
                  <c:v>195.74741376703062</c:v>
                </c:pt>
                <c:pt idx="8">
                  <c:v>287.33013135502591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5-4DB4-8A97-8D1249E1E5D4}"/>
            </c:ext>
          </c:extLst>
        </c:ser>
        <c:ser>
          <c:idx val="1"/>
          <c:order val="1"/>
          <c:xVal>
            <c:numRef>
              <c:f>Data_BT3_SRP!$AM$4:$AM$12</c:f>
              <c:numCache>
                <c:formatCode>0.00</c:formatCode>
                <c:ptCount val="9"/>
                <c:pt idx="0">
                  <c:v>77.108964502238535</c:v>
                </c:pt>
                <c:pt idx="1">
                  <c:v>60.35247428863817</c:v>
                </c:pt>
                <c:pt idx="2">
                  <c:v>62.565595637604247</c:v>
                </c:pt>
                <c:pt idx="3">
                  <c:v>111.41234541121285</c:v>
                </c:pt>
                <c:pt idx="4">
                  <c:v>220.17145170326046</c:v>
                </c:pt>
                <c:pt idx="5">
                  <c:v>399.43428096951345</c:v>
                </c:pt>
                <c:pt idx="6">
                  <c:v>417.45541195395151</c:v>
                </c:pt>
                <c:pt idx="7">
                  <c:v>336.67648271668941</c:v>
                </c:pt>
                <c:pt idx="8">
                  <c:v>156.46517287230816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5-4DB4-8A97-8D1249E1E5D4}"/>
            </c:ext>
          </c:extLst>
        </c:ser>
        <c:ser>
          <c:idx val="2"/>
          <c:order val="2"/>
          <c:xVal>
            <c:numRef>
              <c:f>Data_BT3_SRP!$AN$4:$AN$12</c:f>
              <c:numCache>
                <c:formatCode>0.00</c:formatCode>
                <c:ptCount val="9"/>
                <c:pt idx="2">
                  <c:v>74.995046134238848</c:v>
                </c:pt>
                <c:pt idx="4">
                  <c:v>110.05342318671055</c:v>
                </c:pt>
                <c:pt idx="5">
                  <c:v>170.50387579982018</c:v>
                </c:pt>
                <c:pt idx="6">
                  <c:v>212.4873643688295</c:v>
                </c:pt>
                <c:pt idx="7">
                  <c:v>345.98562287769397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5-4DB4-8A97-8D1249E1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0384"/>
        <c:axId val="117761920"/>
      </c:scatterChart>
      <c:valAx>
        <c:axId val="1177603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61920"/>
        <c:crosses val="autoZero"/>
        <c:crossBetween val="midCat"/>
        <c:minorUnit val="250"/>
      </c:valAx>
      <c:valAx>
        <c:axId val="117761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603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Data_BT1_SRP!$K$4:$K$12</c:f>
              <c:numCache>
                <c:formatCode>0.00</c:formatCode>
                <c:ptCount val="9"/>
                <c:pt idx="0">
                  <c:v>47.233603394335482</c:v>
                </c:pt>
                <c:pt idx="1">
                  <c:v>87.740504256096131</c:v>
                </c:pt>
                <c:pt idx="2">
                  <c:v>120.69773183896233</c:v>
                </c:pt>
                <c:pt idx="3">
                  <c:v>112.42212843709726</c:v>
                </c:pt>
                <c:pt idx="4">
                  <c:v>146.39565819212228</c:v>
                </c:pt>
                <c:pt idx="5">
                  <c:v>135.50670634756301</c:v>
                </c:pt>
                <c:pt idx="6">
                  <c:v>92.531643067702234</c:v>
                </c:pt>
                <c:pt idx="7">
                  <c:v>49.411393763247347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C-4BD7-A884-4150DB9CEA2D}"/>
            </c:ext>
          </c:extLst>
        </c:ser>
        <c:ser>
          <c:idx val="1"/>
          <c:order val="1"/>
          <c:xVal>
            <c:numRef>
              <c:f>Data_BT1_SRP!$L$4:$L$12</c:f>
              <c:numCache>
                <c:formatCode>0.00</c:formatCode>
                <c:ptCount val="9"/>
                <c:pt idx="0">
                  <c:v>72.642582371634049</c:v>
                </c:pt>
                <c:pt idx="1">
                  <c:v>98.153005215222962</c:v>
                </c:pt>
                <c:pt idx="2">
                  <c:v>133.04657209323543</c:v>
                </c:pt>
                <c:pt idx="3">
                  <c:v>126.74227219510711</c:v>
                </c:pt>
                <c:pt idx="4">
                  <c:v>183.18774802718607</c:v>
                </c:pt>
                <c:pt idx="5">
                  <c:v>185.9733689124055</c:v>
                </c:pt>
                <c:pt idx="6">
                  <c:v>102.84457723243473</c:v>
                </c:pt>
                <c:pt idx="7">
                  <c:v>71.909524243944716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C-4BD7-A884-4150DB9CEA2D}"/>
            </c:ext>
          </c:extLst>
        </c:ser>
        <c:ser>
          <c:idx val="2"/>
          <c:order val="2"/>
          <c:xVal>
            <c:numRef>
              <c:f>Data_BT1_SRP!$M$4:$M$12</c:f>
              <c:numCache>
                <c:formatCode>0.00</c:formatCode>
                <c:ptCount val="9"/>
                <c:pt idx="0">
                  <c:v>46.107661613145076</c:v>
                </c:pt>
                <c:pt idx="1">
                  <c:v>88.596805860898939</c:v>
                </c:pt>
                <c:pt idx="2">
                  <c:v>123.88190835038313</c:v>
                </c:pt>
                <c:pt idx="3">
                  <c:v>129.17467372380577</c:v>
                </c:pt>
                <c:pt idx="4">
                  <c:v>155.34445807017323</c:v>
                </c:pt>
                <c:pt idx="5">
                  <c:v>178.86785972982935</c:v>
                </c:pt>
                <c:pt idx="6">
                  <c:v>81.980849144120668</c:v>
                </c:pt>
                <c:pt idx="7">
                  <c:v>47.871916737619287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C-4BD7-A884-4150DB9C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9312"/>
        <c:axId val="98190848"/>
      </c:scatterChart>
      <c:valAx>
        <c:axId val="9818931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190848"/>
        <c:crosses val="autoZero"/>
        <c:crossBetween val="midCat"/>
        <c:majorUnit val="50"/>
        <c:minorUnit val="25"/>
      </c:valAx>
      <c:valAx>
        <c:axId val="981908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893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5879258327025279"/>
        </c:manualLayout>
      </c:layout>
      <c:scatterChart>
        <c:scatterStyle val="lineMarker"/>
        <c:varyColors val="0"/>
        <c:ser>
          <c:idx val="2"/>
          <c:order val="1"/>
          <c:tx>
            <c:v>BT1_3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('N-P'!$G$3,'N-P'!$G$12,'N-P'!$G$21,'N-P'!$G$30,'N-P'!$G$39,'N-P'!$G$48,'N-P'!$G$57,'N-P'!$G$66,'N-P'!$G$75,'N-P'!$G$84,'N-P'!$G$93,'N-P'!$G$102,'N-P'!$G$111)</c:f>
              <c:numCache>
                <c:formatCode>#,##0.00</c:formatCode>
                <c:ptCount val="13"/>
                <c:pt idx="0">
                  <c:v>7.7387725739055382</c:v>
                </c:pt>
                <c:pt idx="1">
                  <c:v>29.575505895065003</c:v>
                </c:pt>
                <c:pt idx="2">
                  <c:v>12.828955145759881</c:v>
                </c:pt>
                <c:pt idx="3">
                  <c:v>8.1841261300420829</c:v>
                </c:pt>
                <c:pt idx="4">
                  <c:v>8.3378112874195356</c:v>
                </c:pt>
                <c:pt idx="5">
                  <c:v>3.7500247472222306</c:v>
                </c:pt>
                <c:pt idx="6">
                  <c:v>8.6959138348138882</c:v>
                </c:pt>
                <c:pt idx="7">
                  <c:v>7.3051395744816894</c:v>
                </c:pt>
                <c:pt idx="8">
                  <c:v>5.1940481714968358</c:v>
                </c:pt>
                <c:pt idx="9">
                  <c:v>5.8780888321076441</c:v>
                </c:pt>
                <c:pt idx="10">
                  <c:v>0.47232319292501279</c:v>
                </c:pt>
                <c:pt idx="11">
                  <c:v>4.2917390263467388</c:v>
                </c:pt>
                <c:pt idx="12">
                  <c:v>5.5139079561075501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45FF-ABAD-A777024212A9}"/>
            </c:ext>
          </c:extLst>
        </c:ser>
        <c:ser>
          <c:idx val="3"/>
          <c:order val="2"/>
          <c:tx>
            <c:v>BT1_3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('N-P'!$J$3,'N-P'!$J$12,'N-P'!$J$21,'N-P'!$J$30,'N-P'!$J$39,'N-P'!$J$48,'N-P'!$J$57,'N-P'!$J$66,'N-P'!$J$75,'N-P'!$J$84,'N-P'!$J$93,'N-P'!$J$102,'N-P'!$J$111)</c:f>
              <c:numCache>
                <c:formatCode>0.00</c:formatCode>
                <c:ptCount val="13"/>
                <c:pt idx="0">
                  <c:v>6.7293231819371648</c:v>
                </c:pt>
                <c:pt idx="1">
                  <c:v>67.34711998052623</c:v>
                </c:pt>
                <c:pt idx="2">
                  <c:v>26.451208933663327</c:v>
                </c:pt>
                <c:pt idx="3">
                  <c:v>14.29509072984758</c:v>
                </c:pt>
                <c:pt idx="4">
                  <c:v>9.9575652505210499</c:v>
                </c:pt>
                <c:pt idx="5">
                  <c:v>5.5301668914626045</c:v>
                </c:pt>
                <c:pt idx="6">
                  <c:v>9.7588618419309245</c:v>
                </c:pt>
                <c:pt idx="7">
                  <c:v>9.3858826739814365</c:v>
                </c:pt>
                <c:pt idx="8">
                  <c:v>5.575939536227704</c:v>
                </c:pt>
                <c:pt idx="9">
                  <c:v>6.622035422755034</c:v>
                </c:pt>
                <c:pt idx="10">
                  <c:v>1.4447477333692611</c:v>
                </c:pt>
                <c:pt idx="11">
                  <c:v>5.3769345729586275</c:v>
                </c:pt>
                <c:pt idx="12">
                  <c:v>7.189590347455268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4-45FF-ABAD-A777024212A9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scatterChart>
        <c:scatterStyle val="smoothMarker"/>
        <c:varyColors val="0"/>
        <c:ser>
          <c:idx val="0"/>
          <c:order val="0"/>
          <c:tx>
            <c:v>BT1_3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('N-P'!$D$3,'N-P'!$D$12,'N-P'!$D$21,'N-P'!$D$30,'N-P'!$D$39,'N-P'!$D$48,'N-P'!$D$57,'N-P'!$D$66,'N-P'!$D$75,'N-P'!$D$84,'N-P'!$D$93,'N-P'!$D$102,'N-P'!$D$111)</c:f>
              <c:numCache>
                <c:formatCode>#,##0.00</c:formatCode>
                <c:ptCount val="13"/>
                <c:pt idx="0">
                  <c:v>11.851330283016342</c:v>
                </c:pt>
                <c:pt idx="1">
                  <c:v>29.269505502011839</c:v>
                </c:pt>
                <c:pt idx="2">
                  <c:v>16.634581102934586</c:v>
                </c:pt>
                <c:pt idx="3">
                  <c:v>14.020025268612901</c:v>
                </c:pt>
                <c:pt idx="4">
                  <c:v>9.7833574985630936</c:v>
                </c:pt>
                <c:pt idx="5">
                  <c:v>7.0326583755659033</c:v>
                </c:pt>
                <c:pt idx="6">
                  <c:v>11.591512486401239</c:v>
                </c:pt>
                <c:pt idx="7">
                  <c:v>9.7317363648259967</c:v>
                </c:pt>
                <c:pt idx="8">
                  <c:v>8.6884364376918413</c:v>
                </c:pt>
                <c:pt idx="9">
                  <c:v>8.5406489382235193</c:v>
                </c:pt>
                <c:pt idx="10">
                  <c:v>2.4416642606902443</c:v>
                </c:pt>
                <c:pt idx="11">
                  <c:v>6.4285749271727379</c:v>
                </c:pt>
                <c:pt idx="12">
                  <c:v>9.2403866330905551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valAx>
        <c:axId val="10637657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19433297785958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95136"/>
        <c:crosses val="autoZero"/>
        <c:crossBetween val="midCat"/>
        <c:majorUnit val="10"/>
        <c:minorUnit val="5"/>
      </c:valAx>
      <c:valAx>
        <c:axId val="10639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76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13228436388538"/>
          <c:y val="0.9025238429161655"/>
          <c:w val="0.80867715636114623"/>
          <c:h val="4.4437568788806177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('N-P'!$D$4,'N-P'!$D$13,'N-P'!$D$22,'N-P'!$D$31,'N-P'!$D$40,'N-P'!$D$49,'N-P'!$D$58,'N-P'!$D$67,'N-P'!$D$76,'N-P'!$D$85,'N-P'!$D$94,'N-P'!$D$103,'N-P'!$D$112)</c:f>
              <c:numCache>
                <c:formatCode>#,##0.00</c:formatCode>
                <c:ptCount val="13"/>
                <c:pt idx="0">
                  <c:v>4.470294740013256</c:v>
                </c:pt>
                <c:pt idx="1">
                  <c:v>8.7492086439459236</c:v>
                </c:pt>
                <c:pt idx="2">
                  <c:v>13.840911780266474</c:v>
                </c:pt>
                <c:pt idx="3">
                  <c:v>7.6837179730039642</c:v>
                </c:pt>
                <c:pt idx="4">
                  <c:v>6.3479313239698678</c:v>
                </c:pt>
                <c:pt idx="5">
                  <c:v>3.6889117141054082</c:v>
                </c:pt>
                <c:pt idx="6">
                  <c:v>8.1717767647766948</c:v>
                </c:pt>
                <c:pt idx="7">
                  <c:v>8.3250753017816272</c:v>
                </c:pt>
                <c:pt idx="8">
                  <c:v>6.5759113413247725</c:v>
                </c:pt>
                <c:pt idx="9">
                  <c:v>8.4731833473370397</c:v>
                </c:pt>
                <c:pt idx="10">
                  <c:v>3.8069450991418758</c:v>
                </c:pt>
                <c:pt idx="11">
                  <c:v>3.1426970390478526</c:v>
                </c:pt>
                <c:pt idx="12">
                  <c:v>6.2942322062923157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scatterChart>
        <c:scatterStyle val="lineMarker"/>
        <c:varyColors val="0"/>
        <c:ser>
          <c:idx val="2"/>
          <c:order val="1"/>
          <c:tx>
            <c:v>BT1_2.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('N-P'!$G$4,'N-P'!$G$13,'N-P'!$G$22,'N-P'!$G$31,'N-P'!$G$40,'N-P'!$G$49,'N-P'!$G$58,'N-P'!$G$67,'N-P'!$G$76,'N-P'!$G$85,'N-P'!$G$94,'N-P'!$G$103,'N-P'!$G$112)</c:f>
              <c:numCache>
                <c:formatCode>#,##0.00</c:formatCode>
                <c:ptCount val="13"/>
                <c:pt idx="0">
                  <c:v>4.2593290587013071</c:v>
                </c:pt>
                <c:pt idx="1">
                  <c:v>7.5058468068077149</c:v>
                </c:pt>
                <c:pt idx="2">
                  <c:v>13.761628845285971</c:v>
                </c:pt>
                <c:pt idx="3">
                  <c:v>5.6098261965072318</c:v>
                </c:pt>
                <c:pt idx="4">
                  <c:v>4.7896920428600449</c:v>
                </c:pt>
                <c:pt idx="5">
                  <c:v>2.7777628955913038</c:v>
                </c:pt>
                <c:pt idx="6">
                  <c:v>5.5674187300905293</c:v>
                </c:pt>
                <c:pt idx="7">
                  <c:v>7.1468401073337731</c:v>
                </c:pt>
                <c:pt idx="8">
                  <c:v>6.8704889084334777</c:v>
                </c:pt>
                <c:pt idx="9">
                  <c:v>6.7460828942908586</c:v>
                </c:pt>
                <c:pt idx="11">
                  <c:v>0.79658463906934518</c:v>
                </c:pt>
                <c:pt idx="12">
                  <c:v>4.3238124370047215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623-9A07-CC4F0B0EFAEA}"/>
            </c:ext>
          </c:extLst>
        </c:ser>
        <c:ser>
          <c:idx val="3"/>
          <c:order val="2"/>
          <c:tx>
            <c:v>BT1_2.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('N-P'!$J$4,'N-P'!$J$13,'N-P'!$J$22,'N-P'!$J$31,'N-P'!$J$40,'N-P'!$J$49,'N-P'!$J$58,'N-P'!$J$67,'N-P'!$J$76,'N-P'!$J$85,'N-P'!$J$94,'N-P'!$J$103,'N-P'!$J$112)</c:f>
              <c:numCache>
                <c:formatCode>0.00</c:formatCode>
                <c:ptCount val="13"/>
                <c:pt idx="0">
                  <c:v>2.7544025129880447</c:v>
                </c:pt>
                <c:pt idx="1">
                  <c:v>10.763712871530693</c:v>
                </c:pt>
                <c:pt idx="2">
                  <c:v>25.893544951030727</c:v>
                </c:pt>
                <c:pt idx="3">
                  <c:v>8.4907507022921855</c:v>
                </c:pt>
                <c:pt idx="4">
                  <c:v>6.1230228900894854</c:v>
                </c:pt>
                <c:pt idx="5">
                  <c:v>4.0193261511073528</c:v>
                </c:pt>
                <c:pt idx="6">
                  <c:v>5.2058364795555461</c:v>
                </c:pt>
                <c:pt idx="7">
                  <c:v>4.439112836782976</c:v>
                </c:pt>
                <c:pt idx="8">
                  <c:v>6.0129868959658346</c:v>
                </c:pt>
                <c:pt idx="9">
                  <c:v>6.3663467690483202</c:v>
                </c:pt>
                <c:pt idx="10">
                  <c:v>3.1586503037442131</c:v>
                </c:pt>
                <c:pt idx="11">
                  <c:v>3.4081831330708718</c:v>
                </c:pt>
                <c:pt idx="12">
                  <c:v>4.6249712323643664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B-4623-9A07-CC4F0B0EFAE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valAx>
        <c:axId val="1065340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535936"/>
        <c:crosses val="autoZero"/>
        <c:crossBetween val="midCat"/>
        <c:majorUnit val="10"/>
        <c:minorUnit val="5"/>
      </c:valAx>
      <c:valAx>
        <c:axId val="10653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5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('N-P'!$D$5,'N-P'!$D$14,'N-P'!$D$23,'N-P'!$D$32,'N-P'!$D$41,'N-P'!$D$50,'N-P'!$D$59,'N-P'!$D$68,'N-P'!$D$77,'N-P'!$D$86,'N-P'!$D$95,'N-P'!$D$104,'N-P'!$D$113)</c:f>
              <c:numCache>
                <c:formatCode>#,##0.00</c:formatCode>
                <c:ptCount val="13"/>
                <c:pt idx="0">
                  <c:v>4.1368094163707116</c:v>
                </c:pt>
                <c:pt idx="1">
                  <c:v>6.3439288943851508</c:v>
                </c:pt>
                <c:pt idx="2">
                  <c:v>3.0411171411693365</c:v>
                </c:pt>
                <c:pt idx="3">
                  <c:v>5.6516771004527113</c:v>
                </c:pt>
                <c:pt idx="4">
                  <c:v>5.7374673120025959</c:v>
                </c:pt>
                <c:pt idx="5">
                  <c:v>2.7745897996268782</c:v>
                </c:pt>
                <c:pt idx="6">
                  <c:v>7.574302943030303</c:v>
                </c:pt>
                <c:pt idx="7">
                  <c:v>9.9226870306974178</c:v>
                </c:pt>
                <c:pt idx="8">
                  <c:v>7.2618126351073906</c:v>
                </c:pt>
                <c:pt idx="9">
                  <c:v>3.8554890624277331</c:v>
                </c:pt>
                <c:pt idx="10">
                  <c:v>4.6890862358749343</c:v>
                </c:pt>
                <c:pt idx="11">
                  <c:v>3.1417072044953716</c:v>
                </c:pt>
                <c:pt idx="12">
                  <c:v>11.100815708009863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scatterChart>
        <c:scatterStyle val="lineMarker"/>
        <c:varyColors val="0"/>
        <c:ser>
          <c:idx val="2"/>
          <c:order val="1"/>
          <c:tx>
            <c:v>BT1_2.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('N-P'!$G$5,'N-P'!$G$14,'N-P'!$G$23,'N-P'!$G$32,'N-P'!$G$41,'N-P'!$G$50,'N-P'!$G$59,'N-P'!$G$68,'N-P'!$G$77,'N-P'!$G$86,'N-P'!$G$95,'N-P'!$G$104,'N-P'!$G$113)</c:f>
              <c:numCache>
                <c:formatCode>#,##0.00</c:formatCode>
                <c:ptCount val="13"/>
                <c:pt idx="0">
                  <c:v>3.5841440471282038</c:v>
                </c:pt>
                <c:pt idx="1">
                  <c:v>6.5887433242739348</c:v>
                </c:pt>
                <c:pt idx="2">
                  <c:v>7.1497958169451055</c:v>
                </c:pt>
                <c:pt idx="3">
                  <c:v>4.9694708171071502</c:v>
                </c:pt>
                <c:pt idx="4">
                  <c:v>4.1129170923008722</c:v>
                </c:pt>
                <c:pt idx="5">
                  <c:v>2.4844204812940864</c:v>
                </c:pt>
                <c:pt idx="6">
                  <c:v>4.9287608221969643</c:v>
                </c:pt>
                <c:pt idx="7">
                  <c:v>7.2882047807927659</c:v>
                </c:pt>
                <c:pt idx="8">
                  <c:v>6.043369670316296</c:v>
                </c:pt>
                <c:pt idx="9">
                  <c:v>4.293114290053909</c:v>
                </c:pt>
                <c:pt idx="10">
                  <c:v>2.3296836968419226</c:v>
                </c:pt>
                <c:pt idx="11">
                  <c:v>0.569348483308315</c:v>
                </c:pt>
                <c:pt idx="12">
                  <c:v>3.1675485492337518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A-4666-B075-587E02D15AC3}"/>
            </c:ext>
          </c:extLst>
        </c:ser>
        <c:ser>
          <c:idx val="3"/>
          <c:order val="2"/>
          <c:tx>
            <c:v>BT1_2.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('N-P'!$J$5,'N-P'!$J$14,'N-P'!$J$23,'N-P'!$J$32,'N-P'!$J$41,'N-P'!$J$50,'N-P'!$J$59,'N-P'!$J$68,'N-P'!$J$77,'N-P'!$J$86,'N-P'!$J$95,'N-P'!$J$104,'N-P'!$J$113)</c:f>
              <c:numCache>
                <c:formatCode>0.00</c:formatCode>
                <c:ptCount val="13"/>
                <c:pt idx="0">
                  <c:v>3.2388318136955299</c:v>
                </c:pt>
                <c:pt idx="1">
                  <c:v>6.639997448126997</c:v>
                </c:pt>
                <c:pt idx="2">
                  <c:v>14.888966994258221</c:v>
                </c:pt>
                <c:pt idx="3">
                  <c:v>6.0320651234802787</c:v>
                </c:pt>
                <c:pt idx="4">
                  <c:v>4.0514040108807698</c:v>
                </c:pt>
                <c:pt idx="5">
                  <c:v>2.6294044308067051</c:v>
                </c:pt>
                <c:pt idx="6">
                  <c:v>5.6430329292414676</c:v>
                </c:pt>
                <c:pt idx="7">
                  <c:v>6.404543131558321</c:v>
                </c:pt>
                <c:pt idx="8">
                  <c:v>6.0287706212186496</c:v>
                </c:pt>
                <c:pt idx="9">
                  <c:v>3.6645563302508686</c:v>
                </c:pt>
                <c:pt idx="10">
                  <c:v>12.622946127672222</c:v>
                </c:pt>
                <c:pt idx="11">
                  <c:v>1.8683933149902834</c:v>
                </c:pt>
                <c:pt idx="12">
                  <c:v>3.3570418581589454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A-4666-B075-587E02D15AC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valAx>
        <c:axId val="1063348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45216"/>
        <c:crosses val="autoZero"/>
        <c:crossBetween val="midCat"/>
        <c:majorUnit val="10"/>
        <c:minorUnit val="5"/>
      </c:valAx>
      <c:valAx>
        <c:axId val="10634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7107975399342721"/>
        </c:manualLayout>
      </c:layout>
      <c:scatterChart>
        <c:scatterStyle val="lineMarker"/>
        <c:varyColors val="0"/>
        <c:ser>
          <c:idx val="2"/>
          <c:order val="1"/>
          <c:tx>
            <c:v>BT1_1.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('N-P'!$G$6,'N-P'!$G$15,'N-P'!$G$24,'N-P'!$G$33,'N-P'!$G$42,'N-P'!$G$51,'N-P'!$G$60,'N-P'!$G$69,'N-P'!$G$78,'N-P'!$G$87,'N-P'!$G$96,'N-P'!$G$105,'N-P'!$G$114)</c:f>
              <c:numCache>
                <c:formatCode>#,##0.00</c:formatCode>
                <c:ptCount val="13"/>
                <c:pt idx="0">
                  <c:v>1.4210626394470027</c:v>
                </c:pt>
                <c:pt idx="1">
                  <c:v>9.5822419814876714</c:v>
                </c:pt>
                <c:pt idx="2">
                  <c:v>4.2460656582669749</c:v>
                </c:pt>
                <c:pt idx="3">
                  <c:v>3.6389284093576988</c:v>
                </c:pt>
                <c:pt idx="4">
                  <c:v>1.446457145604203</c:v>
                </c:pt>
                <c:pt idx="5">
                  <c:v>2.5307943274452009</c:v>
                </c:pt>
                <c:pt idx="6">
                  <c:v>3.8923745987870739</c:v>
                </c:pt>
                <c:pt idx="7">
                  <c:v>6.6646288866716246</c:v>
                </c:pt>
                <c:pt idx="8">
                  <c:v>4.0619779654445081</c:v>
                </c:pt>
                <c:pt idx="9">
                  <c:v>3.8531676065953078</c:v>
                </c:pt>
                <c:pt idx="10">
                  <c:v>0.56866646031486545</c:v>
                </c:pt>
                <c:pt idx="12">
                  <c:v>2.0830084015505923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C-4EF7-8356-17612DA7FDDC}"/>
            </c:ext>
          </c:extLst>
        </c:ser>
        <c:ser>
          <c:idx val="3"/>
          <c:order val="2"/>
          <c:tx>
            <c:v>BT1_1.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('N-P'!$J$6,'N-P'!$J$15,'N-P'!$J$24,'N-P'!$J$33,'N-P'!$J$42,'N-P'!$J$51,'N-P'!$J$60,'N-P'!$J$69,'N-P'!$J$78,'N-P'!$J$87,'N-P'!$J$96,'N-P'!$J$105,'N-P'!$J$114)</c:f>
              <c:numCache>
                <c:formatCode>0.00</c:formatCode>
                <c:ptCount val="13"/>
                <c:pt idx="0">
                  <c:v>2.307404705771599</c:v>
                </c:pt>
                <c:pt idx="1">
                  <c:v>10.230370592688661</c:v>
                </c:pt>
                <c:pt idx="2">
                  <c:v>8.58032838490921</c:v>
                </c:pt>
                <c:pt idx="3">
                  <c:v>4.8321053852971145</c:v>
                </c:pt>
                <c:pt idx="4">
                  <c:v>2.5372093999166565</c:v>
                </c:pt>
                <c:pt idx="5">
                  <c:v>2.785073160187189</c:v>
                </c:pt>
                <c:pt idx="6">
                  <c:v>5.0389400633396511</c:v>
                </c:pt>
                <c:pt idx="7">
                  <c:v>6.6368701229317271</c:v>
                </c:pt>
                <c:pt idx="8">
                  <c:v>4.339037005674542</c:v>
                </c:pt>
                <c:pt idx="9">
                  <c:v>3.934411614882805</c:v>
                </c:pt>
                <c:pt idx="10">
                  <c:v>3.9113266388281978</c:v>
                </c:pt>
                <c:pt idx="11">
                  <c:v>4.2025713706210421</c:v>
                </c:pt>
                <c:pt idx="12">
                  <c:v>2.7982034589664297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C-4EF7-8356-17612DA7FDDC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scatterChart>
        <c:scatterStyle val="smoothMarker"/>
        <c:varyColors val="0"/>
        <c:ser>
          <c:idx val="0"/>
          <c:order val="0"/>
          <c:tx>
            <c:v>BT1_1.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('N-P'!$D$6,'N-P'!$D$15,'N-P'!$D$24,'N-P'!$D$33,'N-P'!$D$42,'N-P'!$D$51,'N-P'!$D$60,'N-P'!$D$69,'N-P'!$D$78,'N-P'!$D$87,'N-P'!$D$96,'N-P'!$D$105,'N-P'!$D$114)</c:f>
              <c:numCache>
                <c:formatCode>#,##0.00</c:formatCode>
                <c:ptCount val="13"/>
                <c:pt idx="0">
                  <c:v>1.9249343983958491</c:v>
                </c:pt>
                <c:pt idx="1">
                  <c:v>8.5212404449198846</c:v>
                </c:pt>
                <c:pt idx="2">
                  <c:v>5.8792950589915973</c:v>
                </c:pt>
                <c:pt idx="3">
                  <c:v>5.9400782098549652</c:v>
                </c:pt>
                <c:pt idx="4">
                  <c:v>2.9285793790431325</c:v>
                </c:pt>
                <c:pt idx="5">
                  <c:v>3.5291611173134037</c:v>
                </c:pt>
                <c:pt idx="6">
                  <c:v>6.0206148237544719</c:v>
                </c:pt>
                <c:pt idx="7">
                  <c:v>8.0783245611244876</c:v>
                </c:pt>
                <c:pt idx="8">
                  <c:v>5.1383522265453196</c:v>
                </c:pt>
                <c:pt idx="9">
                  <c:v>3.3197470920430532</c:v>
                </c:pt>
                <c:pt idx="10">
                  <c:v>3.1229194318203497</c:v>
                </c:pt>
                <c:pt idx="11">
                  <c:v>2.6935915114222233</c:v>
                </c:pt>
                <c:pt idx="12">
                  <c:v>6.0293587564717619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valAx>
        <c:axId val="1066643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9989020060306907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666240"/>
        <c:crosses val="autoZero"/>
        <c:crossBetween val="midCat"/>
        <c:majorUnit val="10"/>
        <c:minorUnit val="5"/>
      </c:valAx>
      <c:valAx>
        <c:axId val="10666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664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7380934937879963"/>
          <c:y val="0.89760897462689571"/>
          <c:w val="0.72440075492449685"/>
          <c:h val="8.76464205052949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('N-P'!$D$7,'N-P'!$D$16,'N-P'!$D$25,'N-P'!$D$34,'N-P'!$D$43,'N-P'!$D$52,'N-P'!$D$61,'N-P'!$D$70,'N-P'!$D$79,'N-P'!$D$88,'N-P'!$D$97,'N-P'!$D$106,'N-P'!$D$115)</c:f>
              <c:numCache>
                <c:formatCode>#,##0.00</c:formatCode>
                <c:ptCount val="13"/>
                <c:pt idx="0">
                  <c:v>0.80131401054689499</c:v>
                </c:pt>
                <c:pt idx="1">
                  <c:v>7.4021701738904371</c:v>
                </c:pt>
                <c:pt idx="2">
                  <c:v>4.1237552818982985</c:v>
                </c:pt>
                <c:pt idx="3">
                  <c:v>3.1513168856756328</c:v>
                </c:pt>
                <c:pt idx="4">
                  <c:v>2.024516275818677</c:v>
                </c:pt>
                <c:pt idx="5">
                  <c:v>2.5166027919462821</c:v>
                </c:pt>
                <c:pt idx="6">
                  <c:v>7.4282613942569879</c:v>
                </c:pt>
                <c:pt idx="7">
                  <c:v>1.3658813222827968</c:v>
                </c:pt>
                <c:pt idx="8">
                  <c:v>4.0004908927747369</c:v>
                </c:pt>
                <c:pt idx="9">
                  <c:v>2.2986208776123105</c:v>
                </c:pt>
                <c:pt idx="10">
                  <c:v>2.2353490019528599</c:v>
                </c:pt>
                <c:pt idx="11">
                  <c:v>2.743701353675966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scatterChart>
        <c:scatterStyle val="lineMarker"/>
        <c:varyColors val="0"/>
        <c:ser>
          <c:idx val="2"/>
          <c:order val="1"/>
          <c:tx>
            <c:v>BT1_1.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('N-P'!$G$7,'N-P'!$G$16,'N-P'!$G$25,'N-P'!$G$34,'N-P'!$G$43,'N-P'!$G$52,'N-P'!$G$61,'N-P'!$G$70,'N-P'!$G$79,'N-P'!$G$88,'N-P'!$G$97,'N-P'!$G$106,'N-P'!$G$115)</c:f>
              <c:numCache>
                <c:formatCode>#,##0.00</c:formatCode>
                <c:ptCount val="13"/>
                <c:pt idx="0">
                  <c:v>0.73734229324604328</c:v>
                </c:pt>
                <c:pt idx="1">
                  <c:v>4.3131586484698525</c:v>
                </c:pt>
                <c:pt idx="2">
                  <c:v>2.9177246156880616</c:v>
                </c:pt>
                <c:pt idx="3">
                  <c:v>1.6124518261814889</c:v>
                </c:pt>
                <c:pt idx="4">
                  <c:v>1.3892956833942225</c:v>
                </c:pt>
                <c:pt idx="5">
                  <c:v>2.0821530259833847</c:v>
                </c:pt>
                <c:pt idx="6">
                  <c:v>1.7156448188050719</c:v>
                </c:pt>
                <c:pt idx="7">
                  <c:v>1.6057091103325498</c:v>
                </c:pt>
                <c:pt idx="8">
                  <c:v>3.2722001449400477</c:v>
                </c:pt>
                <c:pt idx="10">
                  <c:v>1.332536528335972</c:v>
                </c:pt>
                <c:pt idx="12">
                  <c:v>2.0385575067655748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7-4946-82FD-9966AEBDB484}"/>
            </c:ext>
          </c:extLst>
        </c:ser>
        <c:ser>
          <c:idx val="3"/>
          <c:order val="2"/>
          <c:tx>
            <c:v>BT1_1.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('N-P'!$J$7,'N-P'!$J$16,'N-P'!$J$25,'N-P'!$J$34,'N-P'!$J$43,'N-P'!$J$52,'N-P'!$J$61,'N-P'!$J$70,'N-P'!$J$79,'N-P'!$J$88,'N-P'!$J$97,'N-P'!$J$106,'N-P'!$J$115)</c:f>
              <c:numCache>
                <c:formatCode>0.00</c:formatCode>
                <c:ptCount val="13"/>
                <c:pt idx="0">
                  <c:v>1.4077272401978893</c:v>
                </c:pt>
                <c:pt idx="1">
                  <c:v>9.1440088770569687</c:v>
                </c:pt>
                <c:pt idx="2">
                  <c:v>5.2586539562318535</c:v>
                </c:pt>
                <c:pt idx="3">
                  <c:v>2.4549048738958383</c:v>
                </c:pt>
                <c:pt idx="4">
                  <c:v>2.030953674689461</c:v>
                </c:pt>
                <c:pt idx="5">
                  <c:v>2.3863957790264463</c:v>
                </c:pt>
                <c:pt idx="6">
                  <c:v>2.7207526476455079</c:v>
                </c:pt>
                <c:pt idx="7">
                  <c:v>1.3219577368709821</c:v>
                </c:pt>
                <c:pt idx="8">
                  <c:v>3.3915918503093607</c:v>
                </c:pt>
                <c:pt idx="9">
                  <c:v>2.2566033420929847</c:v>
                </c:pt>
                <c:pt idx="10">
                  <c:v>1.4558182485665625</c:v>
                </c:pt>
                <c:pt idx="11">
                  <c:v>1.809801239617737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7-4946-82FD-9966AEBDB48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valAx>
        <c:axId val="11785612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874688"/>
        <c:crosses val="autoZero"/>
        <c:crossBetween val="midCat"/>
        <c:majorUnit val="10"/>
        <c:minorUnit val="5"/>
      </c:valAx>
      <c:valAx>
        <c:axId val="11787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85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('N-P'!$D$8,'N-P'!$D$17,'N-P'!$D$26,'N-P'!$D$35,'N-P'!$D$44,'N-P'!$D$53,'N-P'!$D$62,'N-P'!$D$71,'N-P'!$D$80,'N-P'!$D$89,'N-P'!$D$98,'N-P'!$D$107,'N-P'!$D$116)</c:f>
              <c:numCache>
                <c:formatCode>#,##0.00</c:formatCode>
                <c:ptCount val="13"/>
                <c:pt idx="0">
                  <c:v>0.67885841719828299</c:v>
                </c:pt>
                <c:pt idx="1">
                  <c:v>5.1276896232737919</c:v>
                </c:pt>
                <c:pt idx="2">
                  <c:v>3.0388371937054464</c:v>
                </c:pt>
                <c:pt idx="3">
                  <c:v>2.2515585608732742</c:v>
                </c:pt>
                <c:pt idx="4">
                  <c:v>1.8080550744218737</c:v>
                </c:pt>
                <c:pt idx="5">
                  <c:v>1.4891970094460301</c:v>
                </c:pt>
                <c:pt idx="6">
                  <c:v>1.3967752049960305</c:v>
                </c:pt>
                <c:pt idx="7">
                  <c:v>0.5099066410777594</c:v>
                </c:pt>
                <c:pt idx="8">
                  <c:v>3.8516639044171597</c:v>
                </c:pt>
                <c:pt idx="9">
                  <c:v>2.8654297762500494</c:v>
                </c:pt>
                <c:pt idx="10">
                  <c:v>2.3844317397099983</c:v>
                </c:pt>
                <c:pt idx="11">
                  <c:v>3.2093795704055768</c:v>
                </c:pt>
                <c:pt idx="12">
                  <c:v>3.8378665582181886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scatterChart>
        <c:scatterStyle val="lineMarker"/>
        <c:varyColors val="0"/>
        <c:ser>
          <c:idx val="2"/>
          <c:order val="1"/>
          <c:tx>
            <c:v>BT1_1.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('N-P'!$G$8,'N-P'!$G$17,'N-P'!$G$26,'N-P'!$G$35,'N-P'!$G$44,'N-P'!$G$53,'N-P'!$G$62,'N-P'!$G$71,'N-P'!$G$80,'N-P'!$G$89,'N-P'!$G$98,'N-P'!$G$107,'N-P'!$G$116)</c:f>
              <c:numCache>
                <c:formatCode>#,##0.00</c:formatCode>
                <c:ptCount val="13"/>
                <c:pt idx="0">
                  <c:v>0.47090235140588471</c:v>
                </c:pt>
                <c:pt idx="1">
                  <c:v>5.2403049680431106</c:v>
                </c:pt>
                <c:pt idx="2">
                  <c:v>2.9703507730213921</c:v>
                </c:pt>
                <c:pt idx="3">
                  <c:v>1.5620743193474842</c:v>
                </c:pt>
                <c:pt idx="4">
                  <c:v>1.1007100670826999</c:v>
                </c:pt>
                <c:pt idx="5">
                  <c:v>1.2808085146657253</c:v>
                </c:pt>
                <c:pt idx="6">
                  <c:v>1.2947801266691765</c:v>
                </c:pt>
                <c:pt idx="7">
                  <c:v>0.62593030481453704</c:v>
                </c:pt>
                <c:pt idx="8">
                  <c:v>3.0199693687693561</c:v>
                </c:pt>
                <c:pt idx="9">
                  <c:v>0.77805547766549144</c:v>
                </c:pt>
                <c:pt idx="10">
                  <c:v>1.8478176914915534</c:v>
                </c:pt>
                <c:pt idx="12">
                  <c:v>1.5172352793001402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0B0-88FA-319FA96B5D53}"/>
            </c:ext>
          </c:extLst>
        </c:ser>
        <c:ser>
          <c:idx val="3"/>
          <c:order val="2"/>
          <c:tx>
            <c:v>BT1_1.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('N-P'!$J$8,'N-P'!$J$17,'N-P'!$J$26,'N-P'!$J$35,'N-P'!$J$44,'N-P'!$J$53,'N-P'!$J$62,'N-P'!$J$71,'N-P'!$J$80,'N-P'!$J$89,'N-P'!$J$98,'N-P'!$J$107,'N-P'!$J$116)</c:f>
              <c:numCache>
                <c:formatCode>0.00</c:formatCode>
                <c:ptCount val="13"/>
                <c:pt idx="0">
                  <c:v>0.83662339121453588</c:v>
                </c:pt>
                <c:pt idx="1">
                  <c:v>9.2552651798401371</c:v>
                </c:pt>
                <c:pt idx="2">
                  <c:v>3.6882392869387788</c:v>
                </c:pt>
                <c:pt idx="3">
                  <c:v>1.6113329817959359</c:v>
                </c:pt>
                <c:pt idx="4">
                  <c:v>1.2563238425795382</c:v>
                </c:pt>
                <c:pt idx="5">
                  <c:v>2.4909112556976183</c:v>
                </c:pt>
                <c:pt idx="6">
                  <c:v>0.99578199337025874</c:v>
                </c:pt>
                <c:pt idx="7">
                  <c:v>0.70334833778530093</c:v>
                </c:pt>
                <c:pt idx="8">
                  <c:v>4.3546182098498951</c:v>
                </c:pt>
                <c:pt idx="9">
                  <c:v>2.9842531722347747</c:v>
                </c:pt>
                <c:pt idx="10">
                  <c:v>1.477654744217495</c:v>
                </c:pt>
                <c:pt idx="11">
                  <c:v>2.1774674336076241</c:v>
                </c:pt>
                <c:pt idx="12">
                  <c:v>1.926454242353971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3-40B0-88FA-319FA96B5D5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valAx>
        <c:axId val="1185007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02912"/>
        <c:crosses val="autoZero"/>
        <c:crossBetween val="midCat"/>
        <c:majorUnit val="10"/>
        <c:minorUnit val="5"/>
      </c:valAx>
      <c:valAx>
        <c:axId val="11850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0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('N-P'!$D$9,'N-P'!$D$18,'N-P'!$D$27,'N-P'!$D$36,'N-P'!$D$45,'N-P'!$D$54,'N-P'!$D$63,'N-P'!$D$72,'N-P'!$D$81,'N-P'!$D$90,'N-P'!$D$99,'N-P'!$D$108,'N-P'!$D$117)</c:f>
              <c:numCache>
                <c:formatCode>#,##0.00</c:formatCode>
                <c:ptCount val="13"/>
                <c:pt idx="0">
                  <c:v>0.16784115401420574</c:v>
                </c:pt>
                <c:pt idx="1">
                  <c:v>3.4263947564710371</c:v>
                </c:pt>
                <c:pt idx="2">
                  <c:v>9.1492567786353156</c:v>
                </c:pt>
                <c:pt idx="3">
                  <c:v>4.5463948975120134</c:v>
                </c:pt>
                <c:pt idx="4">
                  <c:v>1.5449406577630831</c:v>
                </c:pt>
                <c:pt idx="5">
                  <c:v>1.698773775850603</c:v>
                </c:pt>
                <c:pt idx="6">
                  <c:v>1.4111002336331169</c:v>
                </c:pt>
                <c:pt idx="7">
                  <c:v>0.32948889900065487</c:v>
                </c:pt>
                <c:pt idx="8">
                  <c:v>2.877976214524431</c:v>
                </c:pt>
                <c:pt idx="9">
                  <c:v>2.563919914070794</c:v>
                </c:pt>
                <c:pt idx="10">
                  <c:v>2.864302118484304</c:v>
                </c:pt>
                <c:pt idx="11">
                  <c:v>1.4536746411594259</c:v>
                </c:pt>
                <c:pt idx="12">
                  <c:v>1.4790405224122041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scatterChart>
        <c:scatterStyle val="lineMarker"/>
        <c:varyColors val="0"/>
        <c:ser>
          <c:idx val="2"/>
          <c:order val="1"/>
          <c:tx>
            <c:v>BT1_0.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('N-P'!$G$9,'N-P'!$G$18,'N-P'!$G$27,'N-P'!$G$36,'N-P'!$G$45,'N-P'!$G$54,'N-P'!$G$63,'N-P'!$G$72,'N-P'!$G$81,'N-P'!$G$90,'N-P'!$G$99,'N-P'!$G$108,'N-P'!$G$117)</c:f>
              <c:numCache>
                <c:formatCode>#,##0.00</c:formatCode>
                <c:ptCount val="13"/>
                <c:pt idx="0">
                  <c:v>0.1817006341896292</c:v>
                </c:pt>
                <c:pt idx="1">
                  <c:v>2.1265550455649249</c:v>
                </c:pt>
                <c:pt idx="2">
                  <c:v>2.1675651389778303</c:v>
                </c:pt>
                <c:pt idx="3">
                  <c:v>3.3147290441560537</c:v>
                </c:pt>
                <c:pt idx="4">
                  <c:v>0.92063410719929617</c:v>
                </c:pt>
                <c:pt idx="5">
                  <c:v>2.0190109170155632</c:v>
                </c:pt>
                <c:pt idx="6">
                  <c:v>1.2639888815447817</c:v>
                </c:pt>
                <c:pt idx="7">
                  <c:v>0.25714203574311434</c:v>
                </c:pt>
                <c:pt idx="8">
                  <c:v>1.2798809105775986</c:v>
                </c:pt>
                <c:pt idx="9">
                  <c:v>1.6065757453496239</c:v>
                </c:pt>
                <c:pt idx="10">
                  <c:v>1.9250783387151515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8-4D06-A341-A2B0B81CD82A}"/>
            </c:ext>
          </c:extLst>
        </c:ser>
        <c:ser>
          <c:idx val="3"/>
          <c:order val="2"/>
          <c:tx>
            <c:v>BT1_0.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('N-P'!$J$9,'N-P'!$J$18,'N-P'!$J$27,'N-P'!$J$36,'N-P'!$J$45,'N-P'!$J$54,'N-P'!$J$63,'N-P'!$J$72,'N-P'!$J$81,'N-P'!$J$90,'N-P'!$J$99,'N-P'!$J$108,'N-P'!$J$117)</c:f>
              <c:numCache>
                <c:formatCode>0.00</c:formatCode>
                <c:ptCount val="13"/>
                <c:pt idx="0">
                  <c:v>0.50446302190985659</c:v>
                </c:pt>
                <c:pt idx="1">
                  <c:v>6.0216484456336463</c:v>
                </c:pt>
                <c:pt idx="2">
                  <c:v>3.7775661430188539</c:v>
                </c:pt>
                <c:pt idx="3">
                  <c:v>3.7591010114952783</c:v>
                </c:pt>
                <c:pt idx="4">
                  <c:v>0.75763643031068306</c:v>
                </c:pt>
                <c:pt idx="5">
                  <c:v>1.6338549779154219</c:v>
                </c:pt>
                <c:pt idx="6">
                  <c:v>0.97717928540495802</c:v>
                </c:pt>
                <c:pt idx="7">
                  <c:v>0.3971356075352887</c:v>
                </c:pt>
                <c:pt idx="8">
                  <c:v>4.2285811156560751</c:v>
                </c:pt>
                <c:pt idx="9">
                  <c:v>2.3822401663523984</c:v>
                </c:pt>
                <c:pt idx="10">
                  <c:v>2.3982810971200506</c:v>
                </c:pt>
                <c:pt idx="11">
                  <c:v>0.22885987339146355</c:v>
                </c:pt>
                <c:pt idx="12">
                  <c:v>2.1019647012675633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8-4D06-A341-A2B0B81CD82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valAx>
        <c:axId val="1177734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775360"/>
        <c:crosses val="autoZero"/>
        <c:crossBetween val="midCat"/>
        <c:majorUnit val="10"/>
        <c:minorUnit val="5"/>
      </c:valAx>
      <c:valAx>
        <c:axId val="11777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77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('N-P'!$D$10,'N-P'!$D$19,'N-P'!$D$28,'N-P'!$D$37,'N-P'!$D$46,'N-P'!$D$55,'N-P'!$D$64,'N-P'!$D$73,'N-P'!$D$82,'N-P'!$D$91,'N-P'!$D$100,'N-P'!$D$109,'N-P'!$D$118)</c:f>
              <c:numCache>
                <c:formatCode>#,##0.00</c:formatCode>
                <c:ptCount val="13"/>
                <c:pt idx="0">
                  <c:v>0.27096819618300272</c:v>
                </c:pt>
                <c:pt idx="1">
                  <c:v>0.9130060261920705</c:v>
                </c:pt>
                <c:pt idx="2">
                  <c:v>0.41083272393209702</c:v>
                </c:pt>
                <c:pt idx="3">
                  <c:v>1.4478781849063991</c:v>
                </c:pt>
                <c:pt idx="4">
                  <c:v>3.6433994933707314</c:v>
                </c:pt>
                <c:pt idx="5">
                  <c:v>1.7480425957830734</c:v>
                </c:pt>
                <c:pt idx="6">
                  <c:v>1.63492955277402</c:v>
                </c:pt>
                <c:pt idx="7">
                  <c:v>0.15583133340604033</c:v>
                </c:pt>
                <c:pt idx="8">
                  <c:v>1.6225512637127233</c:v>
                </c:pt>
                <c:pt idx="9">
                  <c:v>1.4299517125437224</c:v>
                </c:pt>
                <c:pt idx="10">
                  <c:v>1.7884745321800057</c:v>
                </c:pt>
                <c:pt idx="11">
                  <c:v>1.3026180885562686</c:v>
                </c:pt>
                <c:pt idx="12">
                  <c:v>1.4499155533166586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scatterChart>
        <c:scatterStyle val="lineMarker"/>
        <c:varyColors val="0"/>
        <c:ser>
          <c:idx val="2"/>
          <c:order val="1"/>
          <c:tx>
            <c:v>BT1_0.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('N-P'!$G$10,'N-P'!$G$19,'N-P'!$G$28,'N-P'!$G$37,'N-P'!$G$46,'N-P'!$G$55,'N-P'!$G$64,'N-P'!$G$73,'N-P'!$G$82,'N-P'!$G$91,'N-P'!$G$100,'N-P'!$G$109,'N-P'!$G$118)</c:f>
              <c:numCache>
                <c:formatCode>#,##0.00</c:formatCode>
                <c:ptCount val="13"/>
                <c:pt idx="2">
                  <c:v>5.5428238968204521E-2</c:v>
                </c:pt>
                <c:pt idx="4">
                  <c:v>1.6237050455772288</c:v>
                </c:pt>
                <c:pt idx="5">
                  <c:v>0.25109127394177755</c:v>
                </c:pt>
                <c:pt idx="6">
                  <c:v>1.0280252720099654</c:v>
                </c:pt>
                <c:pt idx="8">
                  <c:v>0.31061098718220687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6-4FBD-957B-300712B59ABA}"/>
            </c:ext>
          </c:extLst>
        </c:ser>
        <c:ser>
          <c:idx val="3"/>
          <c:order val="2"/>
          <c:tx>
            <c:v>BT1_0.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('N-P'!$J$10,'N-P'!$J$19,'N-P'!$J$28,'N-P'!$J$37,'N-P'!$J$46,'N-P'!$J$55,'N-P'!$J$64,'N-P'!$J$73,'N-P'!$J$82,'N-P'!$J$91,'N-P'!$J$100,'N-P'!$J$109,'N-P'!$J$118)</c:f>
              <c:numCache>
                <c:formatCode>0.00</c:formatCode>
                <c:ptCount val="13"/>
                <c:pt idx="1">
                  <c:v>1.3449302098015445</c:v>
                </c:pt>
                <c:pt idx="2">
                  <c:v>1.2635650124334759</c:v>
                </c:pt>
                <c:pt idx="3">
                  <c:v>1.2662136665184862</c:v>
                </c:pt>
                <c:pt idx="4">
                  <c:v>1.4814922290284336</c:v>
                </c:pt>
                <c:pt idx="5">
                  <c:v>1.1316172491885779</c:v>
                </c:pt>
                <c:pt idx="6">
                  <c:v>1.0920255199906241</c:v>
                </c:pt>
                <c:pt idx="7">
                  <c:v>4.6775685360800547E-2</c:v>
                </c:pt>
                <c:pt idx="8">
                  <c:v>0.59199747806262781</c:v>
                </c:pt>
                <c:pt idx="9">
                  <c:v>0.17923833609847478</c:v>
                </c:pt>
                <c:pt idx="10">
                  <c:v>0.20848915244995672</c:v>
                </c:pt>
                <c:pt idx="11">
                  <c:v>0.16195663237692554</c:v>
                </c:pt>
                <c:pt idx="12">
                  <c:v>0.33335478929550827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6-4FBD-957B-300712B59AB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valAx>
        <c:axId val="11855948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61408"/>
        <c:crosses val="autoZero"/>
        <c:crossBetween val="midCat"/>
        <c:majorUnit val="10"/>
        <c:minorUnit val="5"/>
      </c:valAx>
      <c:valAx>
        <c:axId val="11856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5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25 m_Nov</c:v>
          </c:tx>
          <c:marker>
            <c:symbol val="diamond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('N-P'!$D$11,'N-P'!$D$20,'N-P'!$D$29,'N-P'!$D$56,'N-P'!$D$65,'N-P'!$D$74,'N-P'!$D$92,'N-P'!$D$101,'N-P'!$D$110,'N-P'!$D$119)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scatterChart>
        <c:scatterStyle val="lineMarker"/>
        <c:varyColors val="0"/>
        <c:ser>
          <c:idx val="2"/>
          <c:order val="1"/>
          <c:tx>
            <c:v>BT1_0.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('N-P'!$G$11,'N-P'!$G$20,'N-P'!$G$29,'N-P'!$G$56,'N-P'!$G$65,'N-P'!$G$74,'N-P'!$G$92,'N-P'!$G$101,'N-P'!$G$110,'N-P'!$G$119)</c:f>
              <c:numCache>
                <c:formatCode>General</c:formatCode>
                <c:ptCount val="10"/>
                <c:pt idx="4" formatCode="#,##0.00">
                  <c:v>0.97025227974625605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6-49CB-83BB-1A423CBFAE68}"/>
            </c:ext>
          </c:extLst>
        </c:ser>
        <c:ser>
          <c:idx val="3"/>
          <c:order val="2"/>
          <c:tx>
            <c:v>BT1_0. 25 m_Apr</c:v>
          </c:tx>
          <c:marker>
            <c:symbol val="square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('N-P'!$J$11,'N-P'!$J$20,'N-P'!$J$29,'N-P'!$J$56,'N-P'!$J$65,'N-P'!$J$74,'N-P'!$J$92,'N-P'!$J$101,'N-P'!$J$110,'N-P'!$J$119)</c:f>
              <c:numCache>
                <c:formatCode>0.00</c:formatCode>
                <c:ptCount val="10"/>
                <c:pt idx="0">
                  <c:v>0.39154219420353226</c:v>
                </c:pt>
                <c:pt idx="1">
                  <c:v>0.57180333273430206</c:v>
                </c:pt>
                <c:pt idx="2">
                  <c:v>0.5792193946800156</c:v>
                </c:pt>
                <c:pt idx="3">
                  <c:v>9.9765067211171538E-2</c:v>
                </c:pt>
                <c:pt idx="4">
                  <c:v>0.84388900364151209</c:v>
                </c:pt>
                <c:pt idx="5">
                  <c:v>0.47184625078716141</c:v>
                </c:pt>
                <c:pt idx="6">
                  <c:v>1.0912544484100613</c:v>
                </c:pt>
                <c:pt idx="7">
                  <c:v>1.0952310843953792</c:v>
                </c:pt>
                <c:pt idx="8">
                  <c:v>1.569075425168823</c:v>
                </c:pt>
                <c:pt idx="9">
                  <c:v>0.64361700934028976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49CB-83BB-1A423CBFAE6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valAx>
        <c:axId val="11829286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294784"/>
        <c:crosses val="autoZero"/>
        <c:crossBetween val="midCat"/>
        <c:majorUnit val="10"/>
        <c:minorUnit val="5"/>
      </c:valAx>
      <c:valAx>
        <c:axId val="118294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2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('N-P'!$E$3,'N-P'!$E$12,'N-P'!$E$21,'N-P'!$E$30,'N-P'!$E$39,'N-P'!$E$48,'N-P'!$E$57,'N-P'!$E$66,'N-P'!$E$75,'N-P'!$E$84,'N-P'!$E$93,'N-P'!$E$102,'N-P'!$E$111)</c:f>
              <c:numCache>
                <c:formatCode>#,##0.00</c:formatCode>
                <c:ptCount val="13"/>
                <c:pt idx="0">
                  <c:v>22.094140249759846</c:v>
                </c:pt>
                <c:pt idx="1">
                  <c:v>112.8</c:v>
                </c:pt>
                <c:pt idx="2">
                  <c:v>21.853146853146853</c:v>
                </c:pt>
                <c:pt idx="3">
                  <c:v>14.343865090133747</c:v>
                </c:pt>
                <c:pt idx="4">
                  <c:v>10.643689812468322</c:v>
                </c:pt>
                <c:pt idx="5">
                  <c:v>5.0336406678295535</c:v>
                </c:pt>
                <c:pt idx="6">
                  <c:v>8.197787898503579</c:v>
                </c:pt>
                <c:pt idx="7">
                  <c:v>9.0282727488714656</c:v>
                </c:pt>
                <c:pt idx="8">
                  <c:v>9.6960656349058354</c:v>
                </c:pt>
                <c:pt idx="9">
                  <c:v>6.583366921940077</c:v>
                </c:pt>
                <c:pt idx="10">
                  <c:v>4.2158516020236085</c:v>
                </c:pt>
                <c:pt idx="11">
                  <c:v>16.260162601626018</c:v>
                </c:pt>
                <c:pt idx="12">
                  <c:v>64.380685794261723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scatterChart>
        <c:scatterStyle val="lineMarker"/>
        <c:varyColors val="0"/>
        <c:ser>
          <c:idx val="2"/>
          <c:order val="1"/>
          <c:tx>
            <c:v>BT2_3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('N-P'!$H$3,'N-P'!$H$12,'N-P'!$H$21,'N-P'!$H$30,'N-P'!$H$39,'N-P'!$H$48,'N-P'!$H$57,'N-P'!$H$66,'N-P'!$H$75,'N-P'!$H$84,'N-P'!$H$93,'N-P'!$H$102,'N-P'!$H$111)</c:f>
              <c:numCache>
                <c:formatCode>#,##0.00</c:formatCode>
                <c:ptCount val="13"/>
                <c:pt idx="0">
                  <c:v>11.677590102255188</c:v>
                </c:pt>
                <c:pt idx="1">
                  <c:v>41.029960824420051</c:v>
                </c:pt>
                <c:pt idx="2">
                  <c:v>9.7715745463912445</c:v>
                </c:pt>
                <c:pt idx="3">
                  <c:v>9.7121855801341148</c:v>
                </c:pt>
                <c:pt idx="4">
                  <c:v>8.2590927795255755</c:v>
                </c:pt>
                <c:pt idx="5">
                  <c:v>4.5371423627992167</c:v>
                </c:pt>
                <c:pt idx="6">
                  <c:v>6.3238292619979379</c:v>
                </c:pt>
                <c:pt idx="7">
                  <c:v>4.9650390355065124</c:v>
                </c:pt>
                <c:pt idx="8">
                  <c:v>5.5769459847671339</c:v>
                </c:pt>
                <c:pt idx="9">
                  <c:v>4.1112329863256507</c:v>
                </c:pt>
                <c:pt idx="10">
                  <c:v>1.8807979887381177</c:v>
                </c:pt>
                <c:pt idx="11">
                  <c:v>5.2214152765206094</c:v>
                </c:pt>
                <c:pt idx="12">
                  <c:v>24.058327474811744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2CC-AAAA-71ADDF4AFFE6}"/>
            </c:ext>
          </c:extLst>
        </c:ser>
        <c:ser>
          <c:idx val="3"/>
          <c:order val="2"/>
          <c:tx>
            <c:v>BT2_3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('N-P'!$K$3,'N-P'!$K$12,'N-P'!$K$21,'N-P'!$K$30,'N-P'!$K$39,'N-P'!$K$48,'N-P'!$K$57,'N-P'!$K$66,'N-P'!$K$75,'N-P'!$K$84,'N-P'!$K$93,'N-P'!$K$102,'N-P'!$K$111)</c:f>
              <c:numCache>
                <c:formatCode>#,##0.00</c:formatCode>
                <c:ptCount val="13"/>
                <c:pt idx="0">
                  <c:v>7.711201598184549</c:v>
                </c:pt>
                <c:pt idx="1">
                  <c:v>26.134023873571216</c:v>
                </c:pt>
                <c:pt idx="2">
                  <c:v>6.3622414180134097</c:v>
                </c:pt>
                <c:pt idx="3">
                  <c:v>4.8053799862685178</c:v>
                </c:pt>
                <c:pt idx="4">
                  <c:v>3.9117344586910283</c:v>
                </c:pt>
                <c:pt idx="5">
                  <c:v>3.3310361087303222</c:v>
                </c:pt>
                <c:pt idx="6">
                  <c:v>4.6834098992632001</c:v>
                </c:pt>
                <c:pt idx="7">
                  <c:v>4.5048368800341292</c:v>
                </c:pt>
                <c:pt idx="8">
                  <c:v>5.4330339380694204</c:v>
                </c:pt>
                <c:pt idx="9">
                  <c:v>4.3466748680230909</c:v>
                </c:pt>
                <c:pt idx="10">
                  <c:v>1.3759103807631652</c:v>
                </c:pt>
                <c:pt idx="11">
                  <c:v>5.4161860022835766</c:v>
                </c:pt>
                <c:pt idx="12">
                  <c:v>14.052567452421249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A-42CC-AAAA-71ADDF4AFFE6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valAx>
        <c:axId val="1183271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45728"/>
        <c:crosses val="autoZero"/>
        <c:crossBetween val="midCat"/>
        <c:majorUnit val="10"/>
        <c:minorUnit val="5"/>
      </c:valAx>
      <c:valAx>
        <c:axId val="11834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2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Data_BT1_SRP!$N$4:$N$12</c:f>
              <c:numCache>
                <c:formatCode>0.00</c:formatCode>
                <c:ptCount val="9"/>
                <c:pt idx="0">
                  <c:v>56.525508968359432</c:v>
                </c:pt>
                <c:pt idx="1">
                  <c:v>89.627922575819753</c:v>
                </c:pt>
                <c:pt idx="2">
                  <c:v>117.5036392978916</c:v>
                </c:pt>
                <c:pt idx="3">
                  <c:v>235.10431921913221</c:v>
                </c:pt>
                <c:pt idx="4">
                  <c:v>388.12813967876281</c:v>
                </c:pt>
                <c:pt idx="5">
                  <c:v>325.69814910328938</c:v>
                </c:pt>
                <c:pt idx="6">
                  <c:v>462.17301222176616</c:v>
                </c:pt>
                <c:pt idx="7">
                  <c:v>85.272341837996024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8-4CEE-A666-9403FB125CB8}"/>
            </c:ext>
          </c:extLst>
        </c:ser>
        <c:ser>
          <c:idx val="1"/>
          <c:order val="1"/>
          <c:xVal>
            <c:numRef>
              <c:f>Data_BT1_SRP!$O$4:$O$12</c:f>
              <c:numCache>
                <c:formatCode>0.00</c:formatCode>
                <c:ptCount val="9"/>
                <c:pt idx="0">
                  <c:v>63.699273213824142</c:v>
                </c:pt>
                <c:pt idx="1">
                  <c:v>89.502919308488799</c:v>
                </c:pt>
                <c:pt idx="2">
                  <c:v>169.8460901032401</c:v>
                </c:pt>
                <c:pt idx="3">
                  <c:v>316.60432726664533</c:v>
                </c:pt>
                <c:pt idx="4">
                  <c:v>383.45922851191284</c:v>
                </c:pt>
                <c:pt idx="5">
                  <c:v>498.76491967651407</c:v>
                </c:pt>
                <c:pt idx="6">
                  <c:v>423.26680701718612</c:v>
                </c:pt>
                <c:pt idx="7">
                  <c:v>101.81829585366965</c:v>
                </c:pt>
                <c:pt idx="8">
                  <c:v>78.946882269762341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8-4CEE-A666-9403FB125CB8}"/>
            </c:ext>
          </c:extLst>
        </c:ser>
        <c:ser>
          <c:idx val="2"/>
          <c:order val="2"/>
          <c:xVal>
            <c:numRef>
              <c:f>Data_BT1_SRP!$P$4:$P$12</c:f>
              <c:numCache>
                <c:formatCode>0.00</c:formatCode>
                <c:ptCount val="9"/>
                <c:pt idx="0">
                  <c:v>49.489150601720645</c:v>
                </c:pt>
                <c:pt idx="1">
                  <c:v>103.29893189818404</c:v>
                </c:pt>
                <c:pt idx="2">
                  <c:v>170.48764788857687</c:v>
                </c:pt>
                <c:pt idx="3">
                  <c:v>272.88940285420171</c:v>
                </c:pt>
                <c:pt idx="4">
                  <c:v>315.52556836232844</c:v>
                </c:pt>
                <c:pt idx="5">
                  <c:v>434.61278926433755</c:v>
                </c:pt>
                <c:pt idx="6">
                  <c:v>584.57447484464547</c:v>
                </c:pt>
                <c:pt idx="7">
                  <c:v>156.37360689278316</c:v>
                </c:pt>
                <c:pt idx="8">
                  <c:v>34.345960783317011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8-4CEE-A666-9403FB12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136"/>
        <c:axId val="98236672"/>
      </c:scatterChart>
      <c:valAx>
        <c:axId val="98235136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8236672"/>
        <c:crosses val="autoZero"/>
        <c:crossBetween val="midCat"/>
        <c:majorUnit val="100"/>
        <c:minorUnit val="50"/>
      </c:valAx>
      <c:valAx>
        <c:axId val="9823667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23513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('N-P'!$E$4,'N-P'!$E$13,'N-P'!$E$22,'N-P'!$E$31,'N-P'!$E$40,'N-P'!$E$49,'N-P'!$E$58,'N-P'!$E$67,'N-P'!$E$76,'N-P'!$E$85,'N-P'!$E$94,'N-P'!$E$103,'N-P'!$E$112)</c:f>
              <c:numCache>
                <c:formatCode>#,##0.00</c:formatCode>
                <c:ptCount val="13"/>
                <c:pt idx="0">
                  <c:v>9.169638308711157</c:v>
                </c:pt>
                <c:pt idx="1">
                  <c:v>49.865746068277716</c:v>
                </c:pt>
                <c:pt idx="2">
                  <c:v>25.884383088869715</c:v>
                </c:pt>
                <c:pt idx="3">
                  <c:v>12.060907583295643</c:v>
                </c:pt>
                <c:pt idx="4">
                  <c:v>6.3540090771558244</c:v>
                </c:pt>
                <c:pt idx="5">
                  <c:v>3.9331366764995082</c:v>
                </c:pt>
                <c:pt idx="6">
                  <c:v>5.9284932506384527</c:v>
                </c:pt>
                <c:pt idx="7">
                  <c:v>7.287985865724381</c:v>
                </c:pt>
                <c:pt idx="8">
                  <c:v>3.0173943911963081</c:v>
                </c:pt>
                <c:pt idx="9">
                  <c:v>8.2286056253740263</c:v>
                </c:pt>
                <c:pt idx="10">
                  <c:v>3.5752592062924564</c:v>
                </c:pt>
                <c:pt idx="11">
                  <c:v>5.5865921787709496</c:v>
                </c:pt>
                <c:pt idx="12">
                  <c:v>9.8908594815825381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scatterChart>
        <c:scatterStyle val="lineMarker"/>
        <c:varyColors val="0"/>
        <c:ser>
          <c:idx val="2"/>
          <c:order val="1"/>
          <c:tx>
            <c:v>BT2_2.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('N-P'!$H$4,'N-P'!$H$13,'N-P'!$H$22,'N-P'!$H$31,'N-P'!$H$40,'N-P'!$H$49,'N-P'!$H$58,'N-P'!$H$67,'N-P'!$H$76,'N-P'!$H$85,'N-P'!$H$94,'N-P'!$H$103,'N-P'!$H$112)</c:f>
              <c:numCache>
                <c:formatCode>#,##0.00</c:formatCode>
                <c:ptCount val="13"/>
                <c:pt idx="0">
                  <c:v>4.8174778494457442</c:v>
                </c:pt>
                <c:pt idx="1">
                  <c:v>17.869710199284999</c:v>
                </c:pt>
                <c:pt idx="2">
                  <c:v>10.178771069116669</c:v>
                </c:pt>
                <c:pt idx="3">
                  <c:v>7.8938121419330871</c:v>
                </c:pt>
                <c:pt idx="4">
                  <c:v>4.8922258883855916</c:v>
                </c:pt>
                <c:pt idx="5">
                  <c:v>3.5098065856777643</c:v>
                </c:pt>
                <c:pt idx="6">
                  <c:v>5.1635614762158255</c:v>
                </c:pt>
                <c:pt idx="7">
                  <c:v>3.3227622508980779</c:v>
                </c:pt>
                <c:pt idx="8">
                  <c:v>4.213631281262221</c:v>
                </c:pt>
                <c:pt idx="9">
                  <c:v>5.3090965220738155</c:v>
                </c:pt>
                <c:pt idx="10">
                  <c:v>1.1840595234288827</c:v>
                </c:pt>
                <c:pt idx="11">
                  <c:v>2.5361820537659767</c:v>
                </c:pt>
                <c:pt idx="12">
                  <c:v>9.6080620127451297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8-4E96-BC02-127545D1C6AE}"/>
            </c:ext>
          </c:extLst>
        </c:ser>
        <c:ser>
          <c:idx val="3"/>
          <c:order val="2"/>
          <c:tx>
            <c:v>BT2_2.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('N-P'!$K$4,'N-P'!$K$13,'N-P'!$K$22,'N-P'!$K$31,'N-P'!$K$40,'N-P'!$K$49,'N-P'!$K$58,'N-P'!$K$67,'N-P'!$K$76,'N-P'!$K$85,'N-P'!$K$94,'N-P'!$K$103,'N-P'!$K$112)</c:f>
              <c:numCache>
                <c:formatCode>#,##0.00</c:formatCode>
                <c:ptCount val="13"/>
                <c:pt idx="0">
                  <c:v>3.0118723558201523</c:v>
                </c:pt>
                <c:pt idx="1">
                  <c:v>9.9925486607130498</c:v>
                </c:pt>
                <c:pt idx="2">
                  <c:v>7.6580973797601271</c:v>
                </c:pt>
                <c:pt idx="3">
                  <c:v>5.5642076753411525</c:v>
                </c:pt>
                <c:pt idx="4">
                  <c:v>2.5161857299466575</c:v>
                </c:pt>
                <c:pt idx="5">
                  <c:v>1.9750212567022793</c:v>
                </c:pt>
                <c:pt idx="6">
                  <c:v>3.4818789459654069</c:v>
                </c:pt>
                <c:pt idx="7">
                  <c:v>3.7452598662622703</c:v>
                </c:pt>
                <c:pt idx="8">
                  <c:v>4.0645184167211283</c:v>
                </c:pt>
                <c:pt idx="9">
                  <c:v>5.2210977849415769</c:v>
                </c:pt>
                <c:pt idx="10">
                  <c:v>1.4395679984262912</c:v>
                </c:pt>
                <c:pt idx="11">
                  <c:v>1.6307862955862109</c:v>
                </c:pt>
                <c:pt idx="12">
                  <c:v>6.5787596945658384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E96-BC02-127545D1C6A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valAx>
        <c:axId val="1183860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92320"/>
        <c:crosses val="autoZero"/>
        <c:crossBetween val="midCat"/>
        <c:majorUnit val="10"/>
        <c:minorUnit val="5"/>
      </c:valAx>
      <c:valAx>
        <c:axId val="118392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('N-P'!$E$5,'N-P'!$E$14,'N-P'!$E$23,'N-P'!$E$32,'N-P'!$E$41,'N-P'!$E$50,'N-P'!$E$59,'N-P'!$E$68,'N-P'!$E$77,'N-P'!$E$86,'N-P'!$E$95,'N-P'!$E$104,'N-P'!$E$113)</c:f>
              <c:numCache>
                <c:formatCode>#,##0.00</c:formatCode>
                <c:ptCount val="13"/>
                <c:pt idx="0">
                  <c:v>6.022906793048973</c:v>
                </c:pt>
                <c:pt idx="1">
                  <c:v>8.180388044048243</c:v>
                </c:pt>
                <c:pt idx="2">
                  <c:v>21.87028657616893</c:v>
                </c:pt>
                <c:pt idx="3">
                  <c:v>9.6487260666365149</c:v>
                </c:pt>
                <c:pt idx="4">
                  <c:v>4.2522091555378383</c:v>
                </c:pt>
                <c:pt idx="5">
                  <c:v>2.8773114401902857</c:v>
                </c:pt>
                <c:pt idx="6">
                  <c:v>5.5106539309331373</c:v>
                </c:pt>
                <c:pt idx="7">
                  <c:v>5.0534218885359508</c:v>
                </c:pt>
                <c:pt idx="8">
                  <c:v>5.813263732352592</c:v>
                </c:pt>
                <c:pt idx="9">
                  <c:v>8.0844745091569052</c:v>
                </c:pt>
                <c:pt idx="10">
                  <c:v>4.4486812837623138</c:v>
                </c:pt>
                <c:pt idx="11">
                  <c:v>5.4099042863087803</c:v>
                </c:pt>
                <c:pt idx="12">
                  <c:v>8.9838909541511764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scatterChart>
        <c:scatterStyle val="lineMarker"/>
        <c:varyColors val="0"/>
        <c:ser>
          <c:idx val="2"/>
          <c:order val="1"/>
          <c:tx>
            <c:v>BT2_2.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('N-P'!$H$5,'N-P'!$H$14,'N-P'!$H$23,'N-P'!$H$32,'N-P'!$H$41,'N-P'!$H$50,'N-P'!$H$59,'N-P'!$H$68,'N-P'!$H$77,'N-P'!$H$86,'N-P'!$H$95,'N-P'!$H$104,'N-P'!$H$113)</c:f>
              <c:numCache>
                <c:formatCode>#,##0.00</c:formatCode>
                <c:ptCount val="13"/>
                <c:pt idx="0">
                  <c:v>2.9552861724700938</c:v>
                </c:pt>
                <c:pt idx="1">
                  <c:v>5.4661516309539957</c:v>
                </c:pt>
                <c:pt idx="2">
                  <c:v>10.740332397206032</c:v>
                </c:pt>
                <c:pt idx="3">
                  <c:v>4.2865281514083504</c:v>
                </c:pt>
                <c:pt idx="4">
                  <c:v>3.5446077385401584</c:v>
                </c:pt>
                <c:pt idx="5">
                  <c:v>3.4343740229477597</c:v>
                </c:pt>
                <c:pt idx="6">
                  <c:v>5.8995803302036416</c:v>
                </c:pt>
                <c:pt idx="7">
                  <c:v>3.2749329736450625</c:v>
                </c:pt>
                <c:pt idx="8">
                  <c:v>3.4122918674526237</c:v>
                </c:pt>
                <c:pt idx="9">
                  <c:v>7.0574656646601426</c:v>
                </c:pt>
                <c:pt idx="10">
                  <c:v>1.9337278680519034</c:v>
                </c:pt>
                <c:pt idx="11">
                  <c:v>1.7783570307454639</c:v>
                </c:pt>
                <c:pt idx="12">
                  <c:v>5.1880799596362079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7-4FFC-A8F5-55DC3F7E5942}"/>
            </c:ext>
          </c:extLst>
        </c:ser>
        <c:ser>
          <c:idx val="3"/>
          <c:order val="2"/>
          <c:tx>
            <c:v>BT2_2.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('N-P'!$K$5,'N-P'!$K$14,'N-P'!$K$23,'N-P'!$K$32,'N-P'!$K$41,'N-P'!$K$50,'N-P'!$K$59,'N-P'!$K$68,'N-P'!$K$77,'N-P'!$K$86,'N-P'!$K$95,'N-P'!$K$104,'N-P'!$K$113)</c:f>
              <c:numCache>
                <c:formatCode>#,##0.00</c:formatCode>
                <c:ptCount val="13"/>
                <c:pt idx="0">
                  <c:v>3.8358880176710062</c:v>
                </c:pt>
                <c:pt idx="1">
                  <c:v>4.2151864238249859</c:v>
                </c:pt>
                <c:pt idx="2">
                  <c:v>5.8470028747719134</c:v>
                </c:pt>
                <c:pt idx="3">
                  <c:v>4.0397109218020892</c:v>
                </c:pt>
                <c:pt idx="4">
                  <c:v>2.3387403749803375</c:v>
                </c:pt>
                <c:pt idx="5">
                  <c:v>1.4117648045238242</c:v>
                </c:pt>
                <c:pt idx="6">
                  <c:v>3.1050893401513857</c:v>
                </c:pt>
                <c:pt idx="7">
                  <c:v>3.6826305797846874</c:v>
                </c:pt>
                <c:pt idx="8">
                  <c:v>4.0779937422112233</c:v>
                </c:pt>
                <c:pt idx="9">
                  <c:v>2.5175256318135544</c:v>
                </c:pt>
                <c:pt idx="10">
                  <c:v>1.2939140311853616</c:v>
                </c:pt>
                <c:pt idx="11">
                  <c:v>1.5945571135636973</c:v>
                </c:pt>
                <c:pt idx="12">
                  <c:v>3.7672996852449008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FFC-A8F5-55DC3F7E594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valAx>
        <c:axId val="1189039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05856"/>
        <c:crosses val="autoZero"/>
        <c:crossBetween val="midCat"/>
        <c:majorUnit val="10"/>
        <c:minorUnit val="5"/>
      </c:valAx>
      <c:valAx>
        <c:axId val="11890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0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('N-P'!$E$6,'N-P'!$E$15,'N-P'!$E$24,'N-P'!$E$33,'N-P'!$E$42,'N-P'!$E$51,'N-P'!$E$60,'N-P'!$E$69,'N-P'!$E$78,'N-P'!$E$87,'N-P'!$E$96,'N-P'!$E$105,'N-P'!$E$114)</c:f>
              <c:numCache>
                <c:formatCode>#,##0.00</c:formatCode>
                <c:ptCount val="13"/>
                <c:pt idx="0">
                  <c:v>3.5260930888575457</c:v>
                </c:pt>
                <c:pt idx="1">
                  <c:v>9.6468279921517333</c:v>
                </c:pt>
                <c:pt idx="2">
                  <c:v>8.0109864957656214</c:v>
                </c:pt>
                <c:pt idx="3">
                  <c:v>4.0301198430374372</c:v>
                </c:pt>
                <c:pt idx="4">
                  <c:v>2.5879498584714922</c:v>
                </c:pt>
                <c:pt idx="5">
                  <c:v>2.9056494126437258</c:v>
                </c:pt>
                <c:pt idx="6">
                  <c:v>3.8809082483781281</c:v>
                </c:pt>
                <c:pt idx="7">
                  <c:v>4.2481833426495248</c:v>
                </c:pt>
                <c:pt idx="8">
                  <c:v>5.0452331245650663</c:v>
                </c:pt>
                <c:pt idx="9">
                  <c:v>7.0896067826341183</c:v>
                </c:pt>
                <c:pt idx="10">
                  <c:v>6.0068649885583518</c:v>
                </c:pt>
                <c:pt idx="11">
                  <c:v>5.636978579481398</c:v>
                </c:pt>
                <c:pt idx="12">
                  <c:v>10.188487009679063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scatterChart>
        <c:scatterStyle val="lineMarker"/>
        <c:varyColors val="0"/>
        <c:ser>
          <c:idx val="2"/>
          <c:order val="1"/>
          <c:tx>
            <c:v>BT2_1.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('N-P'!$H$6,'N-P'!$H$15,'N-P'!$H$24,'N-P'!$H$33,'N-P'!$H$42,'N-P'!$H$51,'N-P'!$H$60,'N-P'!$H$69,'N-P'!$H$78,'N-P'!$H$87,'N-P'!$H$96,'N-P'!$H$105,'N-P'!$H$114)</c:f>
              <c:numCache>
                <c:formatCode>#,##0.00</c:formatCode>
                <c:ptCount val="13"/>
                <c:pt idx="0">
                  <c:v>1.829544342267124</c:v>
                </c:pt>
                <c:pt idx="1">
                  <c:v>5.7186417514687085</c:v>
                </c:pt>
                <c:pt idx="2">
                  <c:v>3.0156568823167555</c:v>
                </c:pt>
                <c:pt idx="3">
                  <c:v>4.2049243224075674</c:v>
                </c:pt>
                <c:pt idx="4">
                  <c:v>2.1890446399154651</c:v>
                </c:pt>
                <c:pt idx="5">
                  <c:v>3.0834185045280691</c:v>
                </c:pt>
                <c:pt idx="6">
                  <c:v>3.9857324049561993</c:v>
                </c:pt>
                <c:pt idx="7">
                  <c:v>2.427977379315867</c:v>
                </c:pt>
                <c:pt idx="8">
                  <c:v>3.3677277258963945</c:v>
                </c:pt>
                <c:pt idx="9">
                  <c:v>6.0229793250417236</c:v>
                </c:pt>
                <c:pt idx="10">
                  <c:v>5.9277911648300039</c:v>
                </c:pt>
                <c:pt idx="11">
                  <c:v>5.4590776637082969</c:v>
                </c:pt>
                <c:pt idx="12">
                  <c:v>5.0885132976608523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E-4B71-A7D1-EE946413D07E}"/>
            </c:ext>
          </c:extLst>
        </c:ser>
        <c:ser>
          <c:idx val="3"/>
          <c:order val="2"/>
          <c:tx>
            <c:v>BT2_1.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('N-P'!$K$6,'N-P'!$K$15,'N-P'!$K$24,'N-P'!$K$33,'N-P'!$K$42,'N-P'!$K$51,'N-P'!$K$60,'N-P'!$K$69,'N-P'!$K$78,'N-P'!$K$87,'N-P'!$K$96,'N-P'!$K$105,'N-P'!$K$114)</c:f>
              <c:numCache>
                <c:formatCode>#,##0.00</c:formatCode>
                <c:ptCount val="13"/>
                <c:pt idx="0">
                  <c:v>1.9089630973995371</c:v>
                </c:pt>
                <c:pt idx="1">
                  <c:v>3.5871959364351227</c:v>
                </c:pt>
                <c:pt idx="2">
                  <c:v>2.5306184537866692</c:v>
                </c:pt>
                <c:pt idx="3">
                  <c:v>2.1431851841935892</c:v>
                </c:pt>
                <c:pt idx="4">
                  <c:v>1.2319360754710542</c:v>
                </c:pt>
                <c:pt idx="5">
                  <c:v>1.526517256833873</c:v>
                </c:pt>
                <c:pt idx="6">
                  <c:v>2.854332775456256</c:v>
                </c:pt>
                <c:pt idx="7">
                  <c:v>3.0247004422092032</c:v>
                </c:pt>
                <c:pt idx="8">
                  <c:v>4.1410420620852593</c:v>
                </c:pt>
                <c:pt idx="9">
                  <c:v>4.6495123581071622</c:v>
                </c:pt>
                <c:pt idx="10">
                  <c:v>1.6202674095568781</c:v>
                </c:pt>
                <c:pt idx="11">
                  <c:v>2.9330512448866051</c:v>
                </c:pt>
                <c:pt idx="12">
                  <c:v>2.1075031131177941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E-4B71-A7D1-EE946413D07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valAx>
        <c:axId val="11895462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77280"/>
        <c:crosses val="autoZero"/>
        <c:crossBetween val="midCat"/>
        <c:majorUnit val="10"/>
        <c:minorUnit val="5"/>
      </c:valAx>
      <c:valAx>
        <c:axId val="1189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5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('N-P'!$E$7,'N-P'!$E$16,'N-P'!$E$25,'N-P'!$E$34,'N-P'!$E$43,'N-P'!$E$52,'N-P'!$E$61,'N-P'!$E$70,'N-P'!$E$79,'N-P'!$E$88,'N-P'!$E$97,'N-P'!$E$106,'N-P'!$E$115)</c:f>
              <c:numCache>
                <c:formatCode>#,##0.00</c:formatCode>
                <c:ptCount val="13"/>
                <c:pt idx="0">
                  <c:v>1.8800381158412525</c:v>
                </c:pt>
                <c:pt idx="1">
                  <c:v>7.8834847675040081</c:v>
                </c:pt>
                <c:pt idx="2">
                  <c:v>8.0487274309332175</c:v>
                </c:pt>
                <c:pt idx="3">
                  <c:v>4.3837800139483907</c:v>
                </c:pt>
                <c:pt idx="4">
                  <c:v>2.7765482274355158</c:v>
                </c:pt>
                <c:pt idx="5">
                  <c:v>2.2837671282534617</c:v>
                </c:pt>
                <c:pt idx="6">
                  <c:v>3.2811859143376108</c:v>
                </c:pt>
                <c:pt idx="7">
                  <c:v>3.0036795073965612</c:v>
                </c:pt>
                <c:pt idx="8">
                  <c:v>4.0816326530612246</c:v>
                </c:pt>
                <c:pt idx="9">
                  <c:v>5.5670713651169681</c:v>
                </c:pt>
                <c:pt idx="10">
                  <c:v>6.1177934467026134</c:v>
                </c:pt>
                <c:pt idx="11">
                  <c:v>5.6818181818181817</c:v>
                </c:pt>
                <c:pt idx="12">
                  <c:v>7.9321960230359663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scatterChart>
        <c:scatterStyle val="lineMarker"/>
        <c:varyColors val="0"/>
        <c:ser>
          <c:idx val="2"/>
          <c:order val="1"/>
          <c:tx>
            <c:v>BT2_1.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('N-P'!$H$7,'N-P'!$H$16,'N-P'!$H$25,'N-P'!$H$34,'N-P'!$H$43,'N-P'!$H$52,'N-P'!$H$61,'N-P'!$H$70,'N-P'!$H$79,'N-P'!$H$88,'N-P'!$H$97,'N-P'!$H$106,'N-P'!$H$115)</c:f>
              <c:numCache>
                <c:formatCode>#,##0.00</c:formatCode>
                <c:ptCount val="13"/>
                <c:pt idx="0">
                  <c:v>1.8997413120674824</c:v>
                </c:pt>
                <c:pt idx="1">
                  <c:v>4.8617131917732506</c:v>
                </c:pt>
                <c:pt idx="2">
                  <c:v>5.2539816859421391</c:v>
                </c:pt>
                <c:pt idx="3">
                  <c:v>2.9856326373045654</c:v>
                </c:pt>
                <c:pt idx="4">
                  <c:v>2.4999149136661747</c:v>
                </c:pt>
                <c:pt idx="5">
                  <c:v>2.7532510098749601</c:v>
                </c:pt>
                <c:pt idx="6">
                  <c:v>3.9621319028183883</c:v>
                </c:pt>
                <c:pt idx="7">
                  <c:v>2.5420525090193204</c:v>
                </c:pt>
                <c:pt idx="8">
                  <c:v>3.1008835430706307</c:v>
                </c:pt>
                <c:pt idx="9">
                  <c:v>4.646784555998531</c:v>
                </c:pt>
                <c:pt idx="10">
                  <c:v>4.7279752898289695</c:v>
                </c:pt>
                <c:pt idx="11">
                  <c:v>4.5665016736510502</c:v>
                </c:pt>
                <c:pt idx="12">
                  <c:v>5.6081408396263859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B-4985-AFA9-AB9E78E1E82E}"/>
            </c:ext>
          </c:extLst>
        </c:ser>
        <c:ser>
          <c:idx val="3"/>
          <c:order val="2"/>
          <c:tx>
            <c:v>BT2_1.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('N-P'!$K$7,'N-P'!$K$16,'N-P'!$K$25,'N-P'!$K$34,'N-P'!$K$43,'N-P'!$K$52,'N-P'!$K$61,'N-P'!$K$70,'N-P'!$K$79,'N-P'!$K$88,'N-P'!$K$97,'N-P'!$K$106,'N-P'!$K$115)</c:f>
              <c:numCache>
                <c:formatCode>#,##0.00</c:formatCode>
                <c:ptCount val="13"/>
                <c:pt idx="0">
                  <c:v>0.69139831263000939</c:v>
                </c:pt>
                <c:pt idx="1">
                  <c:v>3.4207380404474628</c:v>
                </c:pt>
                <c:pt idx="2">
                  <c:v>2.8420217779419832</c:v>
                </c:pt>
                <c:pt idx="3">
                  <c:v>2.5916527279844255</c:v>
                </c:pt>
                <c:pt idx="4">
                  <c:v>1.3887311658591845</c:v>
                </c:pt>
                <c:pt idx="5">
                  <c:v>1.2691511675769389</c:v>
                </c:pt>
                <c:pt idx="6">
                  <c:v>2.8228351314818458</c:v>
                </c:pt>
                <c:pt idx="7">
                  <c:v>1.8660811947283917</c:v>
                </c:pt>
                <c:pt idx="8">
                  <c:v>3.4362177851009101</c:v>
                </c:pt>
                <c:pt idx="9">
                  <c:v>3.8273277784274704</c:v>
                </c:pt>
                <c:pt idx="10">
                  <c:v>1.9945859524457317</c:v>
                </c:pt>
                <c:pt idx="11">
                  <c:v>7.8402073961590046</c:v>
                </c:pt>
                <c:pt idx="12">
                  <c:v>4.5885309932278124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B-4985-AFA9-AB9E78E1E82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valAx>
        <c:axId val="11869094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692864"/>
        <c:crosses val="autoZero"/>
        <c:crossBetween val="midCat"/>
        <c:majorUnit val="10"/>
        <c:minorUnit val="5"/>
      </c:valAx>
      <c:valAx>
        <c:axId val="11869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6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('N-P'!$E$8,'N-P'!$E$17,'N-P'!$E$26,'N-P'!$E$35,'N-P'!$E$44,'N-P'!$E$53,'N-P'!$E$62,'N-P'!$E$71,'N-P'!$E$80,'N-P'!$E$89,'N-P'!$E$98,'N-P'!$E$107,'N-P'!$E$116)</c:f>
              <c:numCache>
                <c:formatCode>#,##0.00</c:formatCode>
                <c:ptCount val="13"/>
                <c:pt idx="0">
                  <c:v>1.1051626885594132</c:v>
                </c:pt>
                <c:pt idx="1">
                  <c:v>5.1494109385971765</c:v>
                </c:pt>
                <c:pt idx="2">
                  <c:v>6.4023639497660678</c:v>
                </c:pt>
                <c:pt idx="3">
                  <c:v>4.6917441764754306</c:v>
                </c:pt>
                <c:pt idx="4">
                  <c:v>3.2248498776781083</c:v>
                </c:pt>
                <c:pt idx="5">
                  <c:v>3.32409972299169</c:v>
                </c:pt>
                <c:pt idx="6">
                  <c:v>4.2367601246105915</c:v>
                </c:pt>
                <c:pt idx="7">
                  <c:v>3.2881626145874852</c:v>
                </c:pt>
                <c:pt idx="8">
                  <c:v>7.2835010184556515</c:v>
                </c:pt>
                <c:pt idx="9">
                  <c:v>7.3180003801558637</c:v>
                </c:pt>
                <c:pt idx="10">
                  <c:v>9.5719802034045784</c:v>
                </c:pt>
                <c:pt idx="11">
                  <c:v>6.2096576517689357</c:v>
                </c:pt>
                <c:pt idx="12">
                  <c:v>6.9820001614335299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scatterChart>
        <c:scatterStyle val="lineMarker"/>
        <c:varyColors val="0"/>
        <c:ser>
          <c:idx val="2"/>
          <c:order val="1"/>
          <c:tx>
            <c:v>BT2_1.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('N-P'!$H$8,'N-P'!$H$17,'N-P'!$H$26,'N-P'!$H$35,'N-P'!$H$44,'N-P'!$H$53,'N-P'!$H$62,'N-P'!$H$71,'N-P'!$H$80,'N-P'!$H$89,'N-P'!$H$98,'N-P'!$H$107,'N-P'!$H$116)</c:f>
              <c:numCache>
                <c:formatCode>#,##0.00</c:formatCode>
                <c:ptCount val="13"/>
                <c:pt idx="0">
                  <c:v>0.79578969067420724</c:v>
                </c:pt>
                <c:pt idx="1">
                  <c:v>4.2069122411651492</c:v>
                </c:pt>
                <c:pt idx="2">
                  <c:v>4.0735145674911468</c:v>
                </c:pt>
                <c:pt idx="3">
                  <c:v>3.6446080968121324</c:v>
                </c:pt>
                <c:pt idx="4">
                  <c:v>3.0556931886902885</c:v>
                </c:pt>
                <c:pt idx="5">
                  <c:v>2.8988350668115945</c:v>
                </c:pt>
                <c:pt idx="6">
                  <c:v>4.7011215935783639</c:v>
                </c:pt>
                <c:pt idx="7">
                  <c:v>3.0529613264496547</c:v>
                </c:pt>
                <c:pt idx="8">
                  <c:v>4.7926522430636771</c:v>
                </c:pt>
                <c:pt idx="9">
                  <c:v>6.7783533348678002</c:v>
                </c:pt>
                <c:pt idx="10">
                  <c:v>6.8399375920493304</c:v>
                </c:pt>
                <c:pt idx="11">
                  <c:v>4.2830390398463587</c:v>
                </c:pt>
                <c:pt idx="12">
                  <c:v>5.5479997286597111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D80-80E8-8EDB4B197FB4}"/>
            </c:ext>
          </c:extLst>
        </c:ser>
        <c:ser>
          <c:idx val="3"/>
          <c:order val="2"/>
          <c:tx>
            <c:v>BT2_1.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('N-P'!$K$8,'N-P'!$K$17,'N-P'!$K$26,'N-P'!$K$35,'N-P'!$K$44,'N-P'!$K$53,'N-P'!$K$62,'N-P'!$K$71,'N-P'!$K$80,'N-P'!$K$89,'N-P'!$K$98,'N-P'!$K$107,'N-P'!$K$116)</c:f>
              <c:numCache>
                <c:formatCode>#,##0.00</c:formatCode>
                <c:ptCount val="13"/>
                <c:pt idx="0">
                  <c:v>0.91811210959077827</c:v>
                </c:pt>
                <c:pt idx="1">
                  <c:v>3.7662427628789046</c:v>
                </c:pt>
                <c:pt idx="2">
                  <c:v>3.5314784100785568</c:v>
                </c:pt>
                <c:pt idx="3">
                  <c:v>2.5617562801738671</c:v>
                </c:pt>
                <c:pt idx="4">
                  <c:v>2.0046932485352293</c:v>
                </c:pt>
                <c:pt idx="5">
                  <c:v>1.5072236428230554</c:v>
                </c:pt>
                <c:pt idx="6">
                  <c:v>3.7136308475650361</c:v>
                </c:pt>
                <c:pt idx="7">
                  <c:v>2.7461262692006714</c:v>
                </c:pt>
                <c:pt idx="8">
                  <c:v>5.6513092441129817</c:v>
                </c:pt>
                <c:pt idx="9">
                  <c:v>3.5684984907440276</c:v>
                </c:pt>
                <c:pt idx="10">
                  <c:v>5.1527161681696727</c:v>
                </c:pt>
                <c:pt idx="11">
                  <c:v>4.2774874887812953</c:v>
                </c:pt>
                <c:pt idx="12">
                  <c:v>5.7104657278178435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5-4D80-80E8-8EDB4B197FB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valAx>
        <c:axId val="1187416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756096"/>
        <c:crosses val="autoZero"/>
        <c:crossBetween val="midCat"/>
        <c:majorUnit val="10"/>
        <c:minorUnit val="5"/>
      </c:valAx>
      <c:valAx>
        <c:axId val="118756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74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('N-P'!$E$9,'N-P'!$E$18,'N-P'!$E$27,'N-P'!$E$36,'N-P'!$E$45,'N-P'!$E$54,'N-P'!$E$63,'N-P'!$E$72,'N-P'!$E$81,'N-P'!$E$90,'N-P'!$E$99,'N-P'!$E$108,'N-P'!$E$117)</c:f>
              <c:numCache>
                <c:formatCode>#,##0.00</c:formatCode>
                <c:ptCount val="13"/>
                <c:pt idx="0">
                  <c:v>2.2044532564600914</c:v>
                </c:pt>
                <c:pt idx="1">
                  <c:v>5.4357608265236328</c:v>
                </c:pt>
                <c:pt idx="2">
                  <c:v>5.4273443767992831</c:v>
                </c:pt>
                <c:pt idx="3">
                  <c:v>5.0226511719519396</c:v>
                </c:pt>
                <c:pt idx="4">
                  <c:v>4.5960690531350421</c:v>
                </c:pt>
                <c:pt idx="5">
                  <c:v>4.1052708745693129</c:v>
                </c:pt>
                <c:pt idx="6">
                  <c:v>5.1445140772612472</c:v>
                </c:pt>
                <c:pt idx="7">
                  <c:v>4.2046571147825684</c:v>
                </c:pt>
                <c:pt idx="8">
                  <c:v>8.0356142905140544</c:v>
                </c:pt>
                <c:pt idx="9">
                  <c:v>11.492306203425917</c:v>
                </c:pt>
                <c:pt idx="10">
                  <c:v>10.555487630924725</c:v>
                </c:pt>
                <c:pt idx="11">
                  <c:v>20.909293846268326</c:v>
                </c:pt>
                <c:pt idx="12">
                  <c:v>2.7767677101583419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scatterChart>
        <c:scatterStyle val="lineMarker"/>
        <c:varyColors val="0"/>
        <c:ser>
          <c:idx val="2"/>
          <c:order val="1"/>
          <c:tx>
            <c:v>BT2_0.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('N-P'!$H$9,'N-P'!$H$18,'N-P'!$H$27,'N-P'!$H$36,'N-P'!$H$45,'N-P'!$H$54,'N-P'!$H$63,'N-P'!$H$72,'N-P'!$H$81,'N-P'!$H$90,'N-P'!$H$99,'N-P'!$H$108,'N-P'!$H$117)</c:f>
              <c:numCache>
                <c:formatCode>#,##0.00</c:formatCode>
                <c:ptCount val="13"/>
                <c:pt idx="0">
                  <c:v>1.4432655665079166</c:v>
                </c:pt>
                <c:pt idx="1">
                  <c:v>3.9899998261500382</c:v>
                </c:pt>
                <c:pt idx="2">
                  <c:v>5.8570286644856173</c:v>
                </c:pt>
                <c:pt idx="3">
                  <c:v>5.0736956418816268</c:v>
                </c:pt>
                <c:pt idx="4">
                  <c:v>3.2010672682258345</c:v>
                </c:pt>
                <c:pt idx="5">
                  <c:v>4.3055206074386181</c:v>
                </c:pt>
                <c:pt idx="6">
                  <c:v>5.8724586442229443</c:v>
                </c:pt>
                <c:pt idx="7">
                  <c:v>4.5066475079118868</c:v>
                </c:pt>
                <c:pt idx="8">
                  <c:v>7.0675329282117341</c:v>
                </c:pt>
                <c:pt idx="9">
                  <c:v>9.6131545279501172</c:v>
                </c:pt>
                <c:pt idx="10">
                  <c:v>6.4604552701838696</c:v>
                </c:pt>
                <c:pt idx="11">
                  <c:v>6.1995179123148683</c:v>
                </c:pt>
                <c:pt idx="12">
                  <c:v>3.5651519539929133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C-490D-8A4E-2FF1445A9364}"/>
            </c:ext>
          </c:extLst>
        </c:ser>
        <c:ser>
          <c:idx val="3"/>
          <c:order val="2"/>
          <c:tx>
            <c:v>BT2_0.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('N-P'!$K$9,'N-P'!$K$18,'N-P'!$K$27,'N-P'!$K$36,'N-P'!$K$45,'N-P'!$K$54,'N-P'!$K$63,'N-P'!$K$72,'N-P'!$K$81,'N-P'!$K$90,'N-P'!$K$99,'N-P'!$K$108,'N-P'!$K$117)</c:f>
              <c:numCache>
                <c:formatCode>#,##0.00</c:formatCode>
                <c:ptCount val="13"/>
                <c:pt idx="0">
                  <c:v>1.06199428134459</c:v>
                </c:pt>
                <c:pt idx="1">
                  <c:v>3.1909952469284906</c:v>
                </c:pt>
                <c:pt idx="2">
                  <c:v>3.2180696118310728</c:v>
                </c:pt>
                <c:pt idx="3">
                  <c:v>2.2972390177115583</c:v>
                </c:pt>
                <c:pt idx="4">
                  <c:v>2.3483093469158041</c:v>
                </c:pt>
                <c:pt idx="5">
                  <c:v>1.8383361239090408</c:v>
                </c:pt>
                <c:pt idx="6">
                  <c:v>3.0260690575457261</c:v>
                </c:pt>
                <c:pt idx="7">
                  <c:v>4.0103681647925553</c:v>
                </c:pt>
                <c:pt idx="8">
                  <c:v>4.2584832504233416</c:v>
                </c:pt>
                <c:pt idx="9">
                  <c:v>15.355958425219072</c:v>
                </c:pt>
                <c:pt idx="10">
                  <c:v>8.364500552760342</c:v>
                </c:pt>
                <c:pt idx="11">
                  <c:v>2.8014199757455063</c:v>
                </c:pt>
                <c:pt idx="12">
                  <c:v>2.7180211210114638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C-490D-8A4E-2FF1445A936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valAx>
        <c:axId val="1188130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14976"/>
        <c:crosses val="autoZero"/>
        <c:crossBetween val="midCat"/>
        <c:majorUnit val="10"/>
        <c:minorUnit val="5"/>
      </c:valAx>
      <c:valAx>
        <c:axId val="11881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1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('N-P'!$E$10,'N-P'!$E$19,'N-P'!$E$28,'N-P'!$E$37,'N-P'!$E$46,'N-P'!$E$55,'N-P'!$E$64,'N-P'!$E$73,'N-P'!$E$82,'N-P'!$E$91,'N-P'!$E$100,'N-P'!$E$109,'N-P'!$E$118)</c:f>
              <c:numCache>
                <c:formatCode>#,##0.00</c:formatCode>
                <c:ptCount val="13"/>
                <c:pt idx="0">
                  <c:v>2.7567360245469361</c:v>
                </c:pt>
                <c:pt idx="1">
                  <c:v>5.2949671070225168</c:v>
                </c:pt>
                <c:pt idx="2">
                  <c:v>4.1374474053295938</c:v>
                </c:pt>
                <c:pt idx="3">
                  <c:v>4.6830573674527516</c:v>
                </c:pt>
                <c:pt idx="4">
                  <c:v>4.0073982737361282</c:v>
                </c:pt>
                <c:pt idx="5">
                  <c:v>4.2117396701542829</c:v>
                </c:pt>
                <c:pt idx="6">
                  <c:v>4.7720292936451685</c:v>
                </c:pt>
                <c:pt idx="7">
                  <c:v>3.6797807790174204</c:v>
                </c:pt>
                <c:pt idx="8">
                  <c:v>6.2991143819383808</c:v>
                </c:pt>
                <c:pt idx="9">
                  <c:v>5.5438518682780797</c:v>
                </c:pt>
                <c:pt idx="10">
                  <c:v>15.040106951871657</c:v>
                </c:pt>
                <c:pt idx="11">
                  <c:v>7.2781232334652337</c:v>
                </c:pt>
                <c:pt idx="12">
                  <c:v>17.914360617535685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scatterChart>
        <c:scatterStyle val="lineMarker"/>
        <c:varyColors val="0"/>
        <c:ser>
          <c:idx val="2"/>
          <c:order val="1"/>
          <c:tx>
            <c:v>BT2_0.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('N-P'!$H$10,'N-P'!$H$19,'N-P'!$H$28,'N-P'!$H$37,'N-P'!$H$46,'N-P'!$H$55,'N-P'!$H$64,'N-P'!$H$73,'N-P'!$H$82,'N-P'!$H$91,'N-P'!$H$100,'N-P'!$H$109,'N-P'!$H$118)</c:f>
              <c:numCache>
                <c:formatCode>#,##0.00</c:formatCode>
                <c:ptCount val="13"/>
                <c:pt idx="0">
                  <c:v>1.9889574710048581</c:v>
                </c:pt>
                <c:pt idx="1">
                  <c:v>4.6542142687653847</c:v>
                </c:pt>
                <c:pt idx="2">
                  <c:v>3.416973562901608</c:v>
                </c:pt>
                <c:pt idx="3">
                  <c:v>3.2959328770667344</c:v>
                </c:pt>
                <c:pt idx="4">
                  <c:v>3.6957562384577072</c:v>
                </c:pt>
                <c:pt idx="5">
                  <c:v>3.754622328067148</c:v>
                </c:pt>
                <c:pt idx="6">
                  <c:v>4.5959524440627462</c:v>
                </c:pt>
                <c:pt idx="7">
                  <c:v>4.1017168941254374</c:v>
                </c:pt>
                <c:pt idx="8">
                  <c:v>4.4864584714187101</c:v>
                </c:pt>
                <c:pt idx="9">
                  <c:v>4.0533314708209387</c:v>
                </c:pt>
                <c:pt idx="11">
                  <c:v>3.1444557213233399</c:v>
                </c:pt>
                <c:pt idx="12">
                  <c:v>4.2972300035781172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4A74-92AD-8105F4D445D7}"/>
            </c:ext>
          </c:extLst>
        </c:ser>
        <c:ser>
          <c:idx val="3"/>
          <c:order val="2"/>
          <c:tx>
            <c:v>BT2_0.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('N-P'!$K$10,'N-P'!$K$19,'N-P'!$K$28,'N-P'!$K$37,'N-P'!$K$46,'N-P'!$K$55,'N-P'!$K$64,'N-P'!$K$73,'N-P'!$K$82,'N-P'!$K$91,'N-P'!$K$100,'N-P'!$K$109,'N-P'!$K$118)</c:f>
              <c:numCache>
                <c:formatCode>#,##0.00</c:formatCode>
                <c:ptCount val="13"/>
                <c:pt idx="0">
                  <c:v>1.5545883869211961</c:v>
                </c:pt>
                <c:pt idx="1">
                  <c:v>3.137692280150945</c:v>
                </c:pt>
                <c:pt idx="2">
                  <c:v>2.4578187872100536</c:v>
                </c:pt>
                <c:pt idx="3">
                  <c:v>1.6956740048330552</c:v>
                </c:pt>
                <c:pt idx="4">
                  <c:v>2.3762625638531905</c:v>
                </c:pt>
                <c:pt idx="5">
                  <c:v>2.1368489644761217</c:v>
                </c:pt>
                <c:pt idx="6">
                  <c:v>2.971644361254016</c:v>
                </c:pt>
                <c:pt idx="7">
                  <c:v>2.6615950640919803</c:v>
                </c:pt>
                <c:pt idx="8">
                  <c:v>3.9884167225319724</c:v>
                </c:pt>
                <c:pt idx="9">
                  <c:v>5.6514671672145775</c:v>
                </c:pt>
                <c:pt idx="10">
                  <c:v>8.982284000702391</c:v>
                </c:pt>
                <c:pt idx="11">
                  <c:v>9.1821848471197836</c:v>
                </c:pt>
                <c:pt idx="12">
                  <c:v>3.8831993483498133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4A74-92AD-8105F4D445D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valAx>
        <c:axId val="1188741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76032"/>
        <c:crosses val="autoZero"/>
        <c:crossBetween val="midCat"/>
        <c:majorUnit val="10"/>
        <c:minorUnit val="5"/>
      </c:valAx>
      <c:valAx>
        <c:axId val="11887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7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('N-P'!$E$11,'N-P'!$E$20,'N-P'!$E$29,'N-P'!$E$38,'N-P'!$E$47,'N-P'!$E$56,'N-P'!$E$65,'N-P'!$E$74,'N-P'!$E$83,'N-P'!$E$92,'N-P'!$E$101,'N-P'!$E$110,'N-P'!$E$119)</c:f>
              <c:numCache>
                <c:formatCode>General</c:formatCode>
                <c:ptCount val="13"/>
                <c:pt idx="2" formatCode="#,##0.00">
                  <c:v>5.9318215948340587</c:v>
                </c:pt>
                <c:pt idx="6" formatCode="#,##0.00">
                  <c:v>5.5098204446749204</c:v>
                </c:pt>
                <c:pt idx="12" formatCode="#,##0.00">
                  <c:v>5.7428400954653931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scatterChart>
        <c:scatterStyle val="lineMarker"/>
        <c:varyColors val="0"/>
        <c:ser>
          <c:idx val="2"/>
          <c:order val="1"/>
          <c:tx>
            <c:v>BT2_0.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('N-P'!$H$11,'N-P'!$H$20,'N-P'!$H$29,'N-P'!$H$38,'N-P'!$H$47,'N-P'!$H$56,'N-P'!$H$65,'N-P'!$H$74,'N-P'!$H$83,'N-P'!$H$92,'N-P'!$H$101,'N-P'!$H$110,'N-P'!$H$119)</c:f>
              <c:numCache>
                <c:formatCode>#,##0.00</c:formatCode>
                <c:ptCount val="13"/>
                <c:pt idx="0">
                  <c:v>2.7093679991170774</c:v>
                </c:pt>
                <c:pt idx="1">
                  <c:v>5.7998091625647952</c:v>
                </c:pt>
                <c:pt idx="2">
                  <c:v>2.6536551025584152</c:v>
                </c:pt>
                <c:pt idx="6">
                  <c:v>4.6471675735523776</c:v>
                </c:pt>
                <c:pt idx="7">
                  <c:v>7.1623417082129119</c:v>
                </c:pt>
                <c:pt idx="8">
                  <c:v>4.8711573793534741</c:v>
                </c:pt>
                <c:pt idx="11">
                  <c:v>9.765719223041005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06A-A1C8-4BC3F9FB1D02}"/>
            </c:ext>
          </c:extLst>
        </c:ser>
        <c:ser>
          <c:idx val="3"/>
          <c:order val="2"/>
          <c:tx>
            <c:v>BT2_0.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('N-P'!$K$11,'N-P'!$K$20,'N-P'!$K$29,'N-P'!$K$38,'N-P'!$K$47,'N-P'!$K$56,'N-P'!$K$65,'N-P'!$K$74,'N-P'!$K$83,'N-P'!$K$92,'N-P'!$K$101,'N-P'!$K$110,'N-P'!$K$119)</c:f>
              <c:numCache>
                <c:formatCode>#,##0.00</c:formatCode>
                <c:ptCount val="13"/>
                <c:pt idx="0">
                  <c:v>2.8122431290224874</c:v>
                </c:pt>
                <c:pt idx="1">
                  <c:v>4.5914848380252948</c:v>
                </c:pt>
                <c:pt idx="2">
                  <c:v>3.487972974078335</c:v>
                </c:pt>
                <c:pt idx="3">
                  <c:v>4.2587336734021584</c:v>
                </c:pt>
                <c:pt idx="4">
                  <c:v>4.6018014079883178</c:v>
                </c:pt>
                <c:pt idx="5">
                  <c:v>5.2139981367582173</c:v>
                </c:pt>
                <c:pt idx="6">
                  <c:v>4.2117341940385513</c:v>
                </c:pt>
                <c:pt idx="7">
                  <c:v>7.9077424044493743</c:v>
                </c:pt>
                <c:pt idx="8">
                  <c:v>7.6202171571453494</c:v>
                </c:pt>
                <c:pt idx="9">
                  <c:v>8.0272368838121473</c:v>
                </c:pt>
                <c:pt idx="11">
                  <c:v>10.733859833166489</c:v>
                </c:pt>
                <c:pt idx="12">
                  <c:v>10.880442351448403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0-406A-A1C8-4BC3F9FB1D0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valAx>
        <c:axId val="11963379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52352"/>
        <c:crosses val="autoZero"/>
        <c:crossBetween val="midCat"/>
        <c:majorUnit val="10"/>
        <c:minorUnit val="5"/>
      </c:valAx>
      <c:valAx>
        <c:axId val="11965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3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('N-P'!$F$3,'N-P'!$F$12,'N-P'!$F$21,'N-P'!$F$30,'N-P'!$F$39,'N-P'!$F$48,'N-P'!$F$57,'N-P'!$F$66,'N-P'!$F$75,'N-P'!$F$84,'N-P'!$F$93,'N-P'!$F$102,'N-P'!$F$111)</c:f>
              <c:numCache>
                <c:formatCode>#,##0.00</c:formatCode>
                <c:ptCount val="13"/>
                <c:pt idx="1">
                  <c:v>81.298477449008899</c:v>
                </c:pt>
                <c:pt idx="2">
                  <c:v>13.185654008438817</c:v>
                </c:pt>
                <c:pt idx="3">
                  <c:v>12.074643249176729</c:v>
                </c:pt>
                <c:pt idx="4">
                  <c:v>15.601023017902813</c:v>
                </c:pt>
                <c:pt idx="5">
                  <c:v>19.481957051140135</c:v>
                </c:pt>
                <c:pt idx="6">
                  <c:v>8.7407407407407405</c:v>
                </c:pt>
                <c:pt idx="7">
                  <c:v>8.1816663883786944</c:v>
                </c:pt>
                <c:pt idx="8">
                  <c:v>6.0435699226985236</c:v>
                </c:pt>
                <c:pt idx="9">
                  <c:v>4.3452202577165124</c:v>
                </c:pt>
                <c:pt idx="10">
                  <c:v>4.4940759907394794</c:v>
                </c:pt>
                <c:pt idx="11">
                  <c:v>8.1135902636916839</c:v>
                </c:pt>
                <c:pt idx="12">
                  <c:v>32.466619817287416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scatterChart>
        <c:scatterStyle val="lineMarker"/>
        <c:varyColors val="0"/>
        <c:ser>
          <c:idx val="2"/>
          <c:order val="1"/>
          <c:tx>
            <c:v>BT3_3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('N-P'!$I$3,'N-P'!$I$12,'N-P'!$I$21,'N-P'!$I$30,'N-P'!$I$39,'N-P'!$I$48,'N-P'!$I$57,'N-P'!$I$66,'N-P'!$I$75,'N-P'!$I$84,'N-P'!$I$93,'N-P'!$I$102,'N-P'!$I$111)</c:f>
              <c:numCache>
                <c:formatCode>0.00</c:formatCode>
                <c:ptCount val="13"/>
                <c:pt idx="0">
                  <c:v>4.4936408920480728</c:v>
                </c:pt>
                <c:pt idx="1">
                  <c:v>44.415021725529989</c:v>
                </c:pt>
                <c:pt idx="2">
                  <c:v>5.8956472709198247</c:v>
                </c:pt>
                <c:pt idx="3">
                  <c:v>7.0059099439923553</c:v>
                </c:pt>
                <c:pt idx="4">
                  <c:v>9.1326102483560447</c:v>
                </c:pt>
                <c:pt idx="5">
                  <c:v>12.840565538606377</c:v>
                </c:pt>
                <c:pt idx="6">
                  <c:v>5.8136860617758339</c:v>
                </c:pt>
                <c:pt idx="7">
                  <c:v>9.8937385665979782</c:v>
                </c:pt>
                <c:pt idx="8">
                  <c:v>8.007549634973115</c:v>
                </c:pt>
                <c:pt idx="9">
                  <c:v>5.8932350659770201</c:v>
                </c:pt>
                <c:pt idx="10">
                  <c:v>4.9764693387825147</c:v>
                </c:pt>
                <c:pt idx="11">
                  <c:v>11.750792825084085</c:v>
                </c:pt>
                <c:pt idx="12">
                  <c:v>30.050887221558426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9-463D-9016-131536242312}"/>
            </c:ext>
          </c:extLst>
        </c:ser>
        <c:ser>
          <c:idx val="3"/>
          <c:order val="2"/>
          <c:tx>
            <c:v>BT3_3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('N-P'!$L$3,'N-P'!$L$12,'N-P'!$L$21,'N-P'!$L$30,'N-P'!$L$39,'N-P'!$L$48,'N-P'!$L$57,'N-P'!$L$66,'N-P'!$L$75,'N-P'!$L$84,'N-P'!$L$93,'N-P'!$L$102,'N-P'!$L$111)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9-463D-9016-13153624231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valAx>
        <c:axId val="1196903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92288"/>
        <c:crosses val="autoZero"/>
        <c:crossBetween val="midCat"/>
        <c:majorUnit val="10"/>
        <c:minorUnit val="5"/>
      </c:valAx>
      <c:valAx>
        <c:axId val="119692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('N-P'!$F$4,'N-P'!$F$13,'N-P'!$F$22,'N-P'!$F$31,'N-P'!$F$40,'N-P'!$F$49,'N-P'!$F$58,'N-P'!$F$67,'N-P'!$F$76,'N-P'!$F$85,'N-P'!$F$94,'N-P'!$F$103,'N-P'!$F$112)</c:f>
              <c:numCache>
                <c:formatCode>#,##0.00</c:formatCode>
                <c:ptCount val="13"/>
                <c:pt idx="0">
                  <c:v>19.327731092436974</c:v>
                </c:pt>
                <c:pt idx="1">
                  <c:v>91.178052716514259</c:v>
                </c:pt>
                <c:pt idx="2">
                  <c:v>12.939521800281295</c:v>
                </c:pt>
                <c:pt idx="3">
                  <c:v>17.837541163556534</c:v>
                </c:pt>
                <c:pt idx="4">
                  <c:v>11.908646003262643</c:v>
                </c:pt>
                <c:pt idx="5">
                  <c:v>7.3391747172919946</c:v>
                </c:pt>
                <c:pt idx="6">
                  <c:v>10.891372886213814</c:v>
                </c:pt>
                <c:pt idx="7">
                  <c:v>8.5485969150715473</c:v>
                </c:pt>
                <c:pt idx="8">
                  <c:v>6.3930013458950201</c:v>
                </c:pt>
                <c:pt idx="9">
                  <c:v>5.0091835030889964</c:v>
                </c:pt>
                <c:pt idx="10">
                  <c:v>3.0206410471555629</c:v>
                </c:pt>
                <c:pt idx="11">
                  <c:v>6.2816262432385273</c:v>
                </c:pt>
                <c:pt idx="12">
                  <c:v>20.829717063009895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scatterChart>
        <c:scatterStyle val="lineMarker"/>
        <c:varyColors val="0"/>
        <c:ser>
          <c:idx val="2"/>
          <c:order val="1"/>
          <c:tx>
            <c:v>BT3_2.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('N-P'!$I$4,'N-P'!$I$13,'N-P'!$I$22,'N-P'!$I$31,'N-P'!$I$40,'N-P'!$I$49,'N-P'!$I$58,'N-P'!$I$67,'N-P'!$I$76,'N-P'!$I$85,'N-P'!$I$94,'N-P'!$I$103,'N-P'!$I$112)</c:f>
              <c:numCache>
                <c:formatCode>0.00</c:formatCode>
                <c:ptCount val="13"/>
                <c:pt idx="0">
                  <c:v>7.3719457974287126</c:v>
                </c:pt>
                <c:pt idx="1">
                  <c:v>55.457328172589499</c:v>
                </c:pt>
                <c:pt idx="2">
                  <c:v>8.4504434876352548</c:v>
                </c:pt>
                <c:pt idx="3">
                  <c:v>14.150297693498668</c:v>
                </c:pt>
                <c:pt idx="4">
                  <c:v>5.7856563530061464</c:v>
                </c:pt>
                <c:pt idx="5">
                  <c:v>6.8490326562405279</c:v>
                </c:pt>
                <c:pt idx="6">
                  <c:v>7.9912793320826712</c:v>
                </c:pt>
                <c:pt idx="7">
                  <c:v>11.985320434614854</c:v>
                </c:pt>
                <c:pt idx="8">
                  <c:v>10.699545504585814</c:v>
                </c:pt>
                <c:pt idx="9">
                  <c:v>7.5565418057242422</c:v>
                </c:pt>
                <c:pt idx="10">
                  <c:v>4.6584568630078653</c:v>
                </c:pt>
                <c:pt idx="11">
                  <c:v>9.7195275462489654</c:v>
                </c:pt>
                <c:pt idx="12">
                  <c:v>16.7608532927485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E40-8900-111A8ACD4E72}"/>
            </c:ext>
          </c:extLst>
        </c:ser>
        <c:ser>
          <c:idx val="3"/>
          <c:order val="2"/>
          <c:tx>
            <c:v>BT3_2.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('N-P'!$L$4,'N-P'!$L$13,'N-P'!$L$22,'N-P'!$L$31,'N-P'!$L$40,'N-P'!$L$49,'N-P'!$L$58,'N-P'!$L$67,'N-P'!$L$76,'N-P'!$L$85,'N-P'!$L$94,'N-P'!$L$103,'N-P'!$L$112)</c:f>
              <c:numCache>
                <c:formatCode>0.00</c:formatCode>
                <c:ptCount val="13"/>
                <c:pt idx="0">
                  <c:v>9.9412680767432047</c:v>
                </c:pt>
                <c:pt idx="1">
                  <c:v>88.699203759813741</c:v>
                </c:pt>
                <c:pt idx="2">
                  <c:v>11.012254968515363</c:v>
                </c:pt>
                <c:pt idx="3">
                  <c:v>10.26600822915975</c:v>
                </c:pt>
                <c:pt idx="5">
                  <c:v>5.7837665186577922</c:v>
                </c:pt>
                <c:pt idx="7">
                  <c:v>4.5868493940925488</c:v>
                </c:pt>
                <c:pt idx="10">
                  <c:v>1.5813858682312867</c:v>
                </c:pt>
                <c:pt idx="11">
                  <c:v>3.957693484878233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F-4E40-8900-111A8ACD4E7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valAx>
        <c:axId val="1197492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763712"/>
        <c:crosses val="autoZero"/>
        <c:crossBetween val="midCat"/>
        <c:majorUnit val="10"/>
        <c:minorUnit val="5"/>
      </c:valAx>
      <c:valAx>
        <c:axId val="11976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7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Data_BT1_SRP!$Q$4:$Q$12</c:f>
              <c:numCache>
                <c:formatCode>0.00</c:formatCode>
                <c:ptCount val="9"/>
                <c:pt idx="0">
                  <c:v>136.66819454431601</c:v>
                </c:pt>
                <c:pt idx="1">
                  <c:v>218.84348446459029</c:v>
                </c:pt>
                <c:pt idx="2">
                  <c:v>267.11420817397686</c:v>
                </c:pt>
                <c:pt idx="3">
                  <c:v>217.68199626783729</c:v>
                </c:pt>
                <c:pt idx="4">
                  <c:v>292.27990899889824</c:v>
                </c:pt>
                <c:pt idx="5">
                  <c:v>407.74606572500824</c:v>
                </c:pt>
                <c:pt idx="6">
                  <c:v>329.28829256495919</c:v>
                </c:pt>
                <c:pt idx="7">
                  <c:v>71.479669501554227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460D-83CB-F22616E71853}"/>
            </c:ext>
          </c:extLst>
        </c:ser>
        <c:ser>
          <c:idx val="1"/>
          <c:order val="1"/>
          <c:xVal>
            <c:numRef>
              <c:f>Data_BT1_SRP!$R$4:$R$12</c:f>
              <c:numCache>
                <c:formatCode>0.00</c:formatCode>
                <c:ptCount val="9"/>
                <c:pt idx="0">
                  <c:v>167.20708084355851</c:v>
                </c:pt>
                <c:pt idx="1">
                  <c:v>239.19338898265136</c:v>
                </c:pt>
                <c:pt idx="2">
                  <c:v>260.89190956225576</c:v>
                </c:pt>
                <c:pt idx="3">
                  <c:v>241.97900986787087</c:v>
                </c:pt>
                <c:pt idx="4">
                  <c:v>290.21423466982918</c:v>
                </c:pt>
                <c:pt idx="5">
                  <c:v>351.20467089358209</c:v>
                </c:pt>
                <c:pt idx="6">
                  <c:v>289.62778816767769</c:v>
                </c:pt>
                <c:pt idx="7">
                  <c:v>82.172338031595416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E-460D-83CB-F22616E71853}"/>
            </c:ext>
          </c:extLst>
        </c:ser>
        <c:ser>
          <c:idx val="2"/>
          <c:order val="2"/>
          <c:xVal>
            <c:numRef>
              <c:f>Data_BT1_SRP!$S$4:$S$12</c:f>
              <c:numCache>
                <c:formatCode>0.00</c:formatCode>
                <c:ptCount val="9"/>
                <c:pt idx="0">
                  <c:v>178.1327534279651</c:v>
                </c:pt>
                <c:pt idx="1">
                  <c:v>232.67764102629275</c:v>
                </c:pt>
                <c:pt idx="2">
                  <c:v>334.1661399559809</c:v>
                </c:pt>
                <c:pt idx="3">
                  <c:v>285.03159014996868</c:v>
                </c:pt>
                <c:pt idx="4">
                  <c:v>311.0439988707987</c:v>
                </c:pt>
                <c:pt idx="5">
                  <c:v>269.94897764674471</c:v>
                </c:pt>
                <c:pt idx="6">
                  <c:v>319.93620617351394</c:v>
                </c:pt>
                <c:pt idx="7">
                  <c:v>58.310426224091692</c:v>
                </c:pt>
                <c:pt idx="8">
                  <c:v>54.046809673279014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E-460D-83CB-F22616E7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600"/>
        <c:axId val="99651584"/>
      </c:scatterChart>
      <c:valAx>
        <c:axId val="99641600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9651584"/>
        <c:crosses val="autoZero"/>
        <c:crossBetween val="midCat"/>
        <c:majorUnit val="100"/>
        <c:minorUnit val="50"/>
      </c:valAx>
      <c:valAx>
        <c:axId val="996515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641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('N-P'!$F$5,'N-P'!$F$14,'N-P'!$F$23,'N-P'!$F$32,'N-P'!$F$41,'N-P'!$F$50,'N-P'!$F$59,'N-P'!$F$68,'N-P'!$F$77,'N-P'!$F$86,'N-P'!$F$95,'N-P'!$F$104,'N-P'!$F$113)</c:f>
              <c:numCache>
                <c:formatCode>General</c:formatCode>
                <c:ptCount val="13"/>
                <c:pt idx="0" formatCode="#,##0.00">
                  <c:v>14.001806684733515</c:v>
                </c:pt>
                <c:pt idx="2" formatCode="#,##0.00">
                  <c:v>13.979773944080906</c:v>
                </c:pt>
                <c:pt idx="3" formatCode="#,##0.00">
                  <c:v>10.307692307692308</c:v>
                </c:pt>
                <c:pt idx="4" formatCode="#,##0.00">
                  <c:v>5.3724928366762184</c:v>
                </c:pt>
                <c:pt idx="5" formatCode="#,##0.00">
                  <c:v>3.6240637835225904</c:v>
                </c:pt>
                <c:pt idx="6" formatCode="#,##0.00">
                  <c:v>4.2163153070577453</c:v>
                </c:pt>
                <c:pt idx="7" formatCode="#,##0.00">
                  <c:v>4.3092303714556577</c:v>
                </c:pt>
                <c:pt idx="8" formatCode="#,##0.00">
                  <c:v>4.7852760736196318</c:v>
                </c:pt>
                <c:pt idx="9" formatCode="#,##0.00">
                  <c:v>3.0447579417436312</c:v>
                </c:pt>
                <c:pt idx="10" formatCode="#,##0.00">
                  <c:v>1.310615989515072</c:v>
                </c:pt>
                <c:pt idx="11" formatCode="#,##0.00">
                  <c:v>2.8195488721804511</c:v>
                </c:pt>
                <c:pt idx="12" formatCode="#,##0.00">
                  <c:v>13.227513227513226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scatterChart>
        <c:scatterStyle val="lineMarker"/>
        <c:varyColors val="0"/>
        <c:ser>
          <c:idx val="2"/>
          <c:order val="1"/>
          <c:tx>
            <c:v>BT3_2.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('N-P'!$I$5,'N-P'!$I$14,'N-P'!$I$23,'N-P'!$I$32,'N-P'!$I$41,'N-P'!$I$50,'N-P'!$I$59,'N-P'!$I$68,'N-P'!$I$77,'N-P'!$I$86,'N-P'!$I$95,'N-P'!$I$104,'N-P'!$I$113)</c:f>
              <c:numCache>
                <c:formatCode>0.00</c:formatCode>
                <c:ptCount val="13"/>
                <c:pt idx="0">
                  <c:v>7.9511976609529382</c:v>
                </c:pt>
                <c:pt idx="1">
                  <c:v>14.831330404521832</c:v>
                </c:pt>
                <c:pt idx="2">
                  <c:v>8.9584387622557689</c:v>
                </c:pt>
                <c:pt idx="3">
                  <c:v>6.9646181458836551</c:v>
                </c:pt>
                <c:pt idx="4">
                  <c:v>2.6018334410652497</c:v>
                </c:pt>
                <c:pt idx="5">
                  <c:v>3.556988275854474</c:v>
                </c:pt>
                <c:pt idx="6">
                  <c:v>5.7974098078371918</c:v>
                </c:pt>
                <c:pt idx="7">
                  <c:v>8.4982579162064624</c:v>
                </c:pt>
                <c:pt idx="8">
                  <c:v>5.9908403220212243</c:v>
                </c:pt>
                <c:pt idx="9">
                  <c:v>5.2649666811926972</c:v>
                </c:pt>
                <c:pt idx="10">
                  <c:v>4.8515130011218579</c:v>
                </c:pt>
                <c:pt idx="11">
                  <c:v>2.7905233777715424</c:v>
                </c:pt>
                <c:pt idx="12">
                  <c:v>9.8897102252629114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AA-BCA3-B49B5580A2AA}"/>
            </c:ext>
          </c:extLst>
        </c:ser>
        <c:ser>
          <c:idx val="3"/>
          <c:order val="2"/>
          <c:tx>
            <c:v>BT3_2.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('N-P'!$L$5,'N-P'!$L$14,'N-P'!$L$23,'N-P'!$L$32,'N-P'!$L$41,'N-P'!$L$50,'N-P'!$L$59,'N-P'!$L$68,'N-P'!$L$77,'N-P'!$L$86,'N-P'!$L$95,'N-P'!$L$104,'N-P'!$L$113)</c:f>
              <c:numCache>
                <c:formatCode>0.00</c:formatCode>
                <c:ptCount val="13"/>
                <c:pt idx="0">
                  <c:v>12.950366248081369</c:v>
                </c:pt>
                <c:pt idx="1">
                  <c:v>48.409349377049821</c:v>
                </c:pt>
                <c:pt idx="2">
                  <c:v>14.090929190843417</c:v>
                </c:pt>
                <c:pt idx="3">
                  <c:v>10.416487377516704</c:v>
                </c:pt>
                <c:pt idx="4">
                  <c:v>3.1170173894148703</c:v>
                </c:pt>
                <c:pt idx="5">
                  <c:v>2.7063847250160751</c:v>
                </c:pt>
                <c:pt idx="10">
                  <c:v>1.0785194380067216</c:v>
                </c:pt>
                <c:pt idx="11">
                  <c:v>1.0616890370776864</c:v>
                </c:pt>
                <c:pt idx="12">
                  <c:v>10.055426169517963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0-43AA-BCA3-B49B5580A2A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valAx>
        <c:axId val="11980467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806592"/>
        <c:crosses val="autoZero"/>
        <c:crossBetween val="midCat"/>
        <c:majorUnit val="10"/>
        <c:minorUnit val="5"/>
      </c:valAx>
      <c:valAx>
        <c:axId val="119806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80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('N-P'!$F$6,'N-P'!$F$15,'N-P'!$F$24,'N-P'!$F$33,'N-P'!$F$42,'N-P'!$F$51,'N-P'!$F$60,'N-P'!$F$69,'N-P'!$F$78,'N-P'!$F$87,'N-P'!$F$96,'N-P'!$F$105,'N-P'!$F$114)</c:f>
              <c:numCache>
                <c:formatCode>#,##0.00</c:formatCode>
                <c:ptCount val="13"/>
                <c:pt idx="0">
                  <c:v>5.6362835755173935</c:v>
                </c:pt>
                <c:pt idx="1">
                  <c:v>16.706781820756053</c:v>
                </c:pt>
                <c:pt idx="2">
                  <c:v>26.966792957432585</c:v>
                </c:pt>
                <c:pt idx="3">
                  <c:v>7.679603633360859</c:v>
                </c:pt>
                <c:pt idx="4">
                  <c:v>2.9277081300202688</c:v>
                </c:pt>
                <c:pt idx="5">
                  <c:v>4.2394990868771201</c:v>
                </c:pt>
                <c:pt idx="6">
                  <c:v>3.2623470774807433</c:v>
                </c:pt>
                <c:pt idx="7">
                  <c:v>6.3743138759369646</c:v>
                </c:pt>
                <c:pt idx="8">
                  <c:v>4.1418586590732591</c:v>
                </c:pt>
                <c:pt idx="9">
                  <c:v>3.4838147771810131</c:v>
                </c:pt>
                <c:pt idx="10">
                  <c:v>1.7566974088713219</c:v>
                </c:pt>
                <c:pt idx="11">
                  <c:v>2.2095959595959593</c:v>
                </c:pt>
                <c:pt idx="12">
                  <c:v>8.7753894695326355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scatterChart>
        <c:scatterStyle val="lineMarker"/>
        <c:varyColors val="0"/>
        <c:ser>
          <c:idx val="2"/>
          <c:order val="1"/>
          <c:tx>
            <c:v>BT3_1.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('N-P'!$I$6,'N-P'!$I$15,'N-P'!$I$24,'N-P'!$I$33,'N-P'!$I$42,'N-P'!$I$51,'N-P'!$I$60,'N-P'!$I$69,'N-P'!$I$78,'N-P'!$I$87,'N-P'!$I$96,'N-P'!$I$105,'N-P'!$I$114)</c:f>
              <c:numCache>
                <c:formatCode>0.00</c:formatCode>
                <c:ptCount val="13"/>
                <c:pt idx="0">
                  <c:v>3.1545364459634735</c:v>
                </c:pt>
                <c:pt idx="1">
                  <c:v>8.493463334288391</c:v>
                </c:pt>
                <c:pt idx="2">
                  <c:v>10.561914448915346</c:v>
                </c:pt>
                <c:pt idx="3">
                  <c:v>5.0126366413941703</c:v>
                </c:pt>
                <c:pt idx="4">
                  <c:v>3.3668316034363261</c:v>
                </c:pt>
                <c:pt idx="5">
                  <c:v>2.3242511033707585</c:v>
                </c:pt>
                <c:pt idx="6">
                  <c:v>4.2685789280196582</c:v>
                </c:pt>
                <c:pt idx="7">
                  <c:v>5.0943704792730937</c:v>
                </c:pt>
                <c:pt idx="8">
                  <c:v>10.426783375782851</c:v>
                </c:pt>
                <c:pt idx="9">
                  <c:v>3.2327632984414949</c:v>
                </c:pt>
                <c:pt idx="10">
                  <c:v>20.868261220510785</c:v>
                </c:pt>
                <c:pt idx="11">
                  <c:v>19.322400705044288</c:v>
                </c:pt>
                <c:pt idx="12">
                  <c:v>11.934210346777427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482-98C6-21A808264E21}"/>
            </c:ext>
          </c:extLst>
        </c:ser>
        <c:ser>
          <c:idx val="3"/>
          <c:order val="2"/>
          <c:tx>
            <c:v>BT3_1.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('N-P'!$L$6,'N-P'!$L$15,'N-P'!$L$24,'N-P'!$L$33,'N-P'!$L$42,'N-P'!$L$51,'N-P'!$L$60,'N-P'!$L$69,'N-P'!$L$78,'N-P'!$L$87,'N-P'!$L$96,'N-P'!$L$105,'N-P'!$L$114)</c:f>
              <c:numCache>
                <c:formatCode>0.00</c:formatCode>
                <c:ptCount val="13"/>
                <c:pt idx="0">
                  <c:v>5.3919285266617578</c:v>
                </c:pt>
                <c:pt idx="1">
                  <c:v>9.6765365575354192</c:v>
                </c:pt>
                <c:pt idx="2">
                  <c:v>14.475969246840348</c:v>
                </c:pt>
                <c:pt idx="3">
                  <c:v>7.0894302032585106</c:v>
                </c:pt>
                <c:pt idx="4">
                  <c:v>1.9123583556205592</c:v>
                </c:pt>
                <c:pt idx="5">
                  <c:v>1.5111599510692573</c:v>
                </c:pt>
                <c:pt idx="6">
                  <c:v>2.8172857865077443</c:v>
                </c:pt>
                <c:pt idx="7">
                  <c:v>3.725032814782486</c:v>
                </c:pt>
                <c:pt idx="10">
                  <c:v>1.7572459218833059</c:v>
                </c:pt>
                <c:pt idx="11">
                  <c:v>2.0662528801601607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482-98C6-21A808264E21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valAx>
        <c:axId val="1190804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082368"/>
        <c:crosses val="autoZero"/>
        <c:crossBetween val="midCat"/>
        <c:majorUnit val="10"/>
        <c:minorUnit val="5"/>
      </c:valAx>
      <c:valAx>
        <c:axId val="119082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08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('N-P'!$F$7,'N-P'!$F$16,'N-P'!$F$25,'N-P'!$F$34,'N-P'!$F$43,'N-P'!$F$52,'N-P'!$F$61,'N-P'!$F$70,'N-P'!$F$79,'N-P'!$F$88,'N-P'!$F$97,'N-P'!$F$106,'N-P'!$F$115)</c:f>
              <c:numCache>
                <c:formatCode>#,##0.00</c:formatCode>
                <c:ptCount val="13"/>
                <c:pt idx="0">
                  <c:v>2.1956529761245802</c:v>
                </c:pt>
                <c:pt idx="1">
                  <c:v>15.482872072769498</c:v>
                </c:pt>
                <c:pt idx="2">
                  <c:v>31.985196933650542</c:v>
                </c:pt>
                <c:pt idx="3">
                  <c:v>12.866546977857571</c:v>
                </c:pt>
                <c:pt idx="4">
                  <c:v>5.6629524760139329</c:v>
                </c:pt>
                <c:pt idx="5">
                  <c:v>3.6231031643336076</c:v>
                </c:pt>
                <c:pt idx="6">
                  <c:v>6.1177570821805718</c:v>
                </c:pt>
                <c:pt idx="7">
                  <c:v>7.1996611924144753</c:v>
                </c:pt>
                <c:pt idx="8">
                  <c:v>6.1203077640475634</c:v>
                </c:pt>
                <c:pt idx="9">
                  <c:v>10.407738459654707</c:v>
                </c:pt>
                <c:pt idx="10">
                  <c:v>3.1565656565656566</c:v>
                </c:pt>
                <c:pt idx="11">
                  <c:v>12.374014569404252</c:v>
                </c:pt>
                <c:pt idx="12">
                  <c:v>11.868779948396609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scatterChart>
        <c:scatterStyle val="lineMarker"/>
        <c:varyColors val="0"/>
        <c:ser>
          <c:idx val="2"/>
          <c:order val="1"/>
          <c:tx>
            <c:v>BT3_1.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('N-P'!$I$7,'N-P'!$I$16,'N-P'!$I$25,'N-P'!$I$34,'N-P'!$I$43,'N-P'!$I$52,'N-P'!$I$61,'N-P'!$I$70,'N-P'!$I$79,'N-P'!$I$88,'N-P'!$I$97,'N-P'!$I$106,'N-P'!$I$115)</c:f>
              <c:numCache>
                <c:formatCode>0.00</c:formatCode>
                <c:ptCount val="13"/>
                <c:pt idx="0">
                  <c:v>1.9045579674840083</c:v>
                </c:pt>
                <c:pt idx="1">
                  <c:v>14.623180548818251</c:v>
                </c:pt>
                <c:pt idx="2">
                  <c:v>12.603251064517316</c:v>
                </c:pt>
                <c:pt idx="3">
                  <c:v>8.0221183523107378</c:v>
                </c:pt>
                <c:pt idx="4">
                  <c:v>4.8923109138671954</c:v>
                </c:pt>
                <c:pt idx="5">
                  <c:v>4.5801010221092779</c:v>
                </c:pt>
                <c:pt idx="6">
                  <c:v>5.3502560273169131</c:v>
                </c:pt>
                <c:pt idx="7">
                  <c:v>6.4095261780144632</c:v>
                </c:pt>
                <c:pt idx="8">
                  <c:v>13.099899707081095</c:v>
                </c:pt>
                <c:pt idx="9">
                  <c:v>15.698361091028714</c:v>
                </c:pt>
                <c:pt idx="10">
                  <c:v>11.653156920669803</c:v>
                </c:pt>
                <c:pt idx="11">
                  <c:v>18.594353547746675</c:v>
                </c:pt>
                <c:pt idx="12">
                  <c:v>8.5237232862689076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B-4118-B4C6-E150E8BD96B7}"/>
            </c:ext>
          </c:extLst>
        </c:ser>
        <c:ser>
          <c:idx val="3"/>
          <c:order val="2"/>
          <c:tx>
            <c:v>BT3_1.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('N-P'!$L$7,'N-P'!$L$16,'N-P'!$L$25,'N-P'!$L$34,'N-P'!$L$43,'N-P'!$L$52,'N-P'!$L$61,'N-P'!$L$70,'N-P'!$L$79,'N-P'!$L$88,'N-P'!$L$97,'N-P'!$L$106,'N-P'!$L$115)</c:f>
              <c:numCache>
                <c:formatCode>0.00</c:formatCode>
                <c:ptCount val="13"/>
                <c:pt idx="0">
                  <c:v>3.7657085004404709</c:v>
                </c:pt>
                <c:pt idx="1">
                  <c:v>7.4563493957480604</c:v>
                </c:pt>
                <c:pt idx="2">
                  <c:v>11.515259398385796</c:v>
                </c:pt>
                <c:pt idx="3">
                  <c:v>4.997050700725115</c:v>
                </c:pt>
                <c:pt idx="4">
                  <c:v>2.4481725955737175</c:v>
                </c:pt>
                <c:pt idx="5">
                  <c:v>1.9749632416308589</c:v>
                </c:pt>
                <c:pt idx="7">
                  <c:v>3.6219870925768554</c:v>
                </c:pt>
                <c:pt idx="10">
                  <c:v>5.1430038440824442</c:v>
                </c:pt>
                <c:pt idx="12">
                  <c:v>4.1381095959278031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B-4118-B4C6-E150E8BD96B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valAx>
        <c:axId val="1191352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49696"/>
        <c:crosses val="autoZero"/>
        <c:crossBetween val="midCat"/>
        <c:majorUnit val="10"/>
        <c:minorUnit val="5"/>
      </c:valAx>
      <c:valAx>
        <c:axId val="11914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('N-P'!$F$8,'N-P'!$F$17,'N-P'!$F$26,'N-P'!$F$35,'N-P'!$F$44,'N-P'!$F$53,'N-P'!$F$62,'N-P'!$F$71,'N-P'!$F$80,'N-P'!$F$89,'N-P'!$F$98,'N-P'!$F$107,'N-P'!$F$116)</c:f>
              <c:numCache>
                <c:formatCode>#,##0.00</c:formatCode>
                <c:ptCount val="13"/>
                <c:pt idx="0">
                  <c:v>2.9766191367804504</c:v>
                </c:pt>
                <c:pt idx="1">
                  <c:v>14.500734214390603</c:v>
                </c:pt>
                <c:pt idx="2">
                  <c:v>16.129032258064516</c:v>
                </c:pt>
                <c:pt idx="3">
                  <c:v>6.0975609756097562</c:v>
                </c:pt>
                <c:pt idx="4">
                  <c:v>2.2508521082981412</c:v>
                </c:pt>
                <c:pt idx="5">
                  <c:v>2.7614178154596254</c:v>
                </c:pt>
                <c:pt idx="6">
                  <c:v>5.5599682287529788</c:v>
                </c:pt>
                <c:pt idx="7">
                  <c:v>4.550362486503162</c:v>
                </c:pt>
                <c:pt idx="8">
                  <c:v>4.2399172699069281</c:v>
                </c:pt>
                <c:pt idx="9">
                  <c:v>9.6269554753309272</c:v>
                </c:pt>
                <c:pt idx="10">
                  <c:v>13.171415226529659</c:v>
                </c:pt>
                <c:pt idx="11">
                  <c:v>11.62390810922347</c:v>
                </c:pt>
                <c:pt idx="12">
                  <c:v>7.77106204514617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scatterChart>
        <c:scatterStyle val="lineMarker"/>
        <c:varyColors val="0"/>
        <c:ser>
          <c:idx val="2"/>
          <c:order val="1"/>
          <c:tx>
            <c:v>BT3_1.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('N-P'!$I$8,'N-P'!$I$17,'N-P'!$I$26,'N-P'!$I$35,'N-P'!$I$44,'N-P'!$I$53,'N-P'!$I$62,'N-P'!$I$71,'N-P'!$I$80,'N-P'!$I$89,'N-P'!$I$98,'N-P'!$I$107,'N-P'!$I$116)</c:f>
              <c:numCache>
                <c:formatCode>0.00</c:formatCode>
                <c:ptCount val="13"/>
                <c:pt idx="0">
                  <c:v>2.5503540111108638</c:v>
                </c:pt>
                <c:pt idx="1">
                  <c:v>14.348885282259054</c:v>
                </c:pt>
                <c:pt idx="2">
                  <c:v>16.098176625335427</c:v>
                </c:pt>
                <c:pt idx="3">
                  <c:v>7.6422625396471613</c:v>
                </c:pt>
                <c:pt idx="4">
                  <c:v>5.7035255085094372</c:v>
                </c:pt>
                <c:pt idx="5">
                  <c:v>4.3379365075587319</c:v>
                </c:pt>
                <c:pt idx="6">
                  <c:v>6.0623924257644504</c:v>
                </c:pt>
                <c:pt idx="7">
                  <c:v>4.9522508200522566</c:v>
                </c:pt>
                <c:pt idx="8">
                  <c:v>5.0407539045467953</c:v>
                </c:pt>
                <c:pt idx="9">
                  <c:v>13.170424922823312</c:v>
                </c:pt>
                <c:pt idx="10">
                  <c:v>8.7036784780443419</c:v>
                </c:pt>
                <c:pt idx="11">
                  <c:v>3.7104581066026925</c:v>
                </c:pt>
                <c:pt idx="12">
                  <c:v>2.7156222703368806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0-4477-B1F0-66C61141DD1D}"/>
            </c:ext>
          </c:extLst>
        </c:ser>
        <c:ser>
          <c:idx val="3"/>
          <c:order val="2"/>
          <c:tx>
            <c:v>BT3_1.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('N-P'!$L$8,'N-P'!$L$17,'N-P'!$L$26,'N-P'!$L$35,'N-P'!$L$44,'N-P'!$L$53,'N-P'!$L$62,'N-P'!$L$71,'N-P'!$L$80,'N-P'!$L$89,'N-P'!$L$98,'N-P'!$L$107,'N-P'!$L$116)</c:f>
              <c:numCache>
                <c:formatCode>0.00</c:formatCode>
                <c:ptCount val="13"/>
                <c:pt idx="0">
                  <c:v>2.9703921872158343</c:v>
                </c:pt>
                <c:pt idx="1">
                  <c:v>7.0536016456253749</c:v>
                </c:pt>
                <c:pt idx="2">
                  <c:v>7.4184294489604587</c:v>
                </c:pt>
                <c:pt idx="3">
                  <c:v>5.0368333232481834</c:v>
                </c:pt>
                <c:pt idx="4">
                  <c:v>1.6870327272533592</c:v>
                </c:pt>
                <c:pt idx="5">
                  <c:v>1.9655032890262683</c:v>
                </c:pt>
                <c:pt idx="7">
                  <c:v>3.2558598610488252</c:v>
                </c:pt>
                <c:pt idx="10">
                  <c:v>5.2384429952457694</c:v>
                </c:pt>
                <c:pt idx="11">
                  <c:v>4.5451965731837847</c:v>
                </c:pt>
                <c:pt idx="12">
                  <c:v>3.7003619625011077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0-4477-B1F0-66C61141DD1D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valAx>
        <c:axId val="11917798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79904"/>
        <c:crosses val="autoZero"/>
        <c:crossBetween val="midCat"/>
        <c:majorUnit val="10"/>
        <c:minorUnit val="5"/>
      </c:valAx>
      <c:valAx>
        <c:axId val="1191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('N-P'!$F$9,'N-P'!$F$18,'N-P'!$F$27,'N-P'!$F$36,'N-P'!$F$45,'N-P'!$F$54,'N-P'!$F$63,'N-P'!$F$72,'N-P'!$F$81,'N-P'!$F$90,'N-P'!$F$99,'N-P'!$F$108,'N-P'!$F$117)</c:f>
              <c:numCache>
                <c:formatCode>#,##0.00</c:formatCode>
                <c:ptCount val="13"/>
                <c:pt idx="0">
                  <c:v>2.0290149132596125</c:v>
                </c:pt>
                <c:pt idx="1">
                  <c:v>4.2250287026406426</c:v>
                </c:pt>
                <c:pt idx="2">
                  <c:v>2.7826815475299962</c:v>
                </c:pt>
                <c:pt idx="3">
                  <c:v>2.2412436517965713</c:v>
                </c:pt>
                <c:pt idx="4">
                  <c:v>1.1811111358723507</c:v>
                </c:pt>
                <c:pt idx="5">
                  <c:v>1.386193512614361</c:v>
                </c:pt>
                <c:pt idx="6">
                  <c:v>4.9956477311433218</c:v>
                </c:pt>
                <c:pt idx="7">
                  <c:v>2.9653037813034349</c:v>
                </c:pt>
                <c:pt idx="8">
                  <c:v>4.0520984081041975</c:v>
                </c:pt>
                <c:pt idx="9">
                  <c:v>4.5907283682419973</c:v>
                </c:pt>
                <c:pt idx="10">
                  <c:v>8.7938848677534995</c:v>
                </c:pt>
                <c:pt idx="11">
                  <c:v>4.7313500550910623</c:v>
                </c:pt>
                <c:pt idx="12">
                  <c:v>5.7405717761557176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scatterChart>
        <c:scatterStyle val="lineMarker"/>
        <c:varyColors val="0"/>
        <c:ser>
          <c:idx val="2"/>
          <c:order val="1"/>
          <c:tx>
            <c:v>BT3_0.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('N-P'!$I$9,'N-P'!$I$18,'N-P'!$I$27,'N-P'!$I$36,'N-P'!$I$45,'N-P'!$I$54,'N-P'!$I$63,'N-P'!$I$72,'N-P'!$I$81,'N-P'!$I$90,'N-P'!$I$99,'N-P'!$I$108,'N-P'!$I$117)</c:f>
              <c:numCache>
                <c:formatCode>0.00</c:formatCode>
                <c:ptCount val="13"/>
                <c:pt idx="0">
                  <c:v>2.3320224462615067</c:v>
                </c:pt>
                <c:pt idx="1">
                  <c:v>7.036890576372298</c:v>
                </c:pt>
                <c:pt idx="2">
                  <c:v>7.3874966562737017</c:v>
                </c:pt>
                <c:pt idx="3">
                  <c:v>7.1963849393317547</c:v>
                </c:pt>
                <c:pt idx="4">
                  <c:v>1.4675117238736914</c:v>
                </c:pt>
                <c:pt idx="5">
                  <c:v>5.0220654643674809</c:v>
                </c:pt>
                <c:pt idx="6">
                  <c:v>3.1293422900910342</c:v>
                </c:pt>
                <c:pt idx="7">
                  <c:v>2.0732575780124973</c:v>
                </c:pt>
                <c:pt idx="8">
                  <c:v>1.9546293377024433</c:v>
                </c:pt>
                <c:pt idx="9">
                  <c:v>2.6545173595495695</c:v>
                </c:pt>
                <c:pt idx="10">
                  <c:v>2.8364276274054889</c:v>
                </c:pt>
                <c:pt idx="11">
                  <c:v>1.5028176551407519</c:v>
                </c:pt>
                <c:pt idx="12">
                  <c:v>1.9241098300378476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4AF3-AB07-AAABBC295294}"/>
            </c:ext>
          </c:extLst>
        </c:ser>
        <c:ser>
          <c:idx val="3"/>
          <c:order val="2"/>
          <c:tx>
            <c:v>BT3_0.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('N-P'!$L$9,'N-P'!$L$18,'N-P'!$L$27,'N-P'!$L$36,'N-P'!$L$45,'N-P'!$L$54,'N-P'!$L$63,'N-P'!$L$72,'N-P'!$L$81,'N-P'!$L$90,'N-P'!$L$99,'N-P'!$L$108,'N-P'!$L$117)</c:f>
              <c:numCache>
                <c:formatCode>0.00</c:formatCode>
                <c:ptCount val="13"/>
                <c:pt idx="0">
                  <c:v>1.7973956443269374</c:v>
                </c:pt>
                <c:pt idx="1">
                  <c:v>4.6010401951894861</c:v>
                </c:pt>
                <c:pt idx="2">
                  <c:v>5.0090472047239931</c:v>
                </c:pt>
                <c:pt idx="3">
                  <c:v>4.6013662955751684</c:v>
                </c:pt>
                <c:pt idx="4">
                  <c:v>1.5756679865816814</c:v>
                </c:pt>
                <c:pt idx="5">
                  <c:v>2.5809404889626371</c:v>
                </c:pt>
                <c:pt idx="7">
                  <c:v>3.5407178085291271</c:v>
                </c:pt>
                <c:pt idx="10">
                  <c:v>7.0318141084043777</c:v>
                </c:pt>
                <c:pt idx="11">
                  <c:v>4.3340783578206041</c:v>
                </c:pt>
                <c:pt idx="12">
                  <c:v>5.284292205684415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4AF3-AB07-AAABBC29529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valAx>
        <c:axId val="11923648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246848"/>
        <c:crosses val="autoZero"/>
        <c:crossBetween val="midCat"/>
        <c:majorUnit val="10"/>
        <c:minorUnit val="5"/>
      </c:valAx>
      <c:valAx>
        <c:axId val="11924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('N-P'!$F$10,'N-P'!$F$19,'N-P'!$F$28,'N-P'!$F$37,'N-P'!$F$46,'N-P'!$F$55,'N-P'!$F$64,'N-P'!$F$73,'N-P'!$F$82,'N-P'!$F$91,'N-P'!$F$100,'N-P'!$F$109,'N-P'!$F$118)</c:f>
              <c:numCache>
                <c:formatCode>#,##0.00</c:formatCode>
                <c:ptCount val="13"/>
                <c:pt idx="0">
                  <c:v>0.85919510602467597</c:v>
                </c:pt>
                <c:pt idx="1">
                  <c:v>1.6096116811819148</c:v>
                </c:pt>
                <c:pt idx="2">
                  <c:v>2.7219862251000122</c:v>
                </c:pt>
                <c:pt idx="3">
                  <c:v>1.8419542832986078</c:v>
                </c:pt>
                <c:pt idx="4">
                  <c:v>1.763740771123872</c:v>
                </c:pt>
                <c:pt idx="5">
                  <c:v>1.480189252768747</c:v>
                </c:pt>
                <c:pt idx="6">
                  <c:v>3.4970238095238093</c:v>
                </c:pt>
                <c:pt idx="7">
                  <c:v>2.0120724346076457</c:v>
                </c:pt>
                <c:pt idx="8">
                  <c:v>2.8899619549312261</c:v>
                </c:pt>
                <c:pt idx="9">
                  <c:v>2.5141420490257698</c:v>
                </c:pt>
                <c:pt idx="10">
                  <c:v>5.8674086619888701</c:v>
                </c:pt>
                <c:pt idx="11">
                  <c:v>3.4864495722809283</c:v>
                </c:pt>
                <c:pt idx="12">
                  <c:v>4.0357598978288634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scatterChart>
        <c:scatterStyle val="lineMarker"/>
        <c:varyColors val="0"/>
        <c:ser>
          <c:idx val="2"/>
          <c:order val="1"/>
          <c:tx>
            <c:v>BT3_0.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('N-P'!$I$10,'N-P'!$I$19,'N-P'!$I$28,'N-P'!$I$37,'N-P'!$I$46,'N-P'!$I$55,'N-P'!$I$64,'N-P'!$I$73,'N-P'!$I$82,'N-P'!$I$91,'N-P'!$I$100,'N-P'!$I$109,'N-P'!$I$118)</c:f>
              <c:numCache>
                <c:formatCode>0.00</c:formatCode>
                <c:ptCount val="13"/>
                <c:pt idx="0">
                  <c:v>1.2099590665844147</c:v>
                </c:pt>
                <c:pt idx="1">
                  <c:v>1.3105290967763465</c:v>
                </c:pt>
                <c:pt idx="2">
                  <c:v>1.1930057967029581</c:v>
                </c:pt>
                <c:pt idx="3">
                  <c:v>8.8088027194851222</c:v>
                </c:pt>
                <c:pt idx="4">
                  <c:v>1.1539325110186132</c:v>
                </c:pt>
                <c:pt idx="5">
                  <c:v>0.32223262857654866</c:v>
                </c:pt>
                <c:pt idx="6">
                  <c:v>2.0518291378322306</c:v>
                </c:pt>
                <c:pt idx="7">
                  <c:v>0.81146726088400989</c:v>
                </c:pt>
                <c:pt idx="8">
                  <c:v>2.6374156735910796</c:v>
                </c:pt>
                <c:pt idx="9">
                  <c:v>1.5278125213132259</c:v>
                </c:pt>
                <c:pt idx="10">
                  <c:v>1.6745363827700681</c:v>
                </c:pt>
                <c:pt idx="11">
                  <c:v>1.6743813240023562</c:v>
                </c:pt>
                <c:pt idx="12">
                  <c:v>1.2946299473706884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2-4514-AED8-B7F4A6354128}"/>
            </c:ext>
          </c:extLst>
        </c:ser>
        <c:ser>
          <c:idx val="3"/>
          <c:order val="2"/>
          <c:tx>
            <c:v>BT3_0.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('N-P'!$L$10,'N-P'!$L$19,'N-P'!$L$28,'N-P'!$L$37,'N-P'!$L$46,'N-P'!$L$55,'N-P'!$L$64,'N-P'!$L$73,'N-P'!$L$82,'N-P'!$L$91,'N-P'!$L$100,'N-P'!$L$109,'N-P'!$L$118)</c:f>
              <c:numCache>
                <c:formatCode>0.00</c:formatCode>
                <c:ptCount val="13"/>
                <c:pt idx="0">
                  <c:v>1.602237801087848</c:v>
                </c:pt>
                <c:pt idx="1">
                  <c:v>3.9981644310082798</c:v>
                </c:pt>
                <c:pt idx="2">
                  <c:v>3.4801323435932563</c:v>
                </c:pt>
                <c:pt idx="3">
                  <c:v>2.2406454316490394</c:v>
                </c:pt>
                <c:pt idx="4">
                  <c:v>1.8467208716740453</c:v>
                </c:pt>
                <c:pt idx="5">
                  <c:v>2.7503591313976368</c:v>
                </c:pt>
                <c:pt idx="6">
                  <c:v>3.1032953158408025</c:v>
                </c:pt>
                <c:pt idx="7">
                  <c:v>2.7806525399689379</c:v>
                </c:pt>
                <c:pt idx="10">
                  <c:v>6.1644923296989491</c:v>
                </c:pt>
                <c:pt idx="11">
                  <c:v>4.8816018912711776</c:v>
                </c:pt>
                <c:pt idx="12">
                  <c:v>2.7008368229982129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2-4514-AED8-B7F4A635412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valAx>
        <c:axId val="1200102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12160"/>
        <c:crosses val="autoZero"/>
        <c:crossBetween val="midCat"/>
        <c:majorUnit val="10"/>
        <c:minorUnit val="5"/>
      </c:valAx>
      <c:valAx>
        <c:axId val="120012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1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('N-P'!$F$11,'N-P'!$F$20,'N-P'!$F$29,'N-P'!$F$38,'N-P'!$F$47,'N-P'!$F$56,'N-P'!$F$65,'N-P'!$F$74,'N-P'!$F$83,'N-P'!$F$92,'N-P'!$F$101,'N-P'!$F$110,'N-P'!$F$119)</c:f>
              <c:numCache>
                <c:formatCode>#,##0.00</c:formatCode>
                <c:ptCount val="13"/>
                <c:pt idx="0">
                  <c:v>3.2070861331704337</c:v>
                </c:pt>
                <c:pt idx="1">
                  <c:v>3.9519906323185015</c:v>
                </c:pt>
                <c:pt idx="2">
                  <c:v>3.5516699678983676</c:v>
                </c:pt>
                <c:pt idx="3">
                  <c:v>11.374636979670861</c:v>
                </c:pt>
                <c:pt idx="4">
                  <c:v>3.6859565057132326</c:v>
                </c:pt>
                <c:pt idx="5">
                  <c:v>6.549386946919503</c:v>
                </c:pt>
                <c:pt idx="6">
                  <c:v>8.689839572192513</c:v>
                </c:pt>
                <c:pt idx="8">
                  <c:v>25.01471453796351</c:v>
                </c:pt>
                <c:pt idx="9">
                  <c:v>8.6938522045125222</c:v>
                </c:pt>
                <c:pt idx="10">
                  <c:v>4.5593492565152065</c:v>
                </c:pt>
                <c:pt idx="11">
                  <c:v>8.8842736817814689</c:v>
                </c:pt>
                <c:pt idx="12">
                  <c:v>2.192600842237149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scatterChart>
        <c:scatterStyle val="lineMarker"/>
        <c:varyColors val="0"/>
        <c:ser>
          <c:idx val="2"/>
          <c:order val="1"/>
          <c:tx>
            <c:v>BT3_0.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('N-P'!$I$11,'N-P'!$I$20,'N-P'!$I$29,'N-P'!$I$38,'N-P'!$I$47,'N-P'!$I$56,'N-P'!$I$65,'N-P'!$I$74,'N-P'!$I$83,'N-P'!$I$92,'N-P'!$I$101,'N-P'!$I$110,'N-P'!$I$119)</c:f>
              <c:numCache>
                <c:formatCode>0.00</c:formatCode>
                <c:ptCount val="13"/>
                <c:pt idx="0">
                  <c:v>1.1794967624154911</c:v>
                </c:pt>
                <c:pt idx="1">
                  <c:v>2.3957046227770591</c:v>
                </c:pt>
                <c:pt idx="2">
                  <c:v>3.8181845298489963</c:v>
                </c:pt>
                <c:pt idx="3">
                  <c:v>14.542379066497936</c:v>
                </c:pt>
                <c:pt idx="4">
                  <c:v>2.8439492665201707</c:v>
                </c:pt>
                <c:pt idx="5">
                  <c:v>1.8642121838399808</c:v>
                </c:pt>
                <c:pt idx="6">
                  <c:v>6.7501465047342473</c:v>
                </c:pt>
                <c:pt idx="7">
                  <c:v>3.239636893661082</c:v>
                </c:pt>
                <c:pt idx="8">
                  <c:v>27.706456326093456</c:v>
                </c:pt>
                <c:pt idx="9">
                  <c:v>9.211701279958584</c:v>
                </c:pt>
                <c:pt idx="10">
                  <c:v>4.711923417428042</c:v>
                </c:pt>
                <c:pt idx="11">
                  <c:v>7.1168969271073417</c:v>
                </c:pt>
                <c:pt idx="12">
                  <c:v>3.3142640694424679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C03-A688-213E32B19B82}"/>
            </c:ext>
          </c:extLst>
        </c:ser>
        <c:ser>
          <c:idx val="3"/>
          <c:order val="2"/>
          <c:tx>
            <c:v>BT3_0.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('N-P'!$L$11,'N-P'!$L$20,'N-P'!$L$29,'N-P'!$L$38,'N-P'!$L$47,'N-P'!$L$56,'N-P'!$L$65,'N-P'!$L$74,'N-P'!$L$83,'N-P'!$L$92,'N-P'!$L$101,'N-P'!$L$110,'N-P'!$L$119)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B-4C03-A688-213E32B19B8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valAx>
        <c:axId val="1200613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67584"/>
        <c:crosses val="autoZero"/>
        <c:crossBetween val="midCat"/>
        <c:majorUnit val="10"/>
        <c:minorUnit val="5"/>
      </c:valAx>
      <c:valAx>
        <c:axId val="12006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Data_BT1_SRP!$T$4:$T$12</c:f>
              <c:numCache>
                <c:formatCode>0.00</c:formatCode>
                <c:ptCount val="9"/>
                <c:pt idx="0">
                  <c:v>61.461833804559653</c:v>
                </c:pt>
                <c:pt idx="1">
                  <c:v>65.52704249319514</c:v>
                </c:pt>
                <c:pt idx="2">
                  <c:v>93.112387166078733</c:v>
                </c:pt>
                <c:pt idx="3">
                  <c:v>114.89029085519736</c:v>
                </c:pt>
                <c:pt idx="4">
                  <c:v>96.016107657961214</c:v>
                </c:pt>
                <c:pt idx="5">
                  <c:v>557.99578845388805</c:v>
                </c:pt>
                <c:pt idx="6">
                  <c:v>588.48485361865426</c:v>
                </c:pt>
                <c:pt idx="7">
                  <c:v>179.7884438487709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8-4DFA-8F4C-581594F7F2D1}"/>
            </c:ext>
          </c:extLst>
        </c:ser>
        <c:ser>
          <c:idx val="1"/>
          <c:order val="1"/>
          <c:xVal>
            <c:numRef>
              <c:f>Data_BT1_SRP!$U$4:$U$12</c:f>
              <c:numCache>
                <c:formatCode>0.00</c:formatCode>
                <c:ptCount val="9"/>
                <c:pt idx="0">
                  <c:v>80.706221776216751</c:v>
                </c:pt>
                <c:pt idx="1">
                  <c:v>102.40474235582113</c:v>
                </c:pt>
                <c:pt idx="2">
                  <c:v>126.88888382064498</c:v>
                </c:pt>
                <c:pt idx="3">
                  <c:v>175.71055512475482</c:v>
                </c:pt>
                <c:pt idx="4">
                  <c:v>405.27702236008059</c:v>
                </c:pt>
                <c:pt idx="5">
                  <c:v>631.18153133291344</c:v>
                </c:pt>
                <c:pt idx="6">
                  <c:v>670.99498918060613</c:v>
                </c:pt>
                <c:pt idx="7">
                  <c:v>208.25833599416137</c:v>
                </c:pt>
                <c:pt idx="8">
                  <c:v>58.128031443385176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8-4DFA-8F4C-581594F7F2D1}"/>
            </c:ext>
          </c:extLst>
        </c:ser>
        <c:ser>
          <c:idx val="2"/>
          <c:order val="2"/>
          <c:xVal>
            <c:numRef>
              <c:f>Data_BT1_SRP!$V$4:$V$12</c:f>
              <c:numCache>
                <c:formatCode>0.00</c:formatCode>
                <c:ptCount val="9"/>
                <c:pt idx="0">
                  <c:v>62.427021514531511</c:v>
                </c:pt>
                <c:pt idx="1">
                  <c:v>107.12148466787816</c:v>
                </c:pt>
                <c:pt idx="2">
                  <c:v>126.82233355784015</c:v>
                </c:pt>
                <c:pt idx="3">
                  <c:v>169.7525415867126</c:v>
                </c:pt>
                <c:pt idx="4">
                  <c:v>297.88301711758635</c:v>
                </c:pt>
                <c:pt idx="5">
                  <c:v>703.66169574665446</c:v>
                </c:pt>
                <c:pt idx="6">
                  <c:v>769.82126291443728</c:v>
                </c:pt>
                <c:pt idx="7">
                  <c:v>341.39180904510044</c:v>
                </c:pt>
                <c:pt idx="8">
                  <c:v>69.833986204760123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8-4DFA-8F4C-581594F7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904"/>
        <c:axId val="100221696"/>
      </c:scatterChart>
      <c:valAx>
        <c:axId val="100219904"/>
        <c:scaling>
          <c:orientation val="minMax"/>
          <c:max val="800"/>
        </c:scaling>
        <c:delete val="0"/>
        <c:axPos val="b"/>
        <c:numFmt formatCode="General" sourceLinked="0"/>
        <c:majorTickMark val="in"/>
        <c:minorTickMark val="in"/>
        <c:tickLblPos val="high"/>
        <c:crossAx val="100221696"/>
        <c:crosses val="autoZero"/>
        <c:crossBetween val="midCat"/>
        <c:majorUnit val="200"/>
        <c:minorUnit val="100"/>
      </c:valAx>
      <c:valAx>
        <c:axId val="1002216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199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Data_BT1_SRP!$W$4:$W$12</c:f>
              <c:numCache>
                <c:formatCode>0.00</c:formatCode>
                <c:ptCount val="9"/>
                <c:pt idx="0">
                  <c:v>41.42616241057052</c:v>
                </c:pt>
                <c:pt idx="1">
                  <c:v>46.798045320553108</c:v>
                </c:pt>
                <c:pt idx="2">
                  <c:v>54.928462697824067</c:v>
                </c:pt>
                <c:pt idx="3">
                  <c:v>72.205599624524851</c:v>
                </c:pt>
                <c:pt idx="4">
                  <c:v>299.6815857121104</c:v>
                </c:pt>
                <c:pt idx="5">
                  <c:v>540.57346550259319</c:v>
                </c:pt>
                <c:pt idx="6">
                  <c:v>752.54506141001457</c:v>
                </c:pt>
                <c:pt idx="7">
                  <c:v>332.24896325024395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407E-A72B-8E4114B7DCB3}"/>
            </c:ext>
          </c:extLst>
        </c:ser>
        <c:ser>
          <c:idx val="1"/>
          <c:order val="1"/>
          <c:xVal>
            <c:numRef>
              <c:f>Data_BT1_SRP!$X$4:$X$12</c:f>
              <c:numCache>
                <c:formatCode>0.00</c:formatCode>
                <c:ptCount val="9"/>
                <c:pt idx="0">
                  <c:v>48.891499034499532</c:v>
                </c:pt>
                <c:pt idx="1">
                  <c:v>59.300924447688118</c:v>
                </c:pt>
                <c:pt idx="2">
                  <c:v>77.334154388845803</c:v>
                </c:pt>
                <c:pt idx="3">
                  <c:v>86.27746354665571</c:v>
                </c:pt>
                <c:pt idx="4">
                  <c:v>315.57804588788025</c:v>
                </c:pt>
                <c:pt idx="5">
                  <c:v>645.92725646168867</c:v>
                </c:pt>
                <c:pt idx="6">
                  <c:v>959.03987976439657</c:v>
                </c:pt>
                <c:pt idx="7">
                  <c:v>270.56827684775504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6-407E-A72B-8E4114B7DCB3}"/>
            </c:ext>
          </c:extLst>
        </c:ser>
        <c:ser>
          <c:idx val="2"/>
          <c:order val="2"/>
          <c:xVal>
            <c:numRef>
              <c:f>Data_BT1_SRP!$Y$4:$Y$12</c:f>
              <c:numCache>
                <c:formatCode>0.00</c:formatCode>
                <c:ptCount val="9"/>
                <c:pt idx="0">
                  <c:v>36.451395013028268</c:v>
                </c:pt>
                <c:pt idx="1">
                  <c:v>48.735032464531329</c:v>
                </c:pt>
                <c:pt idx="2">
                  <c:v>64.197964315246949</c:v>
                </c:pt>
                <c:pt idx="3">
                  <c:v>80.672489838439304</c:v>
                </c:pt>
                <c:pt idx="4">
                  <c:v>316.82453414209425</c:v>
                </c:pt>
                <c:pt idx="5">
                  <c:v>519.14326863743884</c:v>
                </c:pt>
                <c:pt idx="6">
                  <c:v>718.57173549713571</c:v>
                </c:pt>
                <c:pt idx="7">
                  <c:v>309.59886505297482</c:v>
                </c:pt>
                <c:pt idx="8">
                  <c:v>60.440616388904836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6-407E-A72B-8E4114B7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6768"/>
        <c:axId val="100258560"/>
      </c:scatterChart>
      <c:valAx>
        <c:axId val="100256768"/>
        <c:scaling>
          <c:orientation val="minMax"/>
          <c:max val="1000"/>
        </c:scaling>
        <c:delete val="0"/>
        <c:axPos val="b"/>
        <c:numFmt formatCode="General" sourceLinked="0"/>
        <c:majorTickMark val="in"/>
        <c:minorTickMark val="in"/>
        <c:tickLblPos val="high"/>
        <c:crossAx val="100258560"/>
        <c:crosses val="autoZero"/>
        <c:crossBetween val="midCat"/>
        <c:majorUnit val="200"/>
        <c:minorUnit val="100"/>
      </c:valAx>
      <c:valAx>
        <c:axId val="10025856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567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Data_BT1_SRP!$Z$4:$Z$12</c:f>
              <c:numCache>
                <c:formatCode>0.00</c:formatCode>
                <c:ptCount val="9"/>
                <c:pt idx="0">
                  <c:v>57.946496547153075</c:v>
                </c:pt>
                <c:pt idx="1">
                  <c:v>75.11838652180532</c:v>
                </c:pt>
                <c:pt idx="2">
                  <c:v>99.39588614114129</c:v>
                </c:pt>
                <c:pt idx="3">
                  <c:v>130.92702893942516</c:v>
                </c:pt>
                <c:pt idx="4">
                  <c:v>122.48911748636328</c:v>
                </c:pt>
                <c:pt idx="5">
                  <c:v>100.72818794951947</c:v>
                </c:pt>
                <c:pt idx="6">
                  <c:v>79.559392549732635</c:v>
                </c:pt>
                <c:pt idx="7">
                  <c:v>69.937212822556816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F-44E4-A325-221FF6C27ADE}"/>
            </c:ext>
          </c:extLst>
        </c:ser>
        <c:ser>
          <c:idx val="1"/>
          <c:order val="1"/>
          <c:xVal>
            <c:numRef>
              <c:f>Data_BT1_SRP!$AA$4:$AA$12</c:f>
              <c:numCache>
                <c:formatCode>0.00</c:formatCode>
                <c:ptCount val="9"/>
                <c:pt idx="0">
                  <c:v>67.511175477808692</c:v>
                </c:pt>
                <c:pt idx="1">
                  <c:v>80.852833401754609</c:v>
                </c:pt>
                <c:pt idx="2">
                  <c:v>95.953830832154964</c:v>
                </c:pt>
                <c:pt idx="3">
                  <c:v>132.75334884215968</c:v>
                </c:pt>
                <c:pt idx="4">
                  <c:v>127.03549544618285</c:v>
                </c:pt>
                <c:pt idx="5">
                  <c:v>98.886063342912308</c:v>
                </c:pt>
                <c:pt idx="6">
                  <c:v>82.172338031595416</c:v>
                </c:pt>
                <c:pt idx="7">
                  <c:v>76.894319512232201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F-44E4-A325-221FF6C27ADE}"/>
            </c:ext>
          </c:extLst>
        </c:ser>
        <c:ser>
          <c:idx val="2"/>
          <c:order val="2"/>
          <c:xVal>
            <c:numRef>
              <c:f>Data_BT1_SRP!$AB$4:$AB$12</c:f>
              <c:numCache>
                <c:formatCode>0.00</c:formatCode>
                <c:ptCount val="9"/>
                <c:pt idx="0">
                  <c:v>65.20955798772367</c:v>
                </c:pt>
                <c:pt idx="1">
                  <c:v>73.735847512884632</c:v>
                </c:pt>
                <c:pt idx="2">
                  <c:v>93.389667435289525</c:v>
                </c:pt>
                <c:pt idx="3">
                  <c:v>130.8186333169283</c:v>
                </c:pt>
                <c:pt idx="4">
                  <c:v>143.39129753199612</c:v>
                </c:pt>
                <c:pt idx="5">
                  <c:v>100.75984990619138</c:v>
                </c:pt>
                <c:pt idx="6">
                  <c:v>76.192575003185226</c:v>
                </c:pt>
                <c:pt idx="7">
                  <c:v>46.856358501360269</c:v>
                </c:pt>
                <c:pt idx="8">
                  <c:v>43.532550720365322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F-44E4-A325-221FF6C2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016"/>
        <c:axId val="100299904"/>
      </c:scatterChart>
      <c:valAx>
        <c:axId val="100294016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299904"/>
        <c:crosses val="autoZero"/>
        <c:crossBetween val="midCat"/>
        <c:majorUnit val="50"/>
        <c:minorUnit val="25"/>
      </c:valAx>
      <c:valAx>
        <c:axId val="1002999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9401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18</xdr:row>
      <xdr:rowOff>57150</xdr:rowOff>
    </xdr:from>
    <xdr:to>
      <xdr:col>5</xdr:col>
      <xdr:colOff>257175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57150</xdr:rowOff>
    </xdr:from>
    <xdr:to>
      <xdr:col>10</xdr:col>
      <xdr:colOff>566739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18</xdr:row>
      <xdr:rowOff>47625</xdr:rowOff>
    </xdr:from>
    <xdr:to>
      <xdr:col>16</xdr:col>
      <xdr:colOff>138114</xdr:colOff>
      <xdr:row>33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18</xdr:row>
      <xdr:rowOff>76200</xdr:rowOff>
    </xdr:from>
    <xdr:to>
      <xdr:col>21</xdr:col>
      <xdr:colOff>509589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18</xdr:row>
      <xdr:rowOff>76200</xdr:rowOff>
    </xdr:from>
    <xdr:to>
      <xdr:col>27</xdr:col>
      <xdr:colOff>157164</xdr:colOff>
      <xdr:row>33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571500</xdr:colOff>
      <xdr:row>18</xdr:row>
      <xdr:rowOff>85725</xdr:rowOff>
    </xdr:from>
    <xdr:to>
      <xdr:col>32</xdr:col>
      <xdr:colOff>719139</xdr:colOff>
      <xdr:row>33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628650</xdr:colOff>
      <xdr:row>18</xdr:row>
      <xdr:rowOff>76200</xdr:rowOff>
    </xdr:from>
    <xdr:to>
      <xdr:col>39</xdr:col>
      <xdr:colOff>14289</xdr:colOff>
      <xdr:row>33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35</xdr:row>
      <xdr:rowOff>0</xdr:rowOff>
    </xdr:from>
    <xdr:to>
      <xdr:col>5</xdr:col>
      <xdr:colOff>195264</xdr:colOff>
      <xdr:row>49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416719</xdr:colOff>
      <xdr:row>35</xdr:row>
      <xdr:rowOff>0</xdr:rowOff>
    </xdr:from>
    <xdr:to>
      <xdr:col>10</xdr:col>
      <xdr:colOff>564358</xdr:colOff>
      <xdr:row>49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147639</xdr:colOff>
      <xdr:row>49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357188</xdr:colOff>
      <xdr:row>35</xdr:row>
      <xdr:rowOff>0</xdr:rowOff>
    </xdr:from>
    <xdr:to>
      <xdr:col>21</xdr:col>
      <xdr:colOff>504827</xdr:colOff>
      <xdr:row>49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27</xdr:col>
      <xdr:colOff>147639</xdr:colOff>
      <xdr:row>49</xdr:row>
      <xdr:rowOff>161924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595313</xdr:colOff>
      <xdr:row>35</xdr:row>
      <xdr:rowOff>0</xdr:rowOff>
    </xdr:from>
    <xdr:to>
      <xdr:col>32</xdr:col>
      <xdr:colOff>742952</xdr:colOff>
      <xdr:row>49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5</xdr:col>
      <xdr:colOff>452438</xdr:colOff>
      <xdr:row>33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11</xdr:col>
      <xdr:colOff>452438</xdr:colOff>
      <xdr:row>33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452438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452438</xdr:colOff>
      <xdr:row>33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35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452438</xdr:colOff>
      <xdr:row>33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12</xdr:col>
      <xdr:colOff>300038</xdr:colOff>
      <xdr:row>33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18</xdr:row>
      <xdr:rowOff>0</xdr:rowOff>
    </xdr:from>
    <xdr:to>
      <xdr:col>18</xdr:col>
      <xdr:colOff>328613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30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452438</xdr:colOff>
      <xdr:row>50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24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30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36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35</xdr:row>
      <xdr:rowOff>0</xdr:rowOff>
    </xdr:from>
    <xdr:to>
      <xdr:col>42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387803</xdr:colOff>
      <xdr:row>125</xdr:row>
      <xdr:rowOff>57150</xdr:rowOff>
    </xdr:from>
    <xdr:to>
      <xdr:col>8</xdr:col>
      <xdr:colOff>408215</xdr:colOff>
      <xdr:row>150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340179</xdr:colOff>
      <xdr:row>150</xdr:row>
      <xdr:rowOff>190501</xdr:rowOff>
    </xdr:from>
    <xdr:to>
      <xdr:col>8</xdr:col>
      <xdr:colOff>360591</xdr:colOff>
      <xdr:row>176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178</xdr:row>
      <xdr:rowOff>13607</xdr:rowOff>
    </xdr:from>
    <xdr:to>
      <xdr:col>8</xdr:col>
      <xdr:colOff>496662</xdr:colOff>
      <xdr:row>203</xdr:row>
      <xdr:rowOff>78920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517072</xdr:colOff>
      <xdr:row>206</xdr:row>
      <xdr:rowOff>0</xdr:rowOff>
    </xdr:from>
    <xdr:to>
      <xdr:col>8</xdr:col>
      <xdr:colOff>537484</xdr:colOff>
      <xdr:row>231</xdr:row>
      <xdr:rowOff>65313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353786</xdr:colOff>
      <xdr:row>233</xdr:row>
      <xdr:rowOff>0</xdr:rowOff>
    </xdr:from>
    <xdr:to>
      <xdr:col>8</xdr:col>
      <xdr:colOff>544286</xdr:colOff>
      <xdr:row>258</xdr:row>
      <xdr:rowOff>65313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489857</xdr:colOff>
      <xdr:row>259</xdr:row>
      <xdr:rowOff>190500</xdr:rowOff>
    </xdr:from>
    <xdr:to>
      <xdr:col>8</xdr:col>
      <xdr:colOff>680357</xdr:colOff>
      <xdr:row>285</xdr:row>
      <xdr:rowOff>51706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408214</xdr:colOff>
      <xdr:row>287</xdr:row>
      <xdr:rowOff>0</xdr:rowOff>
    </xdr:from>
    <xdr:to>
      <xdr:col>8</xdr:col>
      <xdr:colOff>598714</xdr:colOff>
      <xdr:row>312</xdr:row>
      <xdr:rowOff>65313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489857</xdr:colOff>
      <xdr:row>313</xdr:row>
      <xdr:rowOff>163285</xdr:rowOff>
    </xdr:from>
    <xdr:to>
      <xdr:col>8</xdr:col>
      <xdr:colOff>680357</xdr:colOff>
      <xdr:row>339</xdr:row>
      <xdr:rowOff>24492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462643</xdr:colOff>
      <xdr:row>340</xdr:row>
      <xdr:rowOff>176893</xdr:rowOff>
    </xdr:from>
    <xdr:to>
      <xdr:col>8</xdr:col>
      <xdr:colOff>653143</xdr:colOff>
      <xdr:row>366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734786</xdr:colOff>
      <xdr:row>125</xdr:row>
      <xdr:rowOff>27214</xdr:rowOff>
    </xdr:from>
    <xdr:to>
      <xdr:col>17</xdr:col>
      <xdr:colOff>401412</xdr:colOff>
      <xdr:row>150</xdr:row>
      <xdr:rowOff>92528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151</xdr:row>
      <xdr:rowOff>68036</xdr:rowOff>
    </xdr:from>
    <xdr:to>
      <xdr:col>17</xdr:col>
      <xdr:colOff>428626</xdr:colOff>
      <xdr:row>176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17</xdr:col>
      <xdr:colOff>428626</xdr:colOff>
      <xdr:row>203</xdr:row>
      <xdr:rowOff>65313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206</xdr:row>
      <xdr:rowOff>0</xdr:rowOff>
    </xdr:from>
    <xdr:to>
      <xdr:col>17</xdr:col>
      <xdr:colOff>428626</xdr:colOff>
      <xdr:row>231</xdr:row>
      <xdr:rowOff>65313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233</xdr:row>
      <xdr:rowOff>0</xdr:rowOff>
    </xdr:from>
    <xdr:to>
      <xdr:col>17</xdr:col>
      <xdr:colOff>598714</xdr:colOff>
      <xdr:row>258</xdr:row>
      <xdr:rowOff>65313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449036</xdr:colOff>
      <xdr:row>260</xdr:row>
      <xdr:rowOff>0</xdr:rowOff>
    </xdr:from>
    <xdr:to>
      <xdr:col>18</xdr:col>
      <xdr:colOff>285750</xdr:colOff>
      <xdr:row>285</xdr:row>
      <xdr:rowOff>65313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462643</xdr:colOff>
      <xdr:row>286</xdr:row>
      <xdr:rowOff>190500</xdr:rowOff>
    </xdr:from>
    <xdr:to>
      <xdr:col>18</xdr:col>
      <xdr:colOff>299357</xdr:colOff>
      <xdr:row>312</xdr:row>
      <xdr:rowOff>51706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314</xdr:row>
      <xdr:rowOff>0</xdr:rowOff>
    </xdr:from>
    <xdr:to>
      <xdr:col>18</xdr:col>
      <xdr:colOff>598714</xdr:colOff>
      <xdr:row>339</xdr:row>
      <xdr:rowOff>65314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341</xdr:row>
      <xdr:rowOff>0</xdr:rowOff>
    </xdr:from>
    <xdr:to>
      <xdr:col>18</xdr:col>
      <xdr:colOff>598714</xdr:colOff>
      <xdr:row>366</xdr:row>
      <xdr:rowOff>65314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125</xdr:row>
      <xdr:rowOff>0</xdr:rowOff>
    </xdr:from>
    <xdr:to>
      <xdr:col>26</xdr:col>
      <xdr:colOff>428626</xdr:colOff>
      <xdr:row>150</xdr:row>
      <xdr:rowOff>65314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151</xdr:row>
      <xdr:rowOff>81642</xdr:rowOff>
    </xdr:from>
    <xdr:to>
      <xdr:col>26</xdr:col>
      <xdr:colOff>428626</xdr:colOff>
      <xdr:row>176</xdr:row>
      <xdr:rowOff>146956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178</xdr:row>
      <xdr:rowOff>0</xdr:rowOff>
    </xdr:from>
    <xdr:to>
      <xdr:col>26</xdr:col>
      <xdr:colOff>428626</xdr:colOff>
      <xdr:row>203</xdr:row>
      <xdr:rowOff>65313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206</xdr:row>
      <xdr:rowOff>0</xdr:rowOff>
    </xdr:from>
    <xdr:to>
      <xdr:col>26</xdr:col>
      <xdr:colOff>428626</xdr:colOff>
      <xdr:row>231</xdr:row>
      <xdr:rowOff>65313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26</xdr:col>
      <xdr:colOff>598714</xdr:colOff>
      <xdr:row>258</xdr:row>
      <xdr:rowOff>65313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260</xdr:row>
      <xdr:rowOff>0</xdr:rowOff>
    </xdr:from>
    <xdr:to>
      <xdr:col>27</xdr:col>
      <xdr:colOff>598714</xdr:colOff>
      <xdr:row>285</xdr:row>
      <xdr:rowOff>65313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287</xdr:row>
      <xdr:rowOff>0</xdr:rowOff>
    </xdr:from>
    <xdr:to>
      <xdr:col>27</xdr:col>
      <xdr:colOff>598714</xdr:colOff>
      <xdr:row>312</xdr:row>
      <xdr:rowOff>65313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314</xdr:row>
      <xdr:rowOff>0</xdr:rowOff>
    </xdr:from>
    <xdr:to>
      <xdr:col>27</xdr:col>
      <xdr:colOff>598714</xdr:colOff>
      <xdr:row>339</xdr:row>
      <xdr:rowOff>65314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353786</xdr:colOff>
      <xdr:row>340</xdr:row>
      <xdr:rowOff>163286</xdr:rowOff>
    </xdr:from>
    <xdr:to>
      <xdr:col>28</xdr:col>
      <xdr:colOff>190500</xdr:colOff>
      <xdr:row>366</xdr:row>
      <xdr:rowOff>24493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21875" style="4" customWidth="1"/>
    <col min="5" max="5" width="10" style="4" customWidth="1"/>
    <col min="6" max="7" width="10.5546875" style="4" customWidth="1"/>
    <col min="8" max="8" width="8.88671875" style="1" customWidth="1"/>
    <col min="9" max="9" width="14.5546875" style="1" customWidth="1"/>
    <col min="10" max="23" width="8.88671875" style="1" customWidth="1"/>
    <col min="24" max="24" width="13" style="1" customWidth="1"/>
    <col min="25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16" t="s">
        <v>872</v>
      </c>
      <c r="Y1" s="116" t="s">
        <v>873</v>
      </c>
      <c r="Z1" s="116" t="s">
        <v>874</v>
      </c>
      <c r="AA1" s="116" t="s">
        <v>875</v>
      </c>
      <c r="AB1" s="116" t="s">
        <v>876</v>
      </c>
      <c r="AC1" s="116" t="s">
        <v>877</v>
      </c>
      <c r="AD1" s="116" t="s">
        <v>878</v>
      </c>
      <c r="AE1" s="116" t="s">
        <v>879</v>
      </c>
      <c r="AF1" s="116" t="s">
        <v>880</v>
      </c>
      <c r="AG1" s="116" t="s">
        <v>881</v>
      </c>
      <c r="AH1" s="185" t="s">
        <v>885</v>
      </c>
      <c r="AI1" s="184" t="s">
        <v>886</v>
      </c>
    </row>
    <row r="2" spans="1:35" ht="27" customHeight="1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68" t="s">
        <v>855</v>
      </c>
      <c r="I2" s="68" t="s">
        <v>856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15" t="s">
        <v>882</v>
      </c>
      <c r="Y2" s="115" t="s">
        <v>882</v>
      </c>
      <c r="Z2" s="115" t="s">
        <v>882</v>
      </c>
      <c r="AA2" s="115" t="s">
        <v>882</v>
      </c>
      <c r="AB2" s="115" t="s">
        <v>882</v>
      </c>
      <c r="AC2" s="115" t="s">
        <v>882</v>
      </c>
      <c r="AD2" s="115" t="s">
        <v>882</v>
      </c>
      <c r="AE2" s="115" t="s">
        <v>882</v>
      </c>
      <c r="AF2" s="115" t="s">
        <v>882</v>
      </c>
      <c r="AG2" s="115" t="s">
        <v>882</v>
      </c>
    </row>
    <row r="3" spans="1:35" ht="15.75" x14ac:dyDescent="0.25">
      <c r="A3" s="29">
        <v>20151195</v>
      </c>
      <c r="B3" s="31">
        <v>42317</v>
      </c>
      <c r="C3" s="30" t="s">
        <v>220</v>
      </c>
      <c r="D3" s="30">
        <v>0</v>
      </c>
      <c r="E3" s="8">
        <v>-3</v>
      </c>
      <c r="F3" s="18">
        <v>42.732836631917628</v>
      </c>
      <c r="G3" s="17">
        <v>1</v>
      </c>
      <c r="H3" s="67">
        <v>0.50644096085503543</v>
      </c>
      <c r="I3" s="66">
        <v>1</v>
      </c>
      <c r="J3" s="97">
        <v>0.06</v>
      </c>
      <c r="K3" s="99"/>
      <c r="L3" s="97">
        <v>12.768000000000001</v>
      </c>
      <c r="M3" s="99"/>
      <c r="N3" s="96">
        <v>0</v>
      </c>
      <c r="O3" s="95" t="s">
        <v>869</v>
      </c>
      <c r="P3" s="96">
        <v>0</v>
      </c>
      <c r="Q3" s="95" t="s">
        <v>869</v>
      </c>
      <c r="R3" s="97">
        <v>5.2371999999999996</v>
      </c>
      <c r="S3" s="99"/>
      <c r="T3" s="100">
        <v>0.26729999999999998</v>
      </c>
      <c r="U3" s="99"/>
      <c r="V3" s="96">
        <v>0</v>
      </c>
      <c r="W3" s="95" t="s">
        <v>869</v>
      </c>
      <c r="X3" s="137">
        <v>372.9</v>
      </c>
      <c r="Y3" s="182">
        <v>0</v>
      </c>
      <c r="Z3" s="182">
        <v>0</v>
      </c>
      <c r="AA3" s="182">
        <v>0</v>
      </c>
      <c r="AB3" s="137">
        <v>2.8</v>
      </c>
      <c r="AC3" s="182">
        <v>0</v>
      </c>
      <c r="AD3" s="182">
        <v>0</v>
      </c>
      <c r="AE3" s="182">
        <v>0</v>
      </c>
      <c r="AF3" s="182">
        <v>0</v>
      </c>
      <c r="AG3" s="182">
        <v>0</v>
      </c>
      <c r="AH3" s="193">
        <v>-88.03</v>
      </c>
      <c r="AI3" s="192">
        <v>-12.46</v>
      </c>
    </row>
    <row r="4" spans="1:35" ht="15.75" x14ac:dyDescent="0.25">
      <c r="A4" s="29">
        <v>20151196</v>
      </c>
      <c r="B4" s="31">
        <v>42317</v>
      </c>
      <c r="C4" s="30" t="s">
        <v>221</v>
      </c>
      <c r="D4" s="30">
        <v>0</v>
      </c>
      <c r="E4" s="8">
        <v>-2.5</v>
      </c>
      <c r="F4" s="18">
        <v>117.21326724870336</v>
      </c>
      <c r="G4" s="17">
        <v>1</v>
      </c>
      <c r="H4" s="67">
        <v>0.52397785204164671</v>
      </c>
      <c r="I4" s="66">
        <v>1</v>
      </c>
      <c r="J4" s="97">
        <v>7.0000000000000007E-2</v>
      </c>
      <c r="K4" s="99"/>
      <c r="L4" s="97">
        <v>12.997</v>
      </c>
      <c r="M4" s="99"/>
      <c r="N4" s="96">
        <v>0</v>
      </c>
      <c r="O4" s="95" t="s">
        <v>869</v>
      </c>
      <c r="P4" s="96">
        <v>0</v>
      </c>
      <c r="Q4" s="95" t="s">
        <v>869</v>
      </c>
      <c r="R4" s="97">
        <v>2.6297000000000001</v>
      </c>
      <c r="S4" s="99"/>
      <c r="T4" s="96">
        <v>0</v>
      </c>
      <c r="U4" s="95" t="s">
        <v>869</v>
      </c>
      <c r="V4" s="96">
        <v>0</v>
      </c>
      <c r="W4" s="95" t="s">
        <v>869</v>
      </c>
      <c r="X4" s="137">
        <v>74.8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82">
        <v>0</v>
      </c>
      <c r="AH4" s="193">
        <v>-90.05</v>
      </c>
      <c r="AI4" s="192">
        <v>-12.91</v>
      </c>
    </row>
    <row r="5" spans="1:35" ht="15.75" x14ac:dyDescent="0.25">
      <c r="A5" s="29">
        <v>20151197</v>
      </c>
      <c r="B5" s="31">
        <v>42317</v>
      </c>
      <c r="C5" s="30" t="s">
        <v>222</v>
      </c>
      <c r="D5" s="30">
        <v>0</v>
      </c>
      <c r="E5" s="8">
        <v>-2</v>
      </c>
      <c r="F5" s="18">
        <v>174.70693298797653</v>
      </c>
      <c r="G5" s="17">
        <v>1</v>
      </c>
      <c r="H5" s="67">
        <v>0.72272928548990822</v>
      </c>
      <c r="I5" s="66">
        <v>1</v>
      </c>
      <c r="J5" s="97">
        <v>0.08</v>
      </c>
      <c r="K5" s="99"/>
      <c r="L5" s="97">
        <v>9.6219999999999999</v>
      </c>
      <c r="M5" s="99"/>
      <c r="N5" s="96">
        <v>0</v>
      </c>
      <c r="O5" s="95" t="s">
        <v>869</v>
      </c>
      <c r="P5" s="96">
        <v>0</v>
      </c>
      <c r="Q5" s="95" t="s">
        <v>869</v>
      </c>
      <c r="R5" s="97">
        <v>1.0129999999999999</v>
      </c>
      <c r="S5" s="99"/>
      <c r="T5" s="96">
        <v>0</v>
      </c>
      <c r="U5" s="95" t="s">
        <v>869</v>
      </c>
      <c r="V5" s="96">
        <v>0</v>
      </c>
      <c r="W5" s="95" t="s">
        <v>869</v>
      </c>
      <c r="X5" s="137">
        <v>13.4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82">
        <v>0</v>
      </c>
      <c r="AH5" s="193">
        <v>-86.83</v>
      </c>
      <c r="AI5" s="192">
        <v>-12.52</v>
      </c>
    </row>
    <row r="6" spans="1:35" ht="15.75" x14ac:dyDescent="0.25">
      <c r="A6" s="17">
        <v>20151198</v>
      </c>
      <c r="B6" s="19">
        <v>42317</v>
      </c>
      <c r="C6" s="18" t="s">
        <v>223</v>
      </c>
      <c r="D6" s="30">
        <v>0</v>
      </c>
      <c r="E6" s="8">
        <v>-1.5</v>
      </c>
      <c r="F6" s="18">
        <v>355.934328732523</v>
      </c>
      <c r="G6" s="17">
        <v>10</v>
      </c>
      <c r="H6" s="67">
        <v>0.68515023294716959</v>
      </c>
      <c r="I6" s="66">
        <v>1</v>
      </c>
      <c r="J6" s="97">
        <v>0.09</v>
      </c>
      <c r="K6" s="99"/>
      <c r="L6" s="97">
        <v>4.2720000000000002</v>
      </c>
      <c r="M6" s="99"/>
      <c r="N6" s="96">
        <v>0</v>
      </c>
      <c r="O6" s="95" t="s">
        <v>869</v>
      </c>
      <c r="P6" s="96">
        <v>0</v>
      </c>
      <c r="Q6" s="95" t="s">
        <v>869</v>
      </c>
      <c r="R6" s="97">
        <v>0.94810000000000005</v>
      </c>
      <c r="S6" s="99"/>
      <c r="T6" s="97">
        <v>0.37169999999999997</v>
      </c>
      <c r="U6" s="99"/>
      <c r="V6" s="96">
        <v>0</v>
      </c>
      <c r="W6" s="95" t="s">
        <v>869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82">
        <v>0</v>
      </c>
      <c r="AH6" s="193">
        <v>-84.86</v>
      </c>
      <c r="AI6" s="192">
        <v>-12.26</v>
      </c>
    </row>
    <row r="7" spans="1:35" ht="15.75" x14ac:dyDescent="0.25">
      <c r="A7" s="29">
        <v>20151199</v>
      </c>
      <c r="B7" s="31">
        <v>42317</v>
      </c>
      <c r="C7" s="30" t="s">
        <v>224</v>
      </c>
      <c r="D7" s="30">
        <v>0</v>
      </c>
      <c r="E7" s="8">
        <v>-1.25</v>
      </c>
      <c r="F7" s="20">
        <v>679.95204911295241</v>
      </c>
      <c r="G7" s="17">
        <v>10</v>
      </c>
      <c r="H7" s="67">
        <v>0.54485510345427912</v>
      </c>
      <c r="I7" s="66">
        <v>1</v>
      </c>
      <c r="J7" s="97">
        <v>0.11</v>
      </c>
      <c r="K7" s="99"/>
      <c r="L7" s="97">
        <v>3.3340000000000001</v>
      </c>
      <c r="M7" s="99"/>
      <c r="N7" s="96">
        <v>0</v>
      </c>
      <c r="O7" s="95" t="s">
        <v>869</v>
      </c>
      <c r="P7" s="96">
        <v>0</v>
      </c>
      <c r="Q7" s="95" t="s">
        <v>869</v>
      </c>
      <c r="R7" s="96">
        <v>0</v>
      </c>
      <c r="S7" s="95" t="s">
        <v>869</v>
      </c>
      <c r="T7" s="97">
        <v>0.44479999999999997</v>
      </c>
      <c r="U7" s="99"/>
      <c r="V7" s="96">
        <v>0</v>
      </c>
      <c r="W7" s="95" t="s">
        <v>869</v>
      </c>
      <c r="X7" s="137">
        <v>0</v>
      </c>
      <c r="Y7" s="137">
        <v>5.8</v>
      </c>
      <c r="Z7" s="137">
        <v>0</v>
      </c>
      <c r="AA7" s="137">
        <v>0</v>
      </c>
      <c r="AB7" s="137">
        <v>1</v>
      </c>
      <c r="AC7" s="137">
        <v>0</v>
      </c>
      <c r="AD7" s="137">
        <v>0</v>
      </c>
      <c r="AE7" s="137">
        <v>0</v>
      </c>
      <c r="AF7" s="137">
        <v>0</v>
      </c>
      <c r="AG7" s="182">
        <v>0</v>
      </c>
      <c r="AH7" s="193">
        <v>-89.81</v>
      </c>
      <c r="AI7" s="192">
        <v>-12.91</v>
      </c>
    </row>
    <row r="8" spans="1:35" ht="15.75" x14ac:dyDescent="0.25">
      <c r="A8" s="29">
        <v>20151200</v>
      </c>
      <c r="B8" s="31">
        <v>42317</v>
      </c>
      <c r="C8" s="30" t="s">
        <v>225</v>
      </c>
      <c r="D8" s="30">
        <v>0</v>
      </c>
      <c r="E8" s="8">
        <v>-1</v>
      </c>
      <c r="F8" s="20">
        <v>1201.1698774058582</v>
      </c>
      <c r="G8" s="17">
        <v>10</v>
      </c>
      <c r="H8" s="67">
        <v>0.81542428176199655</v>
      </c>
      <c r="I8" s="66">
        <v>1</v>
      </c>
      <c r="J8" s="97">
        <v>0.15</v>
      </c>
      <c r="K8" s="99"/>
      <c r="L8" s="97">
        <v>2.9750000000000001</v>
      </c>
      <c r="M8" s="99"/>
      <c r="N8" s="96">
        <v>0</v>
      </c>
      <c r="O8" s="95" t="s">
        <v>869</v>
      </c>
      <c r="P8" s="96">
        <v>0</v>
      </c>
      <c r="Q8" s="95" t="s">
        <v>869</v>
      </c>
      <c r="R8" s="97">
        <v>0.85409999999999997</v>
      </c>
      <c r="S8" s="99"/>
      <c r="T8" s="97">
        <v>0.47139999999999999</v>
      </c>
      <c r="U8" s="99"/>
      <c r="V8" s="96">
        <v>0</v>
      </c>
      <c r="W8" s="95" t="s">
        <v>869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82">
        <v>0</v>
      </c>
      <c r="AH8" s="193">
        <v>-95.48</v>
      </c>
      <c r="AI8" s="192">
        <v>-13.64</v>
      </c>
    </row>
    <row r="9" spans="1:35" ht="15.75" x14ac:dyDescent="0.25">
      <c r="A9" s="29">
        <v>20151201</v>
      </c>
      <c r="B9" s="31">
        <v>42317</v>
      </c>
      <c r="C9" s="30" t="s">
        <v>226</v>
      </c>
      <c r="D9" s="30">
        <v>0</v>
      </c>
      <c r="E9" s="8">
        <v>-0.75</v>
      </c>
      <c r="F9" s="20">
        <v>1549.6163364317565</v>
      </c>
      <c r="G9" s="17">
        <v>10</v>
      </c>
      <c r="H9" s="67">
        <v>0.26008939418597171</v>
      </c>
      <c r="I9" s="66">
        <v>1</v>
      </c>
      <c r="J9" s="97">
        <v>0.16</v>
      </c>
      <c r="K9" s="99"/>
      <c r="L9" s="97">
        <v>2.1320000000000001</v>
      </c>
      <c r="M9" s="99"/>
      <c r="N9" s="96">
        <v>0</v>
      </c>
      <c r="O9" s="95" t="s">
        <v>869</v>
      </c>
      <c r="P9" s="96">
        <v>0</v>
      </c>
      <c r="Q9" s="95" t="s">
        <v>869</v>
      </c>
      <c r="R9" s="97">
        <v>0.86950000000000005</v>
      </c>
      <c r="S9" s="99"/>
      <c r="T9" s="96">
        <v>0</v>
      </c>
      <c r="U9" s="95" t="s">
        <v>869</v>
      </c>
      <c r="V9" s="96">
        <v>0</v>
      </c>
      <c r="W9" s="95" t="s">
        <v>869</v>
      </c>
      <c r="X9" s="137">
        <v>5</v>
      </c>
      <c r="Y9" s="137">
        <v>0</v>
      </c>
      <c r="Z9" s="137">
        <v>0</v>
      </c>
      <c r="AA9" s="137">
        <v>0</v>
      </c>
      <c r="AB9" s="137">
        <v>6.1</v>
      </c>
      <c r="AC9" s="137">
        <v>0</v>
      </c>
      <c r="AD9" s="137">
        <v>0</v>
      </c>
      <c r="AE9" s="137">
        <v>0</v>
      </c>
      <c r="AF9" s="137">
        <v>0</v>
      </c>
      <c r="AG9" s="182">
        <v>0</v>
      </c>
      <c r="AH9" s="193">
        <v>-95.69</v>
      </c>
      <c r="AI9" s="192">
        <v>-13.89</v>
      </c>
    </row>
    <row r="10" spans="1:35" ht="15.75" x14ac:dyDescent="0.25">
      <c r="A10" s="29">
        <v>20151202</v>
      </c>
      <c r="B10" s="31">
        <v>42317</v>
      </c>
      <c r="C10" s="30" t="s">
        <v>227</v>
      </c>
      <c r="D10" s="30">
        <v>0</v>
      </c>
      <c r="E10" s="8">
        <v>-0.5</v>
      </c>
      <c r="F10" s="18">
        <v>133.90966007702764</v>
      </c>
      <c r="G10" s="17">
        <v>1</v>
      </c>
      <c r="H10" s="69">
        <v>3.6285259042551234E-2</v>
      </c>
      <c r="I10" s="66">
        <v>1</v>
      </c>
      <c r="J10" s="97">
        <v>0.13</v>
      </c>
      <c r="K10" s="99"/>
      <c r="L10" s="97">
        <v>3.0779999999999998</v>
      </c>
      <c r="M10" s="99"/>
      <c r="N10" s="96">
        <v>0</v>
      </c>
      <c r="O10" s="95" t="s">
        <v>869</v>
      </c>
      <c r="P10" s="96">
        <v>0</v>
      </c>
      <c r="Q10" s="95" t="s">
        <v>869</v>
      </c>
      <c r="R10" s="97">
        <v>1.8279000000000001</v>
      </c>
      <c r="S10" s="99"/>
      <c r="T10" s="96">
        <v>0</v>
      </c>
      <c r="U10" s="95" t="s">
        <v>869</v>
      </c>
      <c r="V10" s="96">
        <v>0</v>
      </c>
      <c r="W10" s="95" t="s">
        <v>869</v>
      </c>
      <c r="X10" s="137">
        <v>3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82">
        <v>0</v>
      </c>
      <c r="AH10" s="193">
        <v>-95.71</v>
      </c>
      <c r="AI10" s="192">
        <v>-13.66</v>
      </c>
    </row>
    <row r="11" spans="1:35" ht="15.75" x14ac:dyDescent="0.25">
      <c r="A11" s="29">
        <v>20151203</v>
      </c>
      <c r="B11" s="31">
        <v>42317</v>
      </c>
      <c r="C11" s="30" t="s">
        <v>228</v>
      </c>
      <c r="D11" s="30">
        <f>D3+5</f>
        <v>5</v>
      </c>
      <c r="E11" s="8">
        <v>-3</v>
      </c>
      <c r="F11" s="18">
        <v>45.491371099205992</v>
      </c>
      <c r="G11" s="17">
        <v>1</v>
      </c>
      <c r="H11" s="67">
        <v>1.3315099366822722</v>
      </c>
      <c r="I11" s="66">
        <v>1</v>
      </c>
      <c r="J11" s="97">
        <v>0.04</v>
      </c>
      <c r="K11" s="99"/>
      <c r="L11" s="97">
        <v>16.332000000000001</v>
      </c>
      <c r="M11" s="99"/>
      <c r="N11" s="96">
        <v>0</v>
      </c>
      <c r="O11" s="95" t="s">
        <v>869</v>
      </c>
      <c r="P11" s="96">
        <v>0</v>
      </c>
      <c r="Q11" s="95" t="s">
        <v>869</v>
      </c>
      <c r="R11" s="97">
        <v>3.6724000000000001</v>
      </c>
      <c r="S11" s="99"/>
      <c r="T11" s="96">
        <v>0</v>
      </c>
      <c r="U11" s="95" t="s">
        <v>869</v>
      </c>
      <c r="V11" s="96">
        <v>0</v>
      </c>
      <c r="W11" s="95" t="s">
        <v>869</v>
      </c>
      <c r="X11" s="137">
        <v>33.4</v>
      </c>
      <c r="Y11" s="137">
        <v>53.1</v>
      </c>
      <c r="Z11" s="137">
        <v>0</v>
      </c>
      <c r="AA11" s="137">
        <v>0</v>
      </c>
      <c r="AB11" s="137">
        <v>2</v>
      </c>
      <c r="AC11" s="137">
        <v>0</v>
      </c>
      <c r="AD11" s="138">
        <v>0</v>
      </c>
      <c r="AE11" s="138">
        <v>0</v>
      </c>
      <c r="AF11" s="138">
        <v>0</v>
      </c>
      <c r="AG11" s="183">
        <v>0</v>
      </c>
      <c r="AH11" s="193">
        <v>-83.98</v>
      </c>
      <c r="AI11" s="192">
        <v>-12.32</v>
      </c>
    </row>
    <row r="12" spans="1:35" ht="15.75" x14ac:dyDescent="0.25">
      <c r="A12" s="29">
        <v>20151204</v>
      </c>
      <c r="B12" s="31">
        <v>42317</v>
      </c>
      <c r="C12" s="30" t="s">
        <v>229</v>
      </c>
      <c r="D12" s="30">
        <f t="shared" ref="D12:D75" si="0">D4+5</f>
        <v>5</v>
      </c>
      <c r="E12" s="8">
        <v>-2.5</v>
      </c>
      <c r="F12" s="18">
        <v>92.531643067702234</v>
      </c>
      <c r="G12" s="17">
        <v>1</v>
      </c>
      <c r="H12" s="67">
        <v>0.80957865136645935</v>
      </c>
      <c r="I12" s="66">
        <v>1</v>
      </c>
      <c r="J12" s="97">
        <v>0.05</v>
      </c>
      <c r="K12" s="99"/>
      <c r="L12" s="97">
        <v>25.611000000000001</v>
      </c>
      <c r="M12" s="99"/>
      <c r="N12" s="96">
        <v>0</v>
      </c>
      <c r="O12" s="95" t="s">
        <v>869</v>
      </c>
      <c r="P12" s="96">
        <v>0</v>
      </c>
      <c r="Q12" s="95" t="s">
        <v>869</v>
      </c>
      <c r="R12" s="97">
        <v>3.2401</v>
      </c>
      <c r="S12" s="99"/>
      <c r="T12" s="96">
        <v>0</v>
      </c>
      <c r="U12" s="95" t="s">
        <v>869</v>
      </c>
      <c r="V12" s="96">
        <v>0</v>
      </c>
      <c r="W12" s="95" t="s">
        <v>869</v>
      </c>
      <c r="X12" s="137">
        <v>32.6</v>
      </c>
      <c r="Y12" s="137">
        <v>0</v>
      </c>
      <c r="Z12" s="137">
        <v>0</v>
      </c>
      <c r="AA12" s="137">
        <v>0</v>
      </c>
      <c r="AB12" s="137">
        <v>1</v>
      </c>
      <c r="AC12" s="137">
        <v>0</v>
      </c>
      <c r="AD12" s="137">
        <v>0</v>
      </c>
      <c r="AE12" s="137">
        <v>0</v>
      </c>
      <c r="AF12" s="137">
        <v>0</v>
      </c>
      <c r="AG12" s="182">
        <v>0</v>
      </c>
      <c r="AH12" s="193">
        <v>-88.61</v>
      </c>
      <c r="AI12" s="192">
        <v>-13.05</v>
      </c>
    </row>
    <row r="13" spans="1:35" ht="15.75" x14ac:dyDescent="0.25">
      <c r="A13" s="29">
        <v>20151205</v>
      </c>
      <c r="B13" s="31">
        <v>42317</v>
      </c>
      <c r="C13" s="30" t="s">
        <v>230</v>
      </c>
      <c r="D13" s="30">
        <f t="shared" si="0"/>
        <v>5</v>
      </c>
      <c r="E13" s="8">
        <v>-2</v>
      </c>
      <c r="F13" s="18">
        <v>73.51227384587196</v>
      </c>
      <c r="G13" s="17">
        <v>1</v>
      </c>
      <c r="H13" s="67">
        <v>0.46635663814278094</v>
      </c>
      <c r="I13" s="66">
        <v>1</v>
      </c>
      <c r="J13" s="97">
        <v>7.0000000000000007E-2</v>
      </c>
      <c r="K13" s="99"/>
      <c r="L13" s="97">
        <v>15.132999999999999</v>
      </c>
      <c r="M13" s="99"/>
      <c r="N13" s="96">
        <v>0</v>
      </c>
      <c r="O13" s="95" t="s">
        <v>869</v>
      </c>
      <c r="P13" s="96">
        <v>0</v>
      </c>
      <c r="Q13" s="95" t="s">
        <v>869</v>
      </c>
      <c r="R13" s="97">
        <v>1.5467</v>
      </c>
      <c r="S13" s="99"/>
      <c r="T13" s="96">
        <v>0</v>
      </c>
      <c r="U13" s="95" t="s">
        <v>869</v>
      </c>
      <c r="V13" s="96">
        <v>0</v>
      </c>
      <c r="W13" s="95" t="s">
        <v>869</v>
      </c>
      <c r="X13" s="137">
        <v>8</v>
      </c>
      <c r="Y13" s="137">
        <v>0</v>
      </c>
      <c r="Z13" s="137">
        <v>0</v>
      </c>
      <c r="AA13" s="137">
        <v>0</v>
      </c>
      <c r="AB13" s="137">
        <v>1</v>
      </c>
      <c r="AC13" s="137">
        <v>0</v>
      </c>
      <c r="AD13" s="137">
        <v>0</v>
      </c>
      <c r="AE13" s="137">
        <v>0</v>
      </c>
      <c r="AF13" s="137">
        <v>0</v>
      </c>
      <c r="AG13" s="182">
        <v>0</v>
      </c>
      <c r="AH13" s="193">
        <v>-90.1</v>
      </c>
      <c r="AI13" s="192">
        <v>-13.38</v>
      </c>
    </row>
    <row r="14" spans="1:35" ht="15.75" x14ac:dyDescent="0.25">
      <c r="A14" s="29">
        <v>20151206</v>
      </c>
      <c r="B14" s="31">
        <v>42317</v>
      </c>
      <c r="C14" s="30" t="s">
        <v>231</v>
      </c>
      <c r="D14" s="30">
        <f t="shared" si="0"/>
        <v>5</v>
      </c>
      <c r="E14" s="8">
        <v>-1.5</v>
      </c>
      <c r="F14" s="18">
        <v>78.738970731260437</v>
      </c>
      <c r="G14" s="17">
        <v>1</v>
      </c>
      <c r="H14" s="67">
        <v>0.67095370198657955</v>
      </c>
      <c r="I14" s="66">
        <v>1</v>
      </c>
      <c r="J14" s="97">
        <v>0.09</v>
      </c>
      <c r="K14" s="99"/>
      <c r="L14" s="97">
        <v>11.996</v>
      </c>
      <c r="M14" s="99"/>
      <c r="N14" s="96">
        <v>0</v>
      </c>
      <c r="O14" s="95" t="s">
        <v>869</v>
      </c>
      <c r="P14" s="96">
        <v>0</v>
      </c>
      <c r="Q14" s="95" t="s">
        <v>869</v>
      </c>
      <c r="R14" s="97">
        <v>1.0759000000000001</v>
      </c>
      <c r="S14" s="99"/>
      <c r="T14" s="96">
        <v>0</v>
      </c>
      <c r="U14" s="95" t="s">
        <v>869</v>
      </c>
      <c r="V14" s="96">
        <v>0</v>
      </c>
      <c r="W14" s="95" t="s">
        <v>869</v>
      </c>
      <c r="X14" s="137">
        <v>2</v>
      </c>
      <c r="Y14" s="137">
        <v>5.7</v>
      </c>
      <c r="Z14" s="137">
        <v>0</v>
      </c>
      <c r="AA14" s="137">
        <v>0</v>
      </c>
      <c r="AB14" s="137">
        <v>14.1</v>
      </c>
      <c r="AC14" s="137">
        <v>0</v>
      </c>
      <c r="AD14" s="137">
        <v>0</v>
      </c>
      <c r="AE14" s="137">
        <v>0</v>
      </c>
      <c r="AF14" s="137">
        <v>0</v>
      </c>
      <c r="AG14" s="182">
        <v>0</v>
      </c>
      <c r="AH14" s="193">
        <v>-92.44</v>
      </c>
      <c r="AI14" s="192">
        <v>-13.76</v>
      </c>
    </row>
    <row r="15" spans="1:35" ht="15.75" x14ac:dyDescent="0.25">
      <c r="A15" s="29">
        <v>20151207</v>
      </c>
      <c r="B15" s="31">
        <v>42317</v>
      </c>
      <c r="C15" s="30" t="s">
        <v>232</v>
      </c>
      <c r="D15" s="30">
        <f t="shared" si="0"/>
        <v>5</v>
      </c>
      <c r="E15" s="8">
        <v>-1.25</v>
      </c>
      <c r="F15" s="18">
        <v>71.915227575336601</v>
      </c>
      <c r="G15" s="17">
        <v>1</v>
      </c>
      <c r="H15" s="67">
        <v>0.53232875260669976</v>
      </c>
      <c r="I15" s="66">
        <v>1</v>
      </c>
      <c r="J15" s="97">
        <v>0.1</v>
      </c>
      <c r="K15" s="99"/>
      <c r="L15" s="97">
        <v>9.1530000000000005</v>
      </c>
      <c r="M15" s="99"/>
      <c r="N15" s="96">
        <v>0</v>
      </c>
      <c r="O15" s="95" t="s">
        <v>869</v>
      </c>
      <c r="P15" s="96">
        <v>0</v>
      </c>
      <c r="Q15" s="95" t="s">
        <v>869</v>
      </c>
      <c r="R15" s="96">
        <v>0</v>
      </c>
      <c r="S15" s="95" t="s">
        <v>869</v>
      </c>
      <c r="T15" s="96">
        <v>0</v>
      </c>
      <c r="U15" s="95" t="s">
        <v>869</v>
      </c>
      <c r="V15" s="96">
        <v>0</v>
      </c>
      <c r="W15" s="95" t="s">
        <v>869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  <c r="AD15" s="137">
        <v>0</v>
      </c>
      <c r="AE15" s="137">
        <v>0</v>
      </c>
      <c r="AF15" s="137">
        <v>0</v>
      </c>
      <c r="AG15" s="182">
        <v>0</v>
      </c>
      <c r="AH15" s="193">
        <v>-91.23</v>
      </c>
      <c r="AI15" s="192">
        <v>-12.31</v>
      </c>
    </row>
    <row r="16" spans="1:35" ht="15.75" x14ac:dyDescent="0.25">
      <c r="A16" s="29">
        <v>20151208</v>
      </c>
      <c r="B16" s="31">
        <v>42317</v>
      </c>
      <c r="C16" s="30" t="s">
        <v>233</v>
      </c>
      <c r="D16" s="30">
        <f t="shared" si="0"/>
        <v>5</v>
      </c>
      <c r="E16" s="8">
        <v>-1</v>
      </c>
      <c r="F16" s="18">
        <v>108.21173372386764</v>
      </c>
      <c r="G16" s="17">
        <v>1</v>
      </c>
      <c r="H16" s="67">
        <v>0.55487618413234274</v>
      </c>
      <c r="I16" s="66">
        <v>1</v>
      </c>
      <c r="J16" s="97">
        <v>0.1</v>
      </c>
      <c r="K16" s="99"/>
      <c r="L16" s="97">
        <v>5.1630000000000003</v>
      </c>
      <c r="M16" s="99"/>
      <c r="N16" s="96">
        <v>0</v>
      </c>
      <c r="O16" s="95" t="s">
        <v>869</v>
      </c>
      <c r="P16" s="96">
        <v>0</v>
      </c>
      <c r="Q16" s="95" t="s">
        <v>869</v>
      </c>
      <c r="R16" s="97">
        <v>0.86129999999999995</v>
      </c>
      <c r="S16" s="99"/>
      <c r="T16" s="96">
        <v>0</v>
      </c>
      <c r="U16" s="95" t="s">
        <v>869</v>
      </c>
      <c r="V16" s="96">
        <v>0</v>
      </c>
      <c r="W16" s="95" t="s">
        <v>869</v>
      </c>
      <c r="X16" s="137">
        <v>0</v>
      </c>
      <c r="Y16" s="137">
        <v>0</v>
      </c>
      <c r="Z16" s="137">
        <v>0</v>
      </c>
      <c r="AA16" s="137">
        <v>0</v>
      </c>
      <c r="AB16" s="137">
        <v>2</v>
      </c>
      <c r="AC16" s="137">
        <v>0</v>
      </c>
      <c r="AD16" s="137">
        <v>0</v>
      </c>
      <c r="AE16" s="137">
        <v>0</v>
      </c>
      <c r="AF16" s="137">
        <v>0</v>
      </c>
      <c r="AG16" s="182">
        <v>0</v>
      </c>
      <c r="AH16" s="193">
        <v>-88.82</v>
      </c>
      <c r="AI16" s="192">
        <v>-11.8</v>
      </c>
    </row>
    <row r="17" spans="1:35" ht="15.75" x14ac:dyDescent="0.25">
      <c r="A17" s="29">
        <v>20151209</v>
      </c>
      <c r="B17" s="31">
        <v>42317</v>
      </c>
      <c r="C17" s="30" t="s">
        <v>234</v>
      </c>
      <c r="D17" s="30">
        <f t="shared" si="0"/>
        <v>5</v>
      </c>
      <c r="E17" s="8">
        <v>-0.75</v>
      </c>
      <c r="F17" s="18">
        <v>79.319714829636936</v>
      </c>
      <c r="G17" s="17">
        <v>1</v>
      </c>
      <c r="H17" s="67">
        <v>0.27178065497704595</v>
      </c>
      <c r="I17" s="66">
        <v>1</v>
      </c>
      <c r="J17" s="97">
        <v>0.12</v>
      </c>
      <c r="K17" s="99"/>
      <c r="L17" s="97">
        <v>3.3540000000000001</v>
      </c>
      <c r="M17" s="99"/>
      <c r="N17" s="96">
        <v>0</v>
      </c>
      <c r="O17" s="95" t="s">
        <v>869</v>
      </c>
      <c r="P17" s="96">
        <v>0</v>
      </c>
      <c r="Q17" s="95" t="s">
        <v>869</v>
      </c>
      <c r="R17" s="97">
        <v>0.86950000000000005</v>
      </c>
      <c r="S17" s="99"/>
      <c r="T17" s="96">
        <v>0</v>
      </c>
      <c r="U17" s="95" t="s">
        <v>869</v>
      </c>
      <c r="V17" s="96">
        <v>0</v>
      </c>
      <c r="W17" s="95" t="s">
        <v>869</v>
      </c>
      <c r="X17" s="137">
        <v>0</v>
      </c>
      <c r="Y17" s="137">
        <v>0</v>
      </c>
      <c r="Z17" s="137">
        <v>0</v>
      </c>
      <c r="AA17" s="137">
        <v>0</v>
      </c>
      <c r="AB17" s="137">
        <v>0</v>
      </c>
      <c r="AC17" s="137">
        <v>0</v>
      </c>
      <c r="AD17" s="137">
        <v>0</v>
      </c>
      <c r="AE17" s="137">
        <v>0</v>
      </c>
      <c r="AF17" s="137">
        <v>0</v>
      </c>
      <c r="AG17" s="182">
        <v>0</v>
      </c>
      <c r="AH17" s="193">
        <v>-85.38</v>
      </c>
      <c r="AI17" s="192">
        <v>-11.14</v>
      </c>
    </row>
    <row r="18" spans="1:35" s="12" customFormat="1" ht="15.75" x14ac:dyDescent="0.25">
      <c r="A18" s="29">
        <v>20151210</v>
      </c>
      <c r="B18" s="31">
        <v>42317</v>
      </c>
      <c r="C18" s="30" t="s">
        <v>235</v>
      </c>
      <c r="D18" s="30">
        <f t="shared" si="0"/>
        <v>5</v>
      </c>
      <c r="E18" s="8">
        <v>-0.5</v>
      </c>
      <c r="F18" s="18">
        <v>87.304946182313756</v>
      </c>
      <c r="G18" s="17">
        <v>1</v>
      </c>
      <c r="H18" s="67">
        <v>7.9709941980826857E-2</v>
      </c>
      <c r="I18" s="66">
        <v>1</v>
      </c>
      <c r="J18" s="97">
        <v>0.09</v>
      </c>
      <c r="K18" s="99"/>
      <c r="L18" s="97">
        <v>3.754</v>
      </c>
      <c r="M18" s="99"/>
      <c r="N18" s="96">
        <v>0</v>
      </c>
      <c r="O18" s="95" t="s">
        <v>869</v>
      </c>
      <c r="P18" s="96">
        <v>0</v>
      </c>
      <c r="Q18" s="95" t="s">
        <v>869</v>
      </c>
      <c r="R18" s="97">
        <v>1.0920000000000001</v>
      </c>
      <c r="S18" s="99"/>
      <c r="T18" s="96">
        <v>0</v>
      </c>
      <c r="U18" s="95" t="s">
        <v>869</v>
      </c>
      <c r="V18" s="96">
        <v>0</v>
      </c>
      <c r="W18" s="95" t="s">
        <v>869</v>
      </c>
      <c r="X18" s="137">
        <v>0</v>
      </c>
      <c r="Y18" s="137">
        <v>0</v>
      </c>
      <c r="Z18" s="137">
        <v>0</v>
      </c>
      <c r="AA18" s="137">
        <v>0</v>
      </c>
      <c r="AB18" s="137">
        <v>2</v>
      </c>
      <c r="AC18" s="137">
        <v>0</v>
      </c>
      <c r="AD18" s="137">
        <v>0</v>
      </c>
      <c r="AE18" s="137">
        <v>0</v>
      </c>
      <c r="AF18" s="137">
        <v>0</v>
      </c>
      <c r="AG18" s="182">
        <v>0</v>
      </c>
      <c r="AH18" s="193">
        <v>-79.2</v>
      </c>
      <c r="AI18" s="192">
        <v>-10.34</v>
      </c>
    </row>
    <row r="19" spans="1:35" ht="15.75" x14ac:dyDescent="0.25">
      <c r="A19" s="29">
        <v>20151211</v>
      </c>
      <c r="B19" s="31">
        <v>42317</v>
      </c>
      <c r="C19" s="30" t="s">
        <v>236</v>
      </c>
      <c r="D19" s="30">
        <f t="shared" si="0"/>
        <v>10</v>
      </c>
      <c r="E19" s="8">
        <v>-3</v>
      </c>
      <c r="F19" s="18">
        <v>33.005372984111311</v>
      </c>
      <c r="G19" s="17">
        <v>1</v>
      </c>
      <c r="H19" s="67">
        <v>0.54903055373680565</v>
      </c>
      <c r="I19" s="66">
        <v>1</v>
      </c>
      <c r="J19" s="97">
        <v>0.04</v>
      </c>
      <c r="K19" s="99"/>
      <c r="L19" s="97">
        <v>29.367999999999999</v>
      </c>
      <c r="M19" s="99"/>
      <c r="N19" s="96">
        <v>0</v>
      </c>
      <c r="O19" s="95" t="s">
        <v>869</v>
      </c>
      <c r="P19" s="96">
        <v>0</v>
      </c>
      <c r="Q19" s="95" t="s">
        <v>869</v>
      </c>
      <c r="R19" s="97">
        <v>3.3003999999999998</v>
      </c>
      <c r="S19" s="99"/>
      <c r="T19" s="96">
        <v>0</v>
      </c>
      <c r="U19" s="95" t="s">
        <v>869</v>
      </c>
      <c r="V19" s="96">
        <v>0</v>
      </c>
      <c r="W19" s="95" t="s">
        <v>869</v>
      </c>
      <c r="X19" s="137">
        <v>11.3</v>
      </c>
      <c r="Y19" s="137">
        <v>0</v>
      </c>
      <c r="Z19" s="137">
        <v>0</v>
      </c>
      <c r="AA19" s="137">
        <v>0</v>
      </c>
      <c r="AB19" s="137">
        <v>1</v>
      </c>
      <c r="AC19" s="137">
        <v>0</v>
      </c>
      <c r="AD19" s="138">
        <v>0</v>
      </c>
      <c r="AE19" s="138">
        <v>0</v>
      </c>
      <c r="AF19" s="138">
        <v>0</v>
      </c>
      <c r="AG19" s="183">
        <v>0</v>
      </c>
      <c r="AH19" s="193">
        <v>-88.35</v>
      </c>
      <c r="AI19" s="192">
        <v>-11.69</v>
      </c>
    </row>
    <row r="20" spans="1:35" ht="15.75" x14ac:dyDescent="0.25">
      <c r="A20" s="29">
        <v>20151212</v>
      </c>
      <c r="B20" s="31">
        <v>42317</v>
      </c>
      <c r="C20" s="30" t="s">
        <v>237</v>
      </c>
      <c r="D20" s="30">
        <f t="shared" si="0"/>
        <v>10</v>
      </c>
      <c r="E20" s="8">
        <v>-2.5</v>
      </c>
      <c r="F20" s="18">
        <v>47.088417369741357</v>
      </c>
      <c r="G20" s="17">
        <v>1</v>
      </c>
      <c r="H20" s="67">
        <v>0.6517466306869576</v>
      </c>
      <c r="I20" s="66">
        <v>1</v>
      </c>
      <c r="J20" s="97">
        <v>0.04</v>
      </c>
      <c r="K20" s="99"/>
      <c r="L20" s="97">
        <v>14.994</v>
      </c>
      <c r="M20" s="99"/>
      <c r="N20" s="96">
        <v>0</v>
      </c>
      <c r="O20" s="95" t="s">
        <v>869</v>
      </c>
      <c r="P20" s="96">
        <v>0</v>
      </c>
      <c r="Q20" s="95" t="s">
        <v>869</v>
      </c>
      <c r="R20" s="97">
        <v>2.4419</v>
      </c>
      <c r="S20" s="99"/>
      <c r="T20" s="96">
        <v>0</v>
      </c>
      <c r="U20" s="95" t="s">
        <v>869</v>
      </c>
      <c r="V20" s="96">
        <v>0</v>
      </c>
      <c r="W20" s="95" t="s">
        <v>869</v>
      </c>
      <c r="X20" s="137">
        <v>5</v>
      </c>
      <c r="Y20" s="137">
        <v>0</v>
      </c>
      <c r="Z20" s="137">
        <v>0</v>
      </c>
      <c r="AA20" s="137">
        <v>0</v>
      </c>
      <c r="AB20" s="137">
        <v>1</v>
      </c>
      <c r="AC20" s="137">
        <v>0</v>
      </c>
      <c r="AD20" s="137">
        <v>0</v>
      </c>
      <c r="AE20" s="137">
        <v>0</v>
      </c>
      <c r="AF20" s="137">
        <v>0</v>
      </c>
      <c r="AG20" s="182">
        <v>0</v>
      </c>
      <c r="AH20" s="193">
        <v>-89.18</v>
      </c>
      <c r="AI20" s="192">
        <v>-12.02</v>
      </c>
    </row>
    <row r="21" spans="1:35" ht="15.75" x14ac:dyDescent="0.25">
      <c r="A21" s="29">
        <v>20151213</v>
      </c>
      <c r="B21" s="31">
        <v>42317</v>
      </c>
      <c r="C21" s="30" t="s">
        <v>238</v>
      </c>
      <c r="D21" s="30">
        <f t="shared" si="0"/>
        <v>10</v>
      </c>
      <c r="E21" s="8">
        <v>-2</v>
      </c>
      <c r="F21" s="18">
        <v>102.5494787646968</v>
      </c>
      <c r="G21" s="17">
        <v>1</v>
      </c>
      <c r="H21" s="67">
        <v>0.31186497768930033</v>
      </c>
      <c r="I21" s="66">
        <v>1</v>
      </c>
      <c r="J21" s="97">
        <v>0.2</v>
      </c>
      <c r="K21" s="99"/>
      <c r="L21" s="97">
        <v>1.583</v>
      </c>
      <c r="M21" s="99"/>
      <c r="N21" s="96">
        <v>0</v>
      </c>
      <c r="O21" s="95" t="s">
        <v>869</v>
      </c>
      <c r="P21" s="96">
        <v>0</v>
      </c>
      <c r="Q21" s="95" t="s">
        <v>869</v>
      </c>
      <c r="R21" s="97">
        <v>0.86460000000000004</v>
      </c>
      <c r="S21" s="99"/>
      <c r="T21" s="96">
        <v>0</v>
      </c>
      <c r="U21" s="95" t="s">
        <v>869</v>
      </c>
      <c r="V21" s="96">
        <v>0</v>
      </c>
      <c r="W21" s="95" t="s">
        <v>869</v>
      </c>
      <c r="X21" s="137">
        <v>0</v>
      </c>
      <c r="Y21" s="137">
        <v>0</v>
      </c>
      <c r="Z21" s="137">
        <v>0</v>
      </c>
      <c r="AA21" s="137">
        <v>0</v>
      </c>
      <c r="AB21" s="137">
        <v>2</v>
      </c>
      <c r="AC21" s="137">
        <v>0</v>
      </c>
      <c r="AD21" s="137">
        <v>0</v>
      </c>
      <c r="AE21" s="137">
        <v>0</v>
      </c>
      <c r="AF21" s="137">
        <v>0</v>
      </c>
      <c r="AG21" s="182">
        <v>0</v>
      </c>
      <c r="AH21" s="193">
        <v>-93.98</v>
      </c>
      <c r="AI21" s="192">
        <v>-12.76</v>
      </c>
    </row>
    <row r="22" spans="1:35" ht="15.75" x14ac:dyDescent="0.25">
      <c r="A22" s="29">
        <v>20151214</v>
      </c>
      <c r="B22" s="31">
        <v>42317</v>
      </c>
      <c r="C22" s="30" t="s">
        <v>239</v>
      </c>
      <c r="D22" s="30">
        <f t="shared" si="0"/>
        <v>10</v>
      </c>
      <c r="E22" s="8">
        <v>-1.5</v>
      </c>
      <c r="F22" s="18">
        <v>46.652859295958983</v>
      </c>
      <c r="G22" s="17">
        <v>1</v>
      </c>
      <c r="H22" s="67">
        <v>0.27428592514656186</v>
      </c>
      <c r="I22" s="66">
        <v>1</v>
      </c>
      <c r="J22" s="97">
        <v>0.06</v>
      </c>
      <c r="K22" s="99"/>
      <c r="L22" s="97">
        <v>3.294</v>
      </c>
      <c r="M22" s="99"/>
      <c r="N22" s="96">
        <v>0</v>
      </c>
      <c r="O22" s="95" t="s">
        <v>869</v>
      </c>
      <c r="P22" s="96">
        <v>0</v>
      </c>
      <c r="Q22" s="95" t="s">
        <v>869</v>
      </c>
      <c r="R22" s="97">
        <v>4.4339000000000004</v>
      </c>
      <c r="S22" s="99"/>
      <c r="T22" s="96">
        <v>0</v>
      </c>
      <c r="U22" s="95" t="s">
        <v>869</v>
      </c>
      <c r="V22" s="96">
        <v>0</v>
      </c>
      <c r="W22" s="95" t="s">
        <v>869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  <c r="AD22" s="137">
        <v>0</v>
      </c>
      <c r="AE22" s="137">
        <v>0</v>
      </c>
      <c r="AF22" s="137">
        <v>0</v>
      </c>
      <c r="AG22" s="182">
        <v>0</v>
      </c>
      <c r="AH22" s="193">
        <v>-85.43</v>
      </c>
      <c r="AI22" s="192">
        <v>-11.44</v>
      </c>
    </row>
    <row r="23" spans="1:35" ht="15.75" x14ac:dyDescent="0.25">
      <c r="A23" s="29">
        <v>20151215</v>
      </c>
      <c r="B23" s="31">
        <v>42317</v>
      </c>
      <c r="C23" s="30" t="s">
        <v>240</v>
      </c>
      <c r="D23" s="30">
        <f t="shared" si="0"/>
        <v>10</v>
      </c>
      <c r="E23" s="8">
        <v>-1.25</v>
      </c>
      <c r="F23" s="18">
        <v>50.718067984594462</v>
      </c>
      <c r="G23" s="17">
        <v>1</v>
      </c>
      <c r="H23" s="67">
        <v>0.20914890073914841</v>
      </c>
      <c r="I23" s="66">
        <v>1</v>
      </c>
      <c r="J23" s="97">
        <v>0.08</v>
      </c>
      <c r="K23" s="99"/>
      <c r="L23" s="97">
        <v>2.0880000000000001</v>
      </c>
      <c r="M23" s="99"/>
      <c r="N23" s="96">
        <v>0</v>
      </c>
      <c r="O23" s="95" t="s">
        <v>869</v>
      </c>
      <c r="P23" s="96">
        <v>0</v>
      </c>
      <c r="Q23" s="95" t="s">
        <v>869</v>
      </c>
      <c r="R23" s="97">
        <v>2.8555000000000001</v>
      </c>
      <c r="S23" s="99"/>
      <c r="T23" s="96">
        <v>0</v>
      </c>
      <c r="U23" s="95" t="s">
        <v>869</v>
      </c>
      <c r="V23" s="96">
        <v>0</v>
      </c>
      <c r="W23" s="95" t="s">
        <v>869</v>
      </c>
      <c r="X23" s="137">
        <v>0</v>
      </c>
      <c r="Y23" s="137">
        <v>0</v>
      </c>
      <c r="Z23" s="137">
        <v>0</v>
      </c>
      <c r="AA23" s="137">
        <v>0</v>
      </c>
      <c r="AB23" s="137">
        <v>1</v>
      </c>
      <c r="AC23" s="137">
        <v>0</v>
      </c>
      <c r="AD23" s="137">
        <v>0</v>
      </c>
      <c r="AE23" s="137">
        <v>0</v>
      </c>
      <c r="AF23" s="137">
        <v>0</v>
      </c>
      <c r="AG23" s="182">
        <v>0</v>
      </c>
      <c r="AH23" s="193">
        <v>-88.04</v>
      </c>
      <c r="AI23" s="192">
        <v>-12.24</v>
      </c>
    </row>
    <row r="24" spans="1:35" ht="15.75" x14ac:dyDescent="0.25">
      <c r="A24" s="29">
        <v>20151216</v>
      </c>
      <c r="B24" s="31">
        <v>42317</v>
      </c>
      <c r="C24" s="30" t="s">
        <v>241</v>
      </c>
      <c r="D24" s="30">
        <f t="shared" si="0"/>
        <v>10</v>
      </c>
      <c r="E24" s="8">
        <v>-1</v>
      </c>
      <c r="F24" s="18">
        <v>80.916761100172309</v>
      </c>
      <c r="G24" s="17">
        <v>1</v>
      </c>
      <c r="H24" s="67">
        <v>0.24589286322538165</v>
      </c>
      <c r="I24" s="66">
        <v>1</v>
      </c>
      <c r="J24" s="97">
        <v>0.14000000000000001</v>
      </c>
      <c r="K24" s="99"/>
      <c r="L24" s="97">
        <v>1.5109999999999999</v>
      </c>
      <c r="M24" s="99"/>
      <c r="N24" s="96">
        <v>0</v>
      </c>
      <c r="O24" s="95" t="s">
        <v>869</v>
      </c>
      <c r="P24" s="96">
        <v>0</v>
      </c>
      <c r="Q24" s="95" t="s">
        <v>869</v>
      </c>
      <c r="R24" s="97">
        <v>0.98540000000000005</v>
      </c>
      <c r="S24" s="99"/>
      <c r="T24" s="96">
        <v>0</v>
      </c>
      <c r="U24" s="95" t="s">
        <v>869</v>
      </c>
      <c r="V24" s="96">
        <v>0</v>
      </c>
      <c r="W24" s="95" t="s">
        <v>869</v>
      </c>
      <c r="X24" s="137">
        <v>0</v>
      </c>
      <c r="Y24" s="137">
        <v>0</v>
      </c>
      <c r="Z24" s="137">
        <v>0</v>
      </c>
      <c r="AA24" s="137">
        <v>0</v>
      </c>
      <c r="AB24" s="137">
        <v>2</v>
      </c>
      <c r="AC24" s="137">
        <v>0</v>
      </c>
      <c r="AD24" s="137">
        <v>0</v>
      </c>
      <c r="AE24" s="137">
        <v>0</v>
      </c>
      <c r="AF24" s="137">
        <v>0</v>
      </c>
      <c r="AG24" s="182">
        <v>0</v>
      </c>
      <c r="AH24" s="193">
        <v>-97.46</v>
      </c>
      <c r="AI24" s="192">
        <v>-13.53</v>
      </c>
    </row>
    <row r="25" spans="1:35" ht="15.75" x14ac:dyDescent="0.25">
      <c r="A25" s="29">
        <v>20151217</v>
      </c>
      <c r="B25" s="31">
        <v>42317</v>
      </c>
      <c r="C25" s="30" t="s">
        <v>242</v>
      </c>
      <c r="D25" s="30">
        <f t="shared" si="0"/>
        <v>10</v>
      </c>
      <c r="E25" s="8">
        <v>-0.75</v>
      </c>
      <c r="F25" s="18">
        <v>44.765440976235368</v>
      </c>
      <c r="G25" s="17">
        <v>1</v>
      </c>
      <c r="H25" s="67">
        <v>0.40957051430042052</v>
      </c>
      <c r="I25" s="66">
        <v>1</v>
      </c>
      <c r="J25" s="97">
        <v>0.05</v>
      </c>
      <c r="K25" s="99"/>
      <c r="L25" s="97">
        <v>6.7779999999999996</v>
      </c>
      <c r="M25" s="99"/>
      <c r="N25" s="96">
        <v>0</v>
      </c>
      <c r="O25" s="95" t="s">
        <v>869</v>
      </c>
      <c r="P25" s="96">
        <v>0</v>
      </c>
      <c r="Q25" s="95" t="s">
        <v>869</v>
      </c>
      <c r="R25" s="97">
        <v>4.4805999999999999</v>
      </c>
      <c r="S25" s="99"/>
      <c r="T25" s="96">
        <v>0</v>
      </c>
      <c r="U25" s="95" t="s">
        <v>869</v>
      </c>
      <c r="V25" s="96">
        <v>0</v>
      </c>
      <c r="W25" s="95" t="s">
        <v>869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  <c r="AD25" s="137">
        <v>0</v>
      </c>
      <c r="AE25" s="137">
        <v>0</v>
      </c>
      <c r="AF25" s="137">
        <v>0</v>
      </c>
      <c r="AG25" s="182">
        <v>0</v>
      </c>
      <c r="AH25" s="193">
        <v>-85.77</v>
      </c>
      <c r="AI25" s="192">
        <v>-11.95</v>
      </c>
    </row>
    <row r="26" spans="1:35" s="14" customFormat="1" ht="15.75" x14ac:dyDescent="0.25">
      <c r="A26" s="29">
        <v>20151218</v>
      </c>
      <c r="B26" s="31">
        <v>42317</v>
      </c>
      <c r="C26" s="30" t="s">
        <v>243</v>
      </c>
      <c r="D26" s="30">
        <f t="shared" si="0"/>
        <v>10</v>
      </c>
      <c r="E26" s="8">
        <v>-0.5</v>
      </c>
      <c r="F26" s="18">
        <v>88.32124835447263</v>
      </c>
      <c r="G26" s="17">
        <v>1</v>
      </c>
      <c r="H26" s="69">
        <v>3.6285259042551234E-2</v>
      </c>
      <c r="I26" s="66">
        <v>1</v>
      </c>
      <c r="J26" s="97">
        <v>0.2</v>
      </c>
      <c r="K26" s="99"/>
      <c r="L26" s="97">
        <v>2.08</v>
      </c>
      <c r="M26" s="99"/>
      <c r="N26" s="96">
        <v>0</v>
      </c>
      <c r="O26" s="95" t="s">
        <v>869</v>
      </c>
      <c r="P26" s="96">
        <v>0</v>
      </c>
      <c r="Q26" s="95" t="s">
        <v>869</v>
      </c>
      <c r="R26" s="97">
        <v>0.85070000000000001</v>
      </c>
      <c r="S26" s="99"/>
      <c r="T26" s="96">
        <v>0</v>
      </c>
      <c r="U26" s="95" t="s">
        <v>869</v>
      </c>
      <c r="V26" s="96">
        <v>0</v>
      </c>
      <c r="W26" s="95" t="s">
        <v>869</v>
      </c>
      <c r="X26" s="137">
        <v>0</v>
      </c>
      <c r="Y26" s="137">
        <v>0</v>
      </c>
      <c r="Z26" s="137">
        <v>0</v>
      </c>
      <c r="AA26" s="137">
        <v>0</v>
      </c>
      <c r="AB26" s="137">
        <v>1</v>
      </c>
      <c r="AC26" s="137">
        <v>0</v>
      </c>
      <c r="AD26" s="137">
        <v>0</v>
      </c>
      <c r="AE26" s="137">
        <v>0</v>
      </c>
      <c r="AF26" s="137">
        <v>0</v>
      </c>
      <c r="AG26" s="182">
        <v>0</v>
      </c>
      <c r="AH26" s="193">
        <v>-83.74</v>
      </c>
      <c r="AI26" s="192">
        <v>-11.48</v>
      </c>
    </row>
    <row r="27" spans="1:35" ht="15.75" x14ac:dyDescent="0.25">
      <c r="A27" s="29">
        <v>20151219</v>
      </c>
      <c r="B27" s="31">
        <v>42317</v>
      </c>
      <c r="C27" s="30" t="s">
        <v>244</v>
      </c>
      <c r="D27" s="30">
        <f t="shared" si="0"/>
        <v>15</v>
      </c>
      <c r="E27" s="8">
        <v>-3</v>
      </c>
      <c r="F27" s="18">
        <v>47.233603394335482</v>
      </c>
      <c r="G27" s="17">
        <v>1</v>
      </c>
      <c r="H27" s="67">
        <v>0.66221631311622353</v>
      </c>
      <c r="I27" s="66">
        <v>1</v>
      </c>
      <c r="J27" s="97">
        <v>0.05</v>
      </c>
      <c r="K27" s="99"/>
      <c r="L27" s="97">
        <v>29.145</v>
      </c>
      <c r="M27" s="99"/>
      <c r="N27" s="96">
        <v>0</v>
      </c>
      <c r="O27" s="95" t="s">
        <v>869</v>
      </c>
      <c r="P27" s="96">
        <v>0</v>
      </c>
      <c r="Q27" s="95" t="s">
        <v>869</v>
      </c>
      <c r="R27" s="97">
        <v>5.6741999999999999</v>
      </c>
      <c r="S27" s="99"/>
      <c r="T27" s="97">
        <v>0.64019999999999999</v>
      </c>
      <c r="U27" s="99"/>
      <c r="V27" s="96">
        <v>0</v>
      </c>
      <c r="W27" s="95" t="s">
        <v>869</v>
      </c>
      <c r="X27" s="137">
        <v>12.7</v>
      </c>
      <c r="Y27" s="137">
        <v>0</v>
      </c>
      <c r="Z27" s="137">
        <v>0</v>
      </c>
      <c r="AA27" s="137">
        <v>0</v>
      </c>
      <c r="AB27" s="137">
        <v>2</v>
      </c>
      <c r="AC27" s="137">
        <v>0</v>
      </c>
      <c r="AD27" s="138">
        <v>0</v>
      </c>
      <c r="AE27" s="138">
        <v>0</v>
      </c>
      <c r="AF27" s="138">
        <v>0</v>
      </c>
      <c r="AG27" s="183">
        <v>0</v>
      </c>
      <c r="AH27" s="193">
        <v>-87.27</v>
      </c>
      <c r="AI27" s="192">
        <v>-11.76</v>
      </c>
    </row>
    <row r="28" spans="1:35" ht="15.75" x14ac:dyDescent="0.25">
      <c r="A28" s="29">
        <v>20151220</v>
      </c>
      <c r="B28" s="31">
        <v>42317</v>
      </c>
      <c r="C28" s="30" t="s">
        <v>245</v>
      </c>
      <c r="D28" s="30">
        <f t="shared" si="0"/>
        <v>15</v>
      </c>
      <c r="E28" s="8">
        <v>-2.5</v>
      </c>
      <c r="F28" s="18">
        <v>87.740504256096131</v>
      </c>
      <c r="G28" s="17">
        <v>1</v>
      </c>
      <c r="H28" s="67">
        <v>0.67417328951299671</v>
      </c>
      <c r="I28" s="66">
        <v>1</v>
      </c>
      <c r="J28" s="97">
        <v>0.05</v>
      </c>
      <c r="K28" s="99"/>
      <c r="L28" s="97">
        <v>18.061</v>
      </c>
      <c r="M28" s="99"/>
      <c r="N28" s="96">
        <v>0</v>
      </c>
      <c r="O28" s="95" t="s">
        <v>869</v>
      </c>
      <c r="P28" s="96">
        <v>0</v>
      </c>
      <c r="Q28" s="95" t="s">
        <v>869</v>
      </c>
      <c r="R28" s="97">
        <v>3.9849000000000001</v>
      </c>
      <c r="S28" s="99"/>
      <c r="T28" s="96">
        <v>0</v>
      </c>
      <c r="U28" s="95" t="s">
        <v>869</v>
      </c>
      <c r="V28" s="96">
        <v>0</v>
      </c>
      <c r="W28" s="95" t="s">
        <v>869</v>
      </c>
      <c r="X28" s="137">
        <v>4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82">
        <v>0</v>
      </c>
      <c r="AH28" s="193">
        <v>-87.29</v>
      </c>
      <c r="AI28" s="192">
        <v>-11.82</v>
      </c>
    </row>
    <row r="29" spans="1:35" ht="15.75" x14ac:dyDescent="0.25">
      <c r="A29" s="29">
        <v>20151221</v>
      </c>
      <c r="B29" s="31">
        <v>42317</v>
      </c>
      <c r="C29" s="30" t="s">
        <v>246</v>
      </c>
      <c r="D29" s="30">
        <f t="shared" si="0"/>
        <v>15</v>
      </c>
      <c r="E29" s="8">
        <v>-2</v>
      </c>
      <c r="F29" s="18">
        <v>120.69773183896233</v>
      </c>
      <c r="G29" s="17">
        <v>1</v>
      </c>
      <c r="H29" s="67">
        <v>0.68214460711084557</v>
      </c>
      <c r="I29" s="66">
        <v>1</v>
      </c>
      <c r="J29" s="97">
        <v>0.08</v>
      </c>
      <c r="K29" s="99"/>
      <c r="L29" s="97">
        <v>11.361000000000001</v>
      </c>
      <c r="M29" s="99"/>
      <c r="N29" s="96">
        <v>0</v>
      </c>
      <c r="O29" s="95" t="s">
        <v>869</v>
      </c>
      <c r="P29" s="96">
        <v>0</v>
      </c>
      <c r="Q29" s="95" t="s">
        <v>869</v>
      </c>
      <c r="R29" s="97">
        <v>2.1688999999999998</v>
      </c>
      <c r="S29" s="99"/>
      <c r="T29" s="96">
        <v>0</v>
      </c>
      <c r="U29" s="95" t="s">
        <v>869</v>
      </c>
      <c r="V29" s="96">
        <v>0</v>
      </c>
      <c r="W29" s="95" t="s">
        <v>869</v>
      </c>
      <c r="X29" s="137">
        <v>5</v>
      </c>
      <c r="Y29" s="137">
        <v>0</v>
      </c>
      <c r="Z29" s="137">
        <v>0</v>
      </c>
      <c r="AA29" s="137">
        <v>0</v>
      </c>
      <c r="AB29" s="137">
        <v>2.6</v>
      </c>
      <c r="AC29" s="137">
        <v>0</v>
      </c>
      <c r="AD29" s="137">
        <v>0</v>
      </c>
      <c r="AE29" s="137">
        <v>0</v>
      </c>
      <c r="AF29" s="137">
        <v>0</v>
      </c>
      <c r="AG29" s="182">
        <v>0</v>
      </c>
      <c r="AH29" s="193">
        <v>-91.17</v>
      </c>
      <c r="AI29" s="192">
        <v>-12.56</v>
      </c>
    </row>
    <row r="30" spans="1:35" ht="15.75" x14ac:dyDescent="0.25">
      <c r="A30" s="29">
        <v>20151222</v>
      </c>
      <c r="B30" s="31">
        <v>42317</v>
      </c>
      <c r="C30" s="30" t="s">
        <v>247</v>
      </c>
      <c r="D30" s="30">
        <f t="shared" si="0"/>
        <v>15</v>
      </c>
      <c r="E30" s="8">
        <v>-1.5</v>
      </c>
      <c r="F30" s="18">
        <v>112.42212843709726</v>
      </c>
      <c r="G30" s="17">
        <v>1</v>
      </c>
      <c r="H30" s="67">
        <v>0.66779623543471767</v>
      </c>
      <c r="I30" s="66">
        <v>1</v>
      </c>
      <c r="J30" s="97">
        <v>0.1</v>
      </c>
      <c r="K30" s="99"/>
      <c r="L30" s="97">
        <v>4.8849999999999998</v>
      </c>
      <c r="M30" s="99"/>
      <c r="N30" s="96">
        <v>0</v>
      </c>
      <c r="O30" s="95" t="s">
        <v>869</v>
      </c>
      <c r="P30" s="96">
        <v>0</v>
      </c>
      <c r="Q30" s="95" t="s">
        <v>869</v>
      </c>
      <c r="R30" s="97">
        <v>4.0510000000000002</v>
      </c>
      <c r="S30" s="99"/>
      <c r="T30" s="96">
        <v>0</v>
      </c>
      <c r="U30" s="95" t="s">
        <v>869</v>
      </c>
      <c r="V30" s="96">
        <v>0</v>
      </c>
      <c r="W30" s="95" t="s">
        <v>869</v>
      </c>
      <c r="X30" s="137">
        <v>0</v>
      </c>
      <c r="Y30" s="137">
        <v>0</v>
      </c>
      <c r="Z30" s="137">
        <v>0</v>
      </c>
      <c r="AA30" s="137">
        <v>0</v>
      </c>
      <c r="AB30" s="137">
        <v>0</v>
      </c>
      <c r="AC30" s="137">
        <v>0</v>
      </c>
      <c r="AD30" s="137">
        <v>0</v>
      </c>
      <c r="AE30" s="137">
        <v>0</v>
      </c>
      <c r="AF30" s="137">
        <v>0</v>
      </c>
      <c r="AG30" s="182">
        <v>0</v>
      </c>
      <c r="AH30" s="193">
        <v>-86.46</v>
      </c>
      <c r="AI30" s="192">
        <v>-11.94</v>
      </c>
    </row>
    <row r="31" spans="1:35" ht="15.75" x14ac:dyDescent="0.25">
      <c r="A31" s="29">
        <v>20151223</v>
      </c>
      <c r="B31" s="31">
        <v>42317</v>
      </c>
      <c r="C31" s="30" t="s">
        <v>248</v>
      </c>
      <c r="D31" s="30">
        <f t="shared" si="0"/>
        <v>15</v>
      </c>
      <c r="E31" s="8">
        <v>-1.25</v>
      </c>
      <c r="F31" s="18">
        <v>146.39565819212228</v>
      </c>
      <c r="G31" s="17">
        <v>1</v>
      </c>
      <c r="H31" s="67">
        <v>0.46133910965043323</v>
      </c>
      <c r="I31" s="66">
        <v>1</v>
      </c>
      <c r="J31" s="97">
        <v>0.1</v>
      </c>
      <c r="K31" s="99"/>
      <c r="L31" s="97">
        <v>2.8980000000000001</v>
      </c>
      <c r="M31" s="99"/>
      <c r="N31" s="96">
        <v>0</v>
      </c>
      <c r="O31" s="95" t="s">
        <v>869</v>
      </c>
      <c r="P31" s="96">
        <v>0</v>
      </c>
      <c r="Q31" s="95" t="s">
        <v>869</v>
      </c>
      <c r="R31" s="97">
        <v>1.7608999999999999</v>
      </c>
      <c r="S31" s="99"/>
      <c r="T31" s="96">
        <v>0</v>
      </c>
      <c r="U31" s="95" t="s">
        <v>869</v>
      </c>
      <c r="V31" s="96">
        <v>0</v>
      </c>
      <c r="W31" s="95" t="s">
        <v>869</v>
      </c>
      <c r="X31" s="137">
        <v>0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0</v>
      </c>
      <c r="AE31" s="137">
        <v>0</v>
      </c>
      <c r="AF31" s="137">
        <v>0</v>
      </c>
      <c r="AG31" s="182">
        <v>0</v>
      </c>
      <c r="AH31" s="193">
        <v>-83.21</v>
      </c>
      <c r="AI31" s="192">
        <v>-11.46</v>
      </c>
    </row>
    <row r="32" spans="1:35" ht="15.75" x14ac:dyDescent="0.25">
      <c r="A32" s="29">
        <v>20151224</v>
      </c>
      <c r="B32" s="31">
        <v>42317</v>
      </c>
      <c r="C32" s="30" t="s">
        <v>249</v>
      </c>
      <c r="D32" s="30">
        <f t="shared" si="0"/>
        <v>15</v>
      </c>
      <c r="E32" s="8">
        <v>-1</v>
      </c>
      <c r="F32" s="18">
        <v>135.50670634756301</v>
      </c>
      <c r="G32" s="17">
        <v>1</v>
      </c>
      <c r="H32" s="67">
        <v>0.30510128473259635</v>
      </c>
      <c r="I32" s="66">
        <v>1</v>
      </c>
      <c r="J32" s="97">
        <v>0.11</v>
      </c>
      <c r="K32" s="99"/>
      <c r="L32" s="97">
        <v>2.5129999999999999</v>
      </c>
      <c r="M32" s="99"/>
      <c r="N32" s="96">
        <v>0</v>
      </c>
      <c r="O32" s="95" t="s">
        <v>869</v>
      </c>
      <c r="P32" s="96">
        <v>0</v>
      </c>
      <c r="Q32" s="95" t="s">
        <v>869</v>
      </c>
      <c r="R32" s="97">
        <v>0.98939999999999995</v>
      </c>
      <c r="S32" s="99"/>
      <c r="T32" s="97">
        <v>2.7645</v>
      </c>
      <c r="U32" s="99"/>
      <c r="V32" s="96">
        <v>0</v>
      </c>
      <c r="W32" s="95" t="s">
        <v>869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  <c r="AD32" s="137">
        <v>0</v>
      </c>
      <c r="AE32" s="137">
        <v>0</v>
      </c>
      <c r="AF32" s="137">
        <v>0</v>
      </c>
      <c r="AG32" s="182">
        <v>0</v>
      </c>
      <c r="AH32" s="193">
        <v>-80.45</v>
      </c>
      <c r="AI32" s="192">
        <v>-11.1</v>
      </c>
    </row>
    <row r="33" spans="1:35" ht="15.75" x14ac:dyDescent="0.25">
      <c r="A33" s="29">
        <v>20151225</v>
      </c>
      <c r="B33" s="31">
        <v>42317</v>
      </c>
      <c r="C33" s="30" t="s">
        <v>250</v>
      </c>
      <c r="D33" s="30">
        <f t="shared" si="0"/>
        <v>15</v>
      </c>
      <c r="E33" s="8">
        <v>-0.75</v>
      </c>
      <c r="F33" s="18">
        <v>92.531643067702234</v>
      </c>
      <c r="G33" s="17">
        <v>1</v>
      </c>
      <c r="H33" s="67">
        <v>0.42068538990140431</v>
      </c>
      <c r="I33" s="66">
        <v>1</v>
      </c>
      <c r="J33" s="97">
        <v>0.1</v>
      </c>
      <c r="K33" s="99"/>
      <c r="L33" s="97">
        <v>2.5030000000000001</v>
      </c>
      <c r="M33" s="99"/>
      <c r="N33" s="96">
        <v>0</v>
      </c>
      <c r="O33" s="95" t="s">
        <v>869</v>
      </c>
      <c r="P33" s="96">
        <v>0</v>
      </c>
      <c r="Q33" s="95" t="s">
        <v>869</v>
      </c>
      <c r="R33" s="97">
        <v>0.96460000000000001</v>
      </c>
      <c r="S33" s="99"/>
      <c r="T33" s="97">
        <v>0.35949999999999999</v>
      </c>
      <c r="U33" s="99"/>
      <c r="V33" s="96">
        <v>0</v>
      </c>
      <c r="W33" s="95" t="s">
        <v>869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7">
        <v>0</v>
      </c>
      <c r="AG33" s="182">
        <v>0</v>
      </c>
      <c r="AH33" s="193">
        <v>-79.349999999999994</v>
      </c>
      <c r="AI33" s="192">
        <v>-10.91</v>
      </c>
    </row>
    <row r="34" spans="1:35" ht="15.75" x14ac:dyDescent="0.25">
      <c r="A34" s="29">
        <v>20151226</v>
      </c>
      <c r="B34" s="31">
        <v>42317</v>
      </c>
      <c r="C34" s="30" t="s">
        <v>251</v>
      </c>
      <c r="D34" s="30">
        <f t="shared" si="0"/>
        <v>15</v>
      </c>
      <c r="E34" s="8">
        <v>-0.5</v>
      </c>
      <c r="F34" s="18">
        <v>49.411393763247347</v>
      </c>
      <c r="G34" s="17">
        <v>1</v>
      </c>
      <c r="H34" s="67">
        <v>7.1541679115625936E-2</v>
      </c>
      <c r="I34" s="66">
        <v>1</v>
      </c>
      <c r="J34" s="97">
        <v>0.08</v>
      </c>
      <c r="K34" s="99"/>
      <c r="L34" s="97">
        <v>2.0910000000000002</v>
      </c>
      <c r="M34" s="99"/>
      <c r="N34" s="96">
        <v>0</v>
      </c>
      <c r="O34" s="95" t="s">
        <v>869</v>
      </c>
      <c r="P34" s="96">
        <v>0</v>
      </c>
      <c r="Q34" s="95" t="s">
        <v>869</v>
      </c>
      <c r="R34" s="97">
        <v>2.0232000000000001</v>
      </c>
      <c r="S34" s="99"/>
      <c r="T34" s="96">
        <v>0</v>
      </c>
      <c r="U34" s="95" t="s">
        <v>869</v>
      </c>
      <c r="V34" s="96">
        <v>0</v>
      </c>
      <c r="W34" s="95" t="s">
        <v>869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  <c r="AD34" s="137">
        <v>0</v>
      </c>
      <c r="AE34" s="137">
        <v>0</v>
      </c>
      <c r="AF34" s="137">
        <v>0</v>
      </c>
      <c r="AG34" s="182">
        <v>0</v>
      </c>
      <c r="AH34" s="193">
        <v>-76.790000000000006</v>
      </c>
      <c r="AI34" s="192">
        <v>-10.68</v>
      </c>
    </row>
    <row r="35" spans="1:35" s="14" customFormat="1" ht="15.75" x14ac:dyDescent="0.25">
      <c r="A35" s="29">
        <v>20151227</v>
      </c>
      <c r="B35" s="31">
        <v>42317</v>
      </c>
      <c r="C35" s="30" t="s">
        <v>252</v>
      </c>
      <c r="D35" s="30">
        <f t="shared" si="0"/>
        <v>20</v>
      </c>
      <c r="E35" s="8">
        <v>-3</v>
      </c>
      <c r="F35" s="18">
        <v>56.525508968359432</v>
      </c>
      <c r="G35" s="17">
        <v>1</v>
      </c>
      <c r="H35" s="67">
        <v>0.55300926202569467</v>
      </c>
      <c r="I35" s="66">
        <v>1</v>
      </c>
      <c r="J35" s="97">
        <v>0.06</v>
      </c>
      <c r="K35" s="99"/>
      <c r="L35" s="97">
        <v>14.045</v>
      </c>
      <c r="M35" s="99"/>
      <c r="N35" s="96">
        <v>0</v>
      </c>
      <c r="O35" s="95" t="s">
        <v>869</v>
      </c>
      <c r="P35" s="96">
        <v>0</v>
      </c>
      <c r="Q35" s="95" t="s">
        <v>869</v>
      </c>
      <c r="R35" s="97">
        <v>1.754</v>
      </c>
      <c r="S35" s="99"/>
      <c r="T35" s="96">
        <v>0</v>
      </c>
      <c r="U35" s="95" t="s">
        <v>869</v>
      </c>
      <c r="V35" s="96">
        <v>0</v>
      </c>
      <c r="W35" s="95" t="s">
        <v>869</v>
      </c>
      <c r="X35" s="137">
        <v>0</v>
      </c>
      <c r="Y35" s="137">
        <v>0</v>
      </c>
      <c r="Z35" s="137">
        <v>0</v>
      </c>
      <c r="AA35" s="137">
        <v>0</v>
      </c>
      <c r="AB35" s="137">
        <v>2</v>
      </c>
      <c r="AC35" s="137">
        <v>0</v>
      </c>
      <c r="AD35" s="138">
        <v>0</v>
      </c>
      <c r="AE35" s="138">
        <v>0</v>
      </c>
      <c r="AF35" s="138">
        <v>0</v>
      </c>
      <c r="AG35" s="183">
        <v>0</v>
      </c>
      <c r="AH35" s="193">
        <v>-87.07</v>
      </c>
      <c r="AI35" s="192">
        <v>-12.4</v>
      </c>
    </row>
    <row r="36" spans="1:35" s="12" customFormat="1" ht="15.75" x14ac:dyDescent="0.25">
      <c r="A36" s="29">
        <v>20151228</v>
      </c>
      <c r="B36" s="31">
        <v>42317</v>
      </c>
      <c r="C36" s="30" t="s">
        <v>253</v>
      </c>
      <c r="D36" s="30">
        <f t="shared" si="0"/>
        <v>20</v>
      </c>
      <c r="E36" s="8">
        <v>-2.5</v>
      </c>
      <c r="F36" s="18">
        <v>89.627922575819753</v>
      </c>
      <c r="G36" s="17">
        <v>1</v>
      </c>
      <c r="H36" s="67">
        <v>0.56895189722139228</v>
      </c>
      <c r="I36" s="66">
        <v>1</v>
      </c>
      <c r="J36" s="97">
        <v>0.06</v>
      </c>
      <c r="K36" s="99"/>
      <c r="L36" s="97">
        <v>40.524999999999999</v>
      </c>
      <c r="M36" s="99"/>
      <c r="N36" s="96">
        <v>0</v>
      </c>
      <c r="O36" s="95" t="s">
        <v>869</v>
      </c>
      <c r="P36" s="96">
        <v>0</v>
      </c>
      <c r="Q36" s="95" t="s">
        <v>869</v>
      </c>
      <c r="R36" s="97">
        <v>3.1686000000000001</v>
      </c>
      <c r="S36" s="99"/>
      <c r="T36" s="96">
        <v>0</v>
      </c>
      <c r="U36" s="95" t="s">
        <v>869</v>
      </c>
      <c r="V36" s="96">
        <v>0</v>
      </c>
      <c r="W36" s="95" t="s">
        <v>869</v>
      </c>
      <c r="X36" s="137">
        <v>6.6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82">
        <v>0</v>
      </c>
      <c r="AH36" s="193">
        <v>-83.31</v>
      </c>
      <c r="AI36" s="192">
        <v>-11.84</v>
      </c>
    </row>
    <row r="37" spans="1:35" ht="15.75" x14ac:dyDescent="0.25">
      <c r="A37" s="29">
        <v>20151229</v>
      </c>
      <c r="B37" s="31">
        <v>42317</v>
      </c>
      <c r="C37" s="30" t="s">
        <v>254</v>
      </c>
      <c r="D37" s="30">
        <f t="shared" si="0"/>
        <v>20</v>
      </c>
      <c r="E37" s="8">
        <v>-2</v>
      </c>
      <c r="F37" s="18">
        <v>117.5036392978916</v>
      </c>
      <c r="G37" s="17">
        <v>1</v>
      </c>
      <c r="H37" s="67">
        <v>0.67417328951299671</v>
      </c>
      <c r="I37" s="66">
        <v>1</v>
      </c>
      <c r="J37" s="97">
        <v>0.06</v>
      </c>
      <c r="K37" s="99"/>
      <c r="L37" s="97">
        <v>32.109000000000002</v>
      </c>
      <c r="M37" s="99"/>
      <c r="N37" s="96">
        <v>0</v>
      </c>
      <c r="O37" s="95" t="s">
        <v>869</v>
      </c>
      <c r="P37" s="96">
        <v>0</v>
      </c>
      <c r="Q37" s="95" t="s">
        <v>869</v>
      </c>
      <c r="R37" s="97">
        <v>4.4535</v>
      </c>
      <c r="S37" s="99"/>
      <c r="T37" s="97">
        <v>0.45469999999999999</v>
      </c>
      <c r="U37" s="99"/>
      <c r="V37" s="96">
        <v>0</v>
      </c>
      <c r="W37" s="95" t="s">
        <v>869</v>
      </c>
      <c r="X37" s="137">
        <v>7.1</v>
      </c>
      <c r="Y37" s="137">
        <v>0</v>
      </c>
      <c r="Z37" s="137">
        <v>0</v>
      </c>
      <c r="AA37" s="137">
        <v>0</v>
      </c>
      <c r="AB37" s="137">
        <v>0</v>
      </c>
      <c r="AC37" s="137">
        <v>0</v>
      </c>
      <c r="AD37" s="137">
        <v>0</v>
      </c>
      <c r="AE37" s="137">
        <v>0</v>
      </c>
      <c r="AF37" s="137">
        <v>0</v>
      </c>
      <c r="AG37" s="182">
        <v>0</v>
      </c>
      <c r="AH37" s="193">
        <v>-84.56</v>
      </c>
      <c r="AI37" s="192">
        <v>-11.96</v>
      </c>
    </row>
    <row r="38" spans="1:35" ht="15.75" x14ac:dyDescent="0.25">
      <c r="A38" s="29">
        <v>20151230</v>
      </c>
      <c r="B38" s="31">
        <v>42317</v>
      </c>
      <c r="C38" s="30" t="s">
        <v>255</v>
      </c>
      <c r="D38" s="30">
        <f t="shared" si="0"/>
        <v>20</v>
      </c>
      <c r="E38" s="8">
        <v>-1.5</v>
      </c>
      <c r="F38" s="18">
        <v>235.10431921913221</v>
      </c>
      <c r="G38" s="17">
        <v>1</v>
      </c>
      <c r="H38" s="67">
        <v>0.68852166118912461</v>
      </c>
      <c r="I38" s="66">
        <v>1</v>
      </c>
      <c r="J38" s="97">
        <v>0.08</v>
      </c>
      <c r="K38" s="99"/>
      <c r="L38" s="97">
        <v>8.7170000000000005</v>
      </c>
      <c r="M38" s="99"/>
      <c r="N38" s="96">
        <v>0</v>
      </c>
      <c r="O38" s="95" t="s">
        <v>869</v>
      </c>
      <c r="P38" s="96">
        <v>0</v>
      </c>
      <c r="Q38" s="95" t="s">
        <v>869</v>
      </c>
      <c r="R38" s="97">
        <v>1.0476000000000001</v>
      </c>
      <c r="S38" s="99"/>
      <c r="T38" s="96">
        <v>0</v>
      </c>
      <c r="U38" s="95" t="s">
        <v>869</v>
      </c>
      <c r="V38" s="96">
        <v>0</v>
      </c>
      <c r="W38" s="95" t="s">
        <v>869</v>
      </c>
      <c r="X38" s="137">
        <v>0</v>
      </c>
      <c r="Y38" s="137">
        <v>0</v>
      </c>
      <c r="Z38" s="137">
        <v>0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82">
        <v>0</v>
      </c>
      <c r="AH38" s="193">
        <v>-89.21</v>
      </c>
      <c r="AI38" s="192">
        <v>-12.85</v>
      </c>
    </row>
    <row r="39" spans="1:35" ht="15.75" x14ac:dyDescent="0.25">
      <c r="A39" s="29">
        <v>20151231</v>
      </c>
      <c r="B39" s="31">
        <v>42317</v>
      </c>
      <c r="C39" s="30" t="s">
        <v>256</v>
      </c>
      <c r="D39" s="30">
        <f t="shared" si="0"/>
        <v>20</v>
      </c>
      <c r="E39" s="8">
        <v>-1.25</v>
      </c>
      <c r="F39" s="20">
        <v>388.12813967876281</v>
      </c>
      <c r="G39" s="17">
        <v>10</v>
      </c>
      <c r="H39" s="67">
        <v>0.78577173588288018</v>
      </c>
      <c r="I39" s="66">
        <v>1</v>
      </c>
      <c r="J39" s="97">
        <v>0.09</v>
      </c>
      <c r="K39" s="99"/>
      <c r="L39" s="97">
        <v>6.53</v>
      </c>
      <c r="M39" s="99"/>
      <c r="N39" s="96">
        <v>0</v>
      </c>
      <c r="O39" s="95" t="s">
        <v>869</v>
      </c>
      <c r="P39" s="96">
        <v>0</v>
      </c>
      <c r="Q39" s="95" t="s">
        <v>869</v>
      </c>
      <c r="R39" s="97">
        <v>1.079</v>
      </c>
      <c r="S39" s="99"/>
      <c r="T39" s="97">
        <v>0.35830000000000001</v>
      </c>
      <c r="U39" s="99"/>
      <c r="V39" s="96">
        <v>0</v>
      </c>
      <c r="W39" s="95" t="s">
        <v>869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>
        <v>0</v>
      </c>
      <c r="AD39" s="137">
        <v>0</v>
      </c>
      <c r="AE39" s="137">
        <v>0</v>
      </c>
      <c r="AF39" s="137">
        <v>0</v>
      </c>
      <c r="AG39" s="182">
        <v>0</v>
      </c>
      <c r="AH39" s="193">
        <v>-85.96</v>
      </c>
      <c r="AI39" s="192">
        <v>-12.4</v>
      </c>
    </row>
    <row r="40" spans="1:35" ht="15.75" x14ac:dyDescent="0.25">
      <c r="A40" s="29">
        <v>20151232</v>
      </c>
      <c r="B40" s="31">
        <v>42317</v>
      </c>
      <c r="C40" s="30" t="s">
        <v>257</v>
      </c>
      <c r="D40" s="30">
        <f t="shared" si="0"/>
        <v>20</v>
      </c>
      <c r="E40" s="8">
        <v>-1</v>
      </c>
      <c r="F40" s="20">
        <v>325.69814910328938</v>
      </c>
      <c r="G40" s="17">
        <v>10</v>
      </c>
      <c r="H40" s="67">
        <v>0.58888019121601443</v>
      </c>
      <c r="I40" s="66">
        <v>1</v>
      </c>
      <c r="J40" s="97">
        <v>0.1</v>
      </c>
      <c r="K40" s="99"/>
      <c r="L40" s="97">
        <v>3.8039999999999998</v>
      </c>
      <c r="M40" s="99"/>
      <c r="N40" s="96">
        <v>0</v>
      </c>
      <c r="O40" s="95" t="s">
        <v>869</v>
      </c>
      <c r="P40" s="96">
        <v>0</v>
      </c>
      <c r="Q40" s="95" t="s">
        <v>869</v>
      </c>
      <c r="R40" s="97">
        <v>0.97</v>
      </c>
      <c r="S40" s="99"/>
      <c r="T40" s="97">
        <v>0.35089999999999999</v>
      </c>
      <c r="U40" s="99"/>
      <c r="V40" s="96">
        <v>0</v>
      </c>
      <c r="W40" s="95" t="s">
        <v>869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>
        <v>0</v>
      </c>
      <c r="AD40" s="137">
        <v>0</v>
      </c>
      <c r="AE40" s="137">
        <v>0</v>
      </c>
      <c r="AF40" s="137">
        <v>0</v>
      </c>
      <c r="AG40" s="182">
        <v>0</v>
      </c>
      <c r="AH40" s="193">
        <v>-83.57</v>
      </c>
      <c r="AI40" s="192">
        <v>-12.12</v>
      </c>
    </row>
    <row r="41" spans="1:35" s="15" customFormat="1" ht="15.75" x14ac:dyDescent="0.25">
      <c r="A41" s="29">
        <v>20151233</v>
      </c>
      <c r="B41" s="31">
        <v>42317</v>
      </c>
      <c r="C41" s="30" t="s">
        <v>258</v>
      </c>
      <c r="D41" s="30">
        <f t="shared" si="0"/>
        <v>20</v>
      </c>
      <c r="E41" s="8">
        <v>-0.75</v>
      </c>
      <c r="F41" s="20">
        <v>462.17301222176616</v>
      </c>
      <c r="G41" s="17">
        <v>10</v>
      </c>
      <c r="H41" s="67">
        <v>0.7140298775022409</v>
      </c>
      <c r="I41" s="66">
        <v>1</v>
      </c>
      <c r="J41" s="97">
        <v>0.1</v>
      </c>
      <c r="K41" s="99"/>
      <c r="L41" s="97">
        <v>3.5430000000000001</v>
      </c>
      <c r="M41" s="99"/>
      <c r="N41" s="96">
        <v>0</v>
      </c>
      <c r="O41" s="95" t="s">
        <v>869</v>
      </c>
      <c r="P41" s="96">
        <v>0</v>
      </c>
      <c r="Q41" s="95" t="s">
        <v>869</v>
      </c>
      <c r="R41" s="97">
        <v>0.96660000000000001</v>
      </c>
      <c r="S41" s="99"/>
      <c r="T41" s="97">
        <v>0.34739999999999999</v>
      </c>
      <c r="U41" s="99"/>
      <c r="V41" s="96">
        <v>0</v>
      </c>
      <c r="W41" s="95" t="s">
        <v>869</v>
      </c>
      <c r="X41" s="137">
        <v>0</v>
      </c>
      <c r="Y41" s="137">
        <v>0</v>
      </c>
      <c r="Z41" s="137">
        <v>0</v>
      </c>
      <c r="AA41" s="137">
        <v>0</v>
      </c>
      <c r="AB41" s="137">
        <v>1</v>
      </c>
      <c r="AC41" s="137">
        <v>0</v>
      </c>
      <c r="AD41" s="137">
        <v>0</v>
      </c>
      <c r="AE41" s="137">
        <v>0</v>
      </c>
      <c r="AF41" s="137">
        <v>0</v>
      </c>
      <c r="AG41" s="182">
        <v>0</v>
      </c>
      <c r="AH41" s="193">
        <v>-86.91</v>
      </c>
      <c r="AI41" s="192">
        <v>-12.65</v>
      </c>
    </row>
    <row r="42" spans="1:35" s="15" customFormat="1" ht="15.75" x14ac:dyDescent="0.25">
      <c r="A42" s="29">
        <v>20151234</v>
      </c>
      <c r="B42" s="31">
        <v>42317</v>
      </c>
      <c r="C42" s="30" t="s">
        <v>259</v>
      </c>
      <c r="D42" s="30">
        <f t="shared" si="0"/>
        <v>20</v>
      </c>
      <c r="E42" s="8">
        <v>-0.5</v>
      </c>
      <c r="F42" s="18">
        <v>85.272341837996024</v>
      </c>
      <c r="G42" s="17">
        <v>1</v>
      </c>
      <c r="H42" s="67">
        <v>0.31068120705109054</v>
      </c>
      <c r="I42" s="66">
        <v>1</v>
      </c>
      <c r="J42" s="97">
        <v>0.09</v>
      </c>
      <c r="K42" s="99"/>
      <c r="L42" s="97">
        <v>3.6480000000000001</v>
      </c>
      <c r="M42" s="99"/>
      <c r="N42" s="96">
        <v>0</v>
      </c>
      <c r="O42" s="95" t="s">
        <v>869</v>
      </c>
      <c r="P42" s="96">
        <v>0</v>
      </c>
      <c r="Q42" s="95" t="s">
        <v>869</v>
      </c>
      <c r="R42" s="97">
        <v>0.9607</v>
      </c>
      <c r="S42" s="99"/>
      <c r="T42" s="97">
        <v>1.1516</v>
      </c>
      <c r="U42" s="99"/>
      <c r="V42" s="96">
        <v>0</v>
      </c>
      <c r="W42" s="95" t="s">
        <v>869</v>
      </c>
      <c r="X42" s="137">
        <v>0</v>
      </c>
      <c r="Y42" s="137">
        <v>5.6</v>
      </c>
      <c r="Z42" s="137">
        <v>0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82">
        <v>0</v>
      </c>
      <c r="AH42" s="193">
        <v>-89.18</v>
      </c>
      <c r="AI42" s="192">
        <v>-12.94</v>
      </c>
    </row>
    <row r="43" spans="1:35" ht="15.75" x14ac:dyDescent="0.25">
      <c r="A43" s="29">
        <v>20151235</v>
      </c>
      <c r="B43" s="31">
        <v>42317</v>
      </c>
      <c r="C43" s="30" t="s">
        <v>260</v>
      </c>
      <c r="D43" s="30">
        <f t="shared" si="0"/>
        <v>25</v>
      </c>
      <c r="E43" s="8">
        <v>-3</v>
      </c>
      <c r="F43" s="18">
        <v>136.66819454431601</v>
      </c>
      <c r="G43" s="17">
        <v>1</v>
      </c>
      <c r="H43" s="67">
        <v>0.96114072303555431</v>
      </c>
      <c r="I43" s="66">
        <v>1</v>
      </c>
      <c r="J43" s="97">
        <v>0.05</v>
      </c>
      <c r="K43" s="99"/>
      <c r="L43" s="97">
        <v>13.782</v>
      </c>
      <c r="M43" s="99"/>
      <c r="N43" s="96">
        <v>0</v>
      </c>
      <c r="O43" s="95" t="s">
        <v>869</v>
      </c>
      <c r="P43" s="96">
        <v>0</v>
      </c>
      <c r="Q43" s="95" t="s">
        <v>869</v>
      </c>
      <c r="R43" s="97">
        <v>0.96989999999999998</v>
      </c>
      <c r="S43" s="99"/>
      <c r="T43" s="100">
        <v>0.33979999999999999</v>
      </c>
      <c r="U43" s="99"/>
      <c r="V43" s="96">
        <v>0</v>
      </c>
      <c r="W43" s="95" t="s">
        <v>869</v>
      </c>
      <c r="X43" s="137">
        <v>0</v>
      </c>
      <c r="Y43" s="137">
        <v>0</v>
      </c>
      <c r="Z43" s="137">
        <v>0</v>
      </c>
      <c r="AA43" s="137">
        <v>0</v>
      </c>
      <c r="AB43" s="137">
        <v>1</v>
      </c>
      <c r="AC43" s="137">
        <v>0</v>
      </c>
      <c r="AD43" s="138">
        <v>0</v>
      </c>
      <c r="AE43" s="138">
        <v>0</v>
      </c>
      <c r="AF43" s="138">
        <v>0</v>
      </c>
      <c r="AG43" s="183">
        <v>0</v>
      </c>
      <c r="AH43" s="193">
        <v>-90.06</v>
      </c>
      <c r="AI43" s="192">
        <v>-13.02</v>
      </c>
    </row>
    <row r="44" spans="1:35" ht="15.75" x14ac:dyDescent="0.25">
      <c r="A44" s="29">
        <v>20151236</v>
      </c>
      <c r="B44" s="31">
        <v>42317</v>
      </c>
      <c r="C44" s="30" t="s">
        <v>261</v>
      </c>
      <c r="D44" s="30">
        <f t="shared" si="0"/>
        <v>25</v>
      </c>
      <c r="E44" s="8">
        <v>-2.5</v>
      </c>
      <c r="F44" s="18">
        <v>218.84348446459029</v>
      </c>
      <c r="G44" s="17">
        <v>1</v>
      </c>
      <c r="H44" s="67">
        <v>0.80729429339707204</v>
      </c>
      <c r="I44" s="66">
        <v>1</v>
      </c>
      <c r="J44" s="97">
        <v>0.06</v>
      </c>
      <c r="K44" s="99"/>
      <c r="L44" s="97">
        <v>20.888000000000002</v>
      </c>
      <c r="M44" s="99"/>
      <c r="N44" s="96">
        <v>0</v>
      </c>
      <c r="O44" s="95" t="s">
        <v>869</v>
      </c>
      <c r="P44" s="96">
        <v>0</v>
      </c>
      <c r="Q44" s="95" t="s">
        <v>869</v>
      </c>
      <c r="R44" s="97">
        <v>1.0085</v>
      </c>
      <c r="S44" s="99"/>
      <c r="T44" s="96">
        <v>0</v>
      </c>
      <c r="U44" s="95" t="s">
        <v>869</v>
      </c>
      <c r="V44" s="96">
        <v>0</v>
      </c>
      <c r="W44" s="95" t="s">
        <v>869</v>
      </c>
      <c r="X44" s="137">
        <v>4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82">
        <v>0</v>
      </c>
      <c r="AH44" s="193">
        <v>-89.56</v>
      </c>
      <c r="AI44" s="192">
        <v>-12.34</v>
      </c>
    </row>
    <row r="45" spans="1:35" ht="15.75" x14ac:dyDescent="0.25">
      <c r="A45" s="17">
        <v>20151237</v>
      </c>
      <c r="B45" s="19">
        <v>42317</v>
      </c>
      <c r="C45" s="18" t="s">
        <v>262</v>
      </c>
      <c r="D45" s="30">
        <f t="shared" si="0"/>
        <v>25</v>
      </c>
      <c r="E45" s="8">
        <v>-2</v>
      </c>
      <c r="F45" s="18">
        <v>267.11420817397686</v>
      </c>
      <c r="G45" s="17">
        <v>10</v>
      </c>
      <c r="H45" s="67">
        <v>0.74113235733492677</v>
      </c>
      <c r="I45" s="66">
        <v>1</v>
      </c>
      <c r="J45" s="97">
        <v>7.0000000000000007E-2</v>
      </c>
      <c r="K45" s="99"/>
      <c r="L45" s="97">
        <v>38.387</v>
      </c>
      <c r="M45" s="99"/>
      <c r="N45" s="96">
        <v>0</v>
      </c>
      <c r="O45" s="95" t="s">
        <v>869</v>
      </c>
      <c r="P45" s="96">
        <v>0</v>
      </c>
      <c r="Q45" s="95" t="s">
        <v>869</v>
      </c>
      <c r="R45" s="97">
        <v>3.3567</v>
      </c>
      <c r="S45" s="99"/>
      <c r="T45" s="96">
        <v>0</v>
      </c>
      <c r="U45" s="95" t="s">
        <v>869</v>
      </c>
      <c r="V45" s="96">
        <v>0</v>
      </c>
      <c r="W45" s="95" t="s">
        <v>869</v>
      </c>
      <c r="X45" s="137">
        <v>5</v>
      </c>
      <c r="Y45" s="137">
        <v>0</v>
      </c>
      <c r="Z45" s="137">
        <v>0</v>
      </c>
      <c r="AA45" s="137">
        <v>0</v>
      </c>
      <c r="AB45" s="137">
        <v>0</v>
      </c>
      <c r="AC45" s="137">
        <v>0</v>
      </c>
      <c r="AD45" s="137">
        <v>0</v>
      </c>
      <c r="AE45" s="137">
        <v>0</v>
      </c>
      <c r="AF45" s="137">
        <v>0</v>
      </c>
      <c r="AG45" s="182">
        <v>0</v>
      </c>
      <c r="AH45" s="193">
        <v>-84.09</v>
      </c>
      <c r="AI45" s="192">
        <v>-11.6</v>
      </c>
    </row>
    <row r="46" spans="1:35" ht="15.75" x14ac:dyDescent="0.25">
      <c r="A46" s="29">
        <v>20151238</v>
      </c>
      <c r="B46" s="31">
        <v>42317</v>
      </c>
      <c r="C46" s="30" t="s">
        <v>263</v>
      </c>
      <c r="D46" s="30">
        <f t="shared" si="0"/>
        <v>25</v>
      </c>
      <c r="E46" s="8">
        <v>-1.5</v>
      </c>
      <c r="F46" s="18">
        <v>217.68199626783729</v>
      </c>
      <c r="G46" s="17">
        <v>1</v>
      </c>
      <c r="H46" s="67">
        <v>0.76823483716761276</v>
      </c>
      <c r="I46" s="66">
        <v>1</v>
      </c>
      <c r="J46" s="97">
        <v>0.08</v>
      </c>
      <c r="K46" s="99"/>
      <c r="L46" s="97">
        <v>18.866</v>
      </c>
      <c r="M46" s="99"/>
      <c r="N46" s="96">
        <v>0</v>
      </c>
      <c r="O46" s="95" t="s">
        <v>869</v>
      </c>
      <c r="P46" s="96">
        <v>0</v>
      </c>
      <c r="Q46" s="95" t="s">
        <v>869</v>
      </c>
      <c r="R46" s="97">
        <v>1.0004999999999999</v>
      </c>
      <c r="S46" s="99"/>
      <c r="T46" s="96">
        <v>0</v>
      </c>
      <c r="U46" s="95" t="s">
        <v>869</v>
      </c>
      <c r="V46" s="96">
        <v>0</v>
      </c>
      <c r="W46" s="95" t="s">
        <v>869</v>
      </c>
      <c r="X46" s="137">
        <v>2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137">
        <v>0</v>
      </c>
      <c r="AF46" s="137">
        <v>0</v>
      </c>
      <c r="AG46" s="182">
        <v>0</v>
      </c>
      <c r="AH46" s="193">
        <v>-81.73</v>
      </c>
      <c r="AI46" s="192">
        <v>-11.39</v>
      </c>
    </row>
    <row r="47" spans="1:35" ht="15.75" x14ac:dyDescent="0.25">
      <c r="A47" s="17">
        <v>20151239</v>
      </c>
      <c r="B47" s="19">
        <v>42317</v>
      </c>
      <c r="C47" s="18" t="s">
        <v>264</v>
      </c>
      <c r="D47" s="30">
        <f t="shared" si="0"/>
        <v>25</v>
      </c>
      <c r="E47" s="8">
        <v>-1.25</v>
      </c>
      <c r="F47" s="18">
        <v>292.27990899889824</v>
      </c>
      <c r="G47" s="17">
        <v>10</v>
      </c>
      <c r="H47" s="67">
        <v>0.73555243501643264</v>
      </c>
      <c r="I47" s="66">
        <v>1</v>
      </c>
      <c r="J47" s="97">
        <v>0.09</v>
      </c>
      <c r="K47" s="99"/>
      <c r="L47" s="97">
        <v>9.4649999999999999</v>
      </c>
      <c r="M47" s="99"/>
      <c r="N47" s="96">
        <v>0</v>
      </c>
      <c r="O47" s="95" t="s">
        <v>869</v>
      </c>
      <c r="P47" s="96">
        <v>0</v>
      </c>
      <c r="Q47" s="95" t="s">
        <v>869</v>
      </c>
      <c r="R47" s="96">
        <v>0</v>
      </c>
      <c r="S47" s="95" t="s">
        <v>869</v>
      </c>
      <c r="T47" s="96">
        <v>0</v>
      </c>
      <c r="U47" s="95" t="s">
        <v>869</v>
      </c>
      <c r="V47" s="96">
        <v>0</v>
      </c>
      <c r="W47" s="95" t="s">
        <v>869</v>
      </c>
      <c r="X47" s="137">
        <v>12.9</v>
      </c>
      <c r="Y47" s="137">
        <v>4</v>
      </c>
      <c r="Z47" s="137">
        <v>0</v>
      </c>
      <c r="AA47" s="137">
        <v>0</v>
      </c>
      <c r="AB47" s="137">
        <v>2</v>
      </c>
      <c r="AC47" s="137">
        <v>0</v>
      </c>
      <c r="AD47" s="137">
        <v>0</v>
      </c>
      <c r="AE47" s="137">
        <v>0</v>
      </c>
      <c r="AF47" s="137">
        <v>0</v>
      </c>
      <c r="AG47" s="182">
        <v>0</v>
      </c>
      <c r="AH47" s="193">
        <v>-82.52</v>
      </c>
      <c r="AI47" s="192">
        <v>-11.84</v>
      </c>
    </row>
    <row r="48" spans="1:35" ht="15.75" x14ac:dyDescent="0.25">
      <c r="A48" s="17">
        <v>20151240</v>
      </c>
      <c r="B48" s="19">
        <v>42317</v>
      </c>
      <c r="C48" s="18" t="s">
        <v>265</v>
      </c>
      <c r="D48" s="30">
        <f t="shared" si="0"/>
        <v>25</v>
      </c>
      <c r="E48" s="8">
        <v>-1</v>
      </c>
      <c r="F48" s="18">
        <v>407.74606572500824</v>
      </c>
      <c r="G48" s="17">
        <v>10</v>
      </c>
      <c r="H48" s="67">
        <v>0.60721422169106665</v>
      </c>
      <c r="I48" s="66">
        <v>1</v>
      </c>
      <c r="J48" s="97">
        <v>0.1</v>
      </c>
      <c r="K48" s="99"/>
      <c r="L48" s="97">
        <v>3.3460000000000001</v>
      </c>
      <c r="M48" s="99"/>
      <c r="N48" s="96">
        <v>0</v>
      </c>
      <c r="O48" s="95" t="s">
        <v>869</v>
      </c>
      <c r="P48" s="96">
        <v>0</v>
      </c>
      <c r="Q48" s="95" t="s">
        <v>869</v>
      </c>
      <c r="R48" s="97">
        <v>0.95330000000000004</v>
      </c>
      <c r="S48" s="99"/>
      <c r="T48" s="96">
        <v>0</v>
      </c>
      <c r="U48" s="95" t="s">
        <v>869</v>
      </c>
      <c r="V48" s="96">
        <v>0</v>
      </c>
      <c r="W48" s="95" t="s">
        <v>869</v>
      </c>
      <c r="X48" s="137">
        <v>22.2</v>
      </c>
      <c r="Y48" s="137">
        <v>0</v>
      </c>
      <c r="Z48" s="137">
        <v>0</v>
      </c>
      <c r="AA48" s="137">
        <v>0</v>
      </c>
      <c r="AB48" s="137">
        <v>0</v>
      </c>
      <c r="AC48" s="137">
        <v>0</v>
      </c>
      <c r="AD48" s="137">
        <v>0</v>
      </c>
      <c r="AE48" s="137">
        <v>0</v>
      </c>
      <c r="AF48" s="137">
        <v>0</v>
      </c>
      <c r="AG48" s="182">
        <v>0</v>
      </c>
      <c r="AH48" s="193">
        <v>-86.23</v>
      </c>
      <c r="AI48" s="192">
        <v>-12.31</v>
      </c>
    </row>
    <row r="49" spans="1:35" ht="15.75" x14ac:dyDescent="0.25">
      <c r="A49" s="17">
        <v>20151241</v>
      </c>
      <c r="B49" s="19">
        <v>42317</v>
      </c>
      <c r="C49" s="18" t="s">
        <v>266</v>
      </c>
      <c r="D49" s="30">
        <f t="shared" si="0"/>
        <v>25</v>
      </c>
      <c r="E49" s="8">
        <v>-0.75</v>
      </c>
      <c r="F49" s="18">
        <v>329.28829256495919</v>
      </c>
      <c r="G49" s="17">
        <v>10</v>
      </c>
      <c r="H49" s="67">
        <v>0.55938631610397371</v>
      </c>
      <c r="I49" s="66">
        <v>1</v>
      </c>
      <c r="J49" s="97">
        <v>0.1</v>
      </c>
      <c r="K49" s="99"/>
      <c r="L49" s="97">
        <v>2.8620000000000001</v>
      </c>
      <c r="M49" s="99"/>
      <c r="N49" s="96">
        <v>0</v>
      </c>
      <c r="O49" s="95" t="s">
        <v>869</v>
      </c>
      <c r="P49" s="96">
        <v>0</v>
      </c>
      <c r="Q49" s="95" t="s">
        <v>869</v>
      </c>
      <c r="R49" s="97">
        <v>0.96060000000000001</v>
      </c>
      <c r="S49" s="99"/>
      <c r="T49" s="97">
        <v>0.46779999999999999</v>
      </c>
      <c r="U49" s="99"/>
      <c r="V49" s="96">
        <v>0</v>
      </c>
      <c r="W49" s="95" t="s">
        <v>869</v>
      </c>
      <c r="X49" s="137">
        <v>14.6</v>
      </c>
      <c r="Y49" s="137">
        <v>8.6999999999999993</v>
      </c>
      <c r="Z49" s="137">
        <v>8.1999999999999993</v>
      </c>
      <c r="AA49" s="137">
        <v>0</v>
      </c>
      <c r="AB49" s="137">
        <v>0</v>
      </c>
      <c r="AC49" s="137">
        <v>0</v>
      </c>
      <c r="AD49" s="137">
        <v>0</v>
      </c>
      <c r="AE49" s="137">
        <v>0</v>
      </c>
      <c r="AF49" s="137">
        <v>0</v>
      </c>
      <c r="AG49" s="182">
        <v>0</v>
      </c>
      <c r="AH49" s="193">
        <v>-91.39</v>
      </c>
      <c r="AI49" s="192">
        <v>-13.22</v>
      </c>
    </row>
    <row r="50" spans="1:35" ht="15.75" x14ac:dyDescent="0.25">
      <c r="A50" s="29">
        <v>20151242</v>
      </c>
      <c r="B50" s="31">
        <v>42317</v>
      </c>
      <c r="C50" s="30" t="s">
        <v>267</v>
      </c>
      <c r="D50" s="30">
        <f t="shared" si="0"/>
        <v>25</v>
      </c>
      <c r="E50" s="8">
        <v>-0.5</v>
      </c>
      <c r="F50" s="18">
        <v>71.479669501554227</v>
      </c>
      <c r="G50" s="17">
        <v>1</v>
      </c>
      <c r="H50" s="67">
        <v>0.12494950702121303</v>
      </c>
      <c r="I50" s="66">
        <v>1</v>
      </c>
      <c r="J50" s="97">
        <v>0.08</v>
      </c>
      <c r="K50" s="99"/>
      <c r="L50" s="97">
        <v>2.8980000000000001</v>
      </c>
      <c r="M50" s="99"/>
      <c r="N50" s="96">
        <v>0</v>
      </c>
      <c r="O50" s="95" t="s">
        <v>869</v>
      </c>
      <c r="P50" s="96">
        <v>0</v>
      </c>
      <c r="Q50" s="95" t="s">
        <v>869</v>
      </c>
      <c r="R50" s="97">
        <v>1.3131999999999999</v>
      </c>
      <c r="S50" s="99"/>
      <c r="T50" s="96">
        <v>0</v>
      </c>
      <c r="U50" s="95" t="s">
        <v>869</v>
      </c>
      <c r="V50" s="96">
        <v>0</v>
      </c>
      <c r="W50" s="95" t="s">
        <v>869</v>
      </c>
      <c r="X50" s="137">
        <v>0</v>
      </c>
      <c r="Y50" s="137">
        <v>4</v>
      </c>
      <c r="Z50" s="137">
        <v>25.6</v>
      </c>
      <c r="AA50" s="137">
        <v>0</v>
      </c>
      <c r="AB50" s="137">
        <v>0</v>
      </c>
      <c r="AC50" s="137">
        <v>0</v>
      </c>
      <c r="AD50" s="137">
        <v>0</v>
      </c>
      <c r="AE50" s="137">
        <v>0</v>
      </c>
      <c r="AF50" s="137">
        <v>0</v>
      </c>
      <c r="AG50" s="182">
        <v>0</v>
      </c>
      <c r="AH50" s="193">
        <v>-97.05</v>
      </c>
      <c r="AI50" s="192">
        <v>-14.33</v>
      </c>
    </row>
    <row r="51" spans="1:35" ht="15.75" x14ac:dyDescent="0.25">
      <c r="A51" s="29">
        <v>20151243</v>
      </c>
      <c r="B51" s="31">
        <v>42317</v>
      </c>
      <c r="C51" s="30" t="s">
        <v>268</v>
      </c>
      <c r="D51" s="30">
        <f t="shared" si="0"/>
        <v>30</v>
      </c>
      <c r="E51" s="8">
        <v>-3</v>
      </c>
      <c r="F51" s="18">
        <v>61.461833804559653</v>
      </c>
      <c r="G51" s="17">
        <v>1</v>
      </c>
      <c r="H51" s="67">
        <v>0.71243561398267108</v>
      </c>
      <c r="I51" s="66">
        <v>1</v>
      </c>
      <c r="J51" s="97">
        <v>0.06</v>
      </c>
      <c r="K51" s="99"/>
      <c r="L51" s="97">
        <v>11.464</v>
      </c>
      <c r="M51" s="99"/>
      <c r="N51" s="96">
        <v>0</v>
      </c>
      <c r="O51" s="95" t="s">
        <v>869</v>
      </c>
      <c r="P51" s="96">
        <v>0</v>
      </c>
      <c r="Q51" s="95" t="s">
        <v>869</v>
      </c>
      <c r="R51" s="97">
        <v>10.7249</v>
      </c>
      <c r="S51" s="99"/>
      <c r="T51" s="96">
        <v>0</v>
      </c>
      <c r="U51" s="95" t="s">
        <v>869</v>
      </c>
      <c r="V51" s="96">
        <v>0</v>
      </c>
      <c r="W51" s="95" t="s">
        <v>869</v>
      </c>
      <c r="X51" s="137">
        <v>0</v>
      </c>
      <c r="Y51" s="137">
        <v>0</v>
      </c>
      <c r="Z51" s="137">
        <v>0</v>
      </c>
      <c r="AA51" s="137">
        <v>0</v>
      </c>
      <c r="AB51" s="137">
        <v>1</v>
      </c>
      <c r="AC51" s="137">
        <v>0</v>
      </c>
      <c r="AD51" s="138">
        <v>0</v>
      </c>
      <c r="AE51" s="138">
        <v>0</v>
      </c>
      <c r="AF51" s="138">
        <v>0</v>
      </c>
      <c r="AG51" s="183">
        <v>0</v>
      </c>
      <c r="AH51" s="193">
        <v>-85.61</v>
      </c>
      <c r="AI51" s="192">
        <v>-13.27</v>
      </c>
    </row>
    <row r="52" spans="1:35" ht="15.75" x14ac:dyDescent="0.25">
      <c r="A52" s="29">
        <v>20151244</v>
      </c>
      <c r="B52" s="31">
        <v>42317</v>
      </c>
      <c r="C52" s="30" t="s">
        <v>269</v>
      </c>
      <c r="D52" s="30">
        <f t="shared" si="0"/>
        <v>30</v>
      </c>
      <c r="E52" s="8">
        <v>-2.5</v>
      </c>
      <c r="F52" s="18">
        <v>65.52704249319514</v>
      </c>
      <c r="G52" s="17">
        <v>1</v>
      </c>
      <c r="H52" s="67">
        <v>0.53547236331042725</v>
      </c>
      <c r="I52" s="66">
        <v>1</v>
      </c>
      <c r="J52" s="97">
        <v>0.06</v>
      </c>
      <c r="K52" s="99"/>
      <c r="L52" s="97">
        <v>16.687000000000001</v>
      </c>
      <c r="M52" s="99"/>
      <c r="N52" s="96">
        <v>0</v>
      </c>
      <c r="O52" s="95" t="s">
        <v>869</v>
      </c>
      <c r="P52" s="96">
        <v>0</v>
      </c>
      <c r="Q52" s="95" t="s">
        <v>869</v>
      </c>
      <c r="R52" s="97">
        <v>6.2407000000000004</v>
      </c>
      <c r="S52" s="99"/>
      <c r="T52" s="97">
        <v>0.37859999999999999</v>
      </c>
      <c r="U52" s="99"/>
      <c r="V52" s="96">
        <v>0</v>
      </c>
      <c r="W52" s="95" t="s">
        <v>869</v>
      </c>
      <c r="X52" s="137">
        <v>3</v>
      </c>
      <c r="Y52" s="137">
        <v>0</v>
      </c>
      <c r="Z52" s="137">
        <v>0</v>
      </c>
      <c r="AA52" s="137">
        <v>0</v>
      </c>
      <c r="AB52" s="137">
        <v>1</v>
      </c>
      <c r="AC52" s="137">
        <v>0</v>
      </c>
      <c r="AD52" s="137">
        <v>0</v>
      </c>
      <c r="AE52" s="137">
        <v>0</v>
      </c>
      <c r="AF52" s="137">
        <v>0</v>
      </c>
      <c r="AG52" s="182">
        <v>0</v>
      </c>
      <c r="AH52" s="193">
        <v>-88.68</v>
      </c>
      <c r="AI52" s="192">
        <v>-13.91</v>
      </c>
    </row>
    <row r="53" spans="1:35" ht="15.75" x14ac:dyDescent="0.25">
      <c r="A53" s="29">
        <v>20151245</v>
      </c>
      <c r="B53" s="31">
        <v>42317</v>
      </c>
      <c r="C53" s="30" t="s">
        <v>270</v>
      </c>
      <c r="D53" s="30">
        <f t="shared" si="0"/>
        <v>30</v>
      </c>
      <c r="E53" s="8">
        <v>-2</v>
      </c>
      <c r="F53" s="18">
        <v>93.112387166078733</v>
      </c>
      <c r="G53" s="17">
        <v>1</v>
      </c>
      <c r="H53" s="67">
        <v>0.70526142814460713</v>
      </c>
      <c r="I53" s="66">
        <v>1</v>
      </c>
      <c r="J53" s="97">
        <v>0.08</v>
      </c>
      <c r="K53" s="99"/>
      <c r="L53" s="97">
        <v>17.62</v>
      </c>
      <c r="M53" s="99"/>
      <c r="N53" s="96">
        <v>0</v>
      </c>
      <c r="O53" s="95" t="s">
        <v>869</v>
      </c>
      <c r="P53" s="96">
        <v>0</v>
      </c>
      <c r="Q53" s="95" t="s">
        <v>869</v>
      </c>
      <c r="R53" s="97">
        <v>5.43</v>
      </c>
      <c r="S53" s="99"/>
      <c r="T53" s="96">
        <v>0</v>
      </c>
      <c r="U53" s="95" t="s">
        <v>869</v>
      </c>
      <c r="V53" s="96">
        <v>0</v>
      </c>
      <c r="W53" s="95" t="s">
        <v>869</v>
      </c>
      <c r="X53" s="137">
        <v>3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82">
        <v>0</v>
      </c>
      <c r="AH53" s="193">
        <v>-90.12</v>
      </c>
      <c r="AI53" s="192">
        <v>-14.08</v>
      </c>
    </row>
    <row r="54" spans="1:35" s="15" customFormat="1" ht="15.75" x14ac:dyDescent="0.25">
      <c r="A54" s="29">
        <v>20151246</v>
      </c>
      <c r="B54" s="31">
        <v>42317</v>
      </c>
      <c r="C54" s="30" t="s">
        <v>271</v>
      </c>
      <c r="D54" s="30">
        <f t="shared" si="0"/>
        <v>30</v>
      </c>
      <c r="E54" s="8">
        <v>-1.5</v>
      </c>
      <c r="F54" s="18">
        <v>114.89029085519736</v>
      </c>
      <c r="G54" s="17">
        <v>1</v>
      </c>
      <c r="H54" s="67">
        <v>0.69171018822826413</v>
      </c>
      <c r="I54" s="66">
        <v>1</v>
      </c>
      <c r="J54" s="97">
        <v>0.09</v>
      </c>
      <c r="K54" s="99"/>
      <c r="L54" s="97">
        <v>21.702999999999999</v>
      </c>
      <c r="M54" s="99"/>
      <c r="N54" s="96">
        <v>0</v>
      </c>
      <c r="O54" s="95" t="s">
        <v>869</v>
      </c>
      <c r="P54" s="96">
        <v>0</v>
      </c>
      <c r="Q54" s="95" t="s">
        <v>869</v>
      </c>
      <c r="R54" s="97">
        <v>3.9695</v>
      </c>
      <c r="S54" s="99"/>
      <c r="T54" s="96">
        <v>0</v>
      </c>
      <c r="U54" s="95" t="s">
        <v>869</v>
      </c>
      <c r="V54" s="96">
        <v>0</v>
      </c>
      <c r="W54" s="95" t="s">
        <v>869</v>
      </c>
      <c r="X54" s="137">
        <v>16.8</v>
      </c>
      <c r="Y54" s="137">
        <v>0</v>
      </c>
      <c r="Z54" s="137">
        <v>0</v>
      </c>
      <c r="AA54" s="137">
        <v>0</v>
      </c>
      <c r="AB54" s="137">
        <v>0</v>
      </c>
      <c r="AC54" s="137">
        <v>0</v>
      </c>
      <c r="AD54" s="137">
        <v>0</v>
      </c>
      <c r="AE54" s="137">
        <v>0</v>
      </c>
      <c r="AF54" s="137">
        <v>0</v>
      </c>
      <c r="AG54" s="182">
        <v>0</v>
      </c>
      <c r="AH54" s="193">
        <v>-91.5</v>
      </c>
      <c r="AI54" s="192">
        <v>-14.57</v>
      </c>
    </row>
    <row r="55" spans="1:35" ht="15.75" x14ac:dyDescent="0.25">
      <c r="A55" s="29">
        <v>20151247</v>
      </c>
      <c r="B55" s="31">
        <v>42317</v>
      </c>
      <c r="C55" s="30" t="s">
        <v>272</v>
      </c>
      <c r="D55" s="30">
        <f t="shared" si="0"/>
        <v>30</v>
      </c>
      <c r="E55" s="8">
        <v>-1.25</v>
      </c>
      <c r="F55" s="18">
        <v>96.016107657961214</v>
      </c>
      <c r="G55" s="17">
        <v>1</v>
      </c>
      <c r="H55" s="67">
        <v>0.71323274574245599</v>
      </c>
      <c r="I55" s="66">
        <v>1</v>
      </c>
      <c r="J55" s="97">
        <v>0.09</v>
      </c>
      <c r="K55" s="99"/>
      <c r="L55" s="97">
        <v>20.067</v>
      </c>
      <c r="M55" s="99"/>
      <c r="N55" s="96">
        <v>0</v>
      </c>
      <c r="O55" s="95" t="s">
        <v>869</v>
      </c>
      <c r="P55" s="96">
        <v>0</v>
      </c>
      <c r="Q55" s="95" t="s">
        <v>869</v>
      </c>
      <c r="R55" s="97">
        <v>1.9133</v>
      </c>
      <c r="S55" s="99"/>
      <c r="T55" s="100">
        <v>0.29809999999999998</v>
      </c>
      <c r="U55" s="99"/>
      <c r="V55" s="96">
        <v>0</v>
      </c>
      <c r="W55" s="95" t="s">
        <v>869</v>
      </c>
      <c r="X55" s="137">
        <v>17.7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82">
        <v>0</v>
      </c>
      <c r="AH55" s="193">
        <v>-90.85</v>
      </c>
      <c r="AI55" s="192">
        <v>-14.61</v>
      </c>
    </row>
    <row r="56" spans="1:35" ht="15.75" x14ac:dyDescent="0.25">
      <c r="A56" s="29">
        <v>20151248</v>
      </c>
      <c r="B56" s="31">
        <v>42317</v>
      </c>
      <c r="C56" s="30" t="s">
        <v>273</v>
      </c>
      <c r="D56" s="30">
        <f t="shared" si="0"/>
        <v>30</v>
      </c>
      <c r="E56" s="8">
        <v>-1</v>
      </c>
      <c r="F56" s="20">
        <v>557.99578845388805</v>
      </c>
      <c r="G56" s="17">
        <v>10</v>
      </c>
      <c r="H56" s="67">
        <v>0.77939468180460103</v>
      </c>
      <c r="I56" s="66">
        <v>1</v>
      </c>
      <c r="J56" s="97">
        <v>0.09</v>
      </c>
      <c r="K56" s="99"/>
      <c r="L56" s="97">
        <v>13.609</v>
      </c>
      <c r="M56" s="99"/>
      <c r="N56" s="96">
        <v>0</v>
      </c>
      <c r="O56" s="95" t="s">
        <v>869</v>
      </c>
      <c r="P56" s="96">
        <v>0</v>
      </c>
      <c r="Q56" s="95" t="s">
        <v>869</v>
      </c>
      <c r="R56" s="96">
        <v>0</v>
      </c>
      <c r="S56" s="95" t="s">
        <v>869</v>
      </c>
      <c r="T56" s="96">
        <v>0</v>
      </c>
      <c r="U56" s="95" t="s">
        <v>869</v>
      </c>
      <c r="V56" s="96">
        <v>0</v>
      </c>
      <c r="W56" s="95" t="s">
        <v>869</v>
      </c>
      <c r="X56" s="137">
        <v>5</v>
      </c>
      <c r="Y56" s="137">
        <v>0</v>
      </c>
      <c r="Z56" s="137">
        <v>0</v>
      </c>
      <c r="AA56" s="137">
        <v>0</v>
      </c>
      <c r="AB56" s="137">
        <v>1</v>
      </c>
      <c r="AC56" s="137">
        <v>0</v>
      </c>
      <c r="AD56" s="137">
        <v>0</v>
      </c>
      <c r="AE56" s="137">
        <v>0</v>
      </c>
      <c r="AF56" s="137">
        <v>0</v>
      </c>
      <c r="AG56" s="182">
        <v>0</v>
      </c>
      <c r="AH56" s="193">
        <v>-87.8</v>
      </c>
      <c r="AI56" s="192">
        <v>-13.8</v>
      </c>
    </row>
    <row r="57" spans="1:35" ht="15.75" x14ac:dyDescent="0.25">
      <c r="A57" s="29">
        <v>20151249</v>
      </c>
      <c r="B57" s="31">
        <v>42317</v>
      </c>
      <c r="C57" s="30" t="s">
        <v>274</v>
      </c>
      <c r="D57" s="30">
        <f t="shared" si="0"/>
        <v>30</v>
      </c>
      <c r="E57" s="8">
        <v>-0.75</v>
      </c>
      <c r="F57" s="20">
        <v>588.48485361865426</v>
      </c>
      <c r="G57" s="17">
        <v>10</v>
      </c>
      <c r="H57" s="67">
        <v>0.8304111144308336</v>
      </c>
      <c r="I57" s="66">
        <v>1</v>
      </c>
      <c r="J57" s="97">
        <v>0.09</v>
      </c>
      <c r="K57" s="99"/>
      <c r="L57" s="97">
        <v>9.2530000000000001</v>
      </c>
      <c r="M57" s="99"/>
      <c r="N57" s="96">
        <v>0</v>
      </c>
      <c r="O57" s="95" t="s">
        <v>869</v>
      </c>
      <c r="P57" s="96">
        <v>0</v>
      </c>
      <c r="Q57" s="95" t="s">
        <v>869</v>
      </c>
      <c r="R57" s="97">
        <v>0.68420000000000003</v>
      </c>
      <c r="S57" s="99"/>
      <c r="T57" s="100">
        <v>0.30120000000000002</v>
      </c>
      <c r="U57" s="99"/>
      <c r="V57" s="96">
        <v>0</v>
      </c>
      <c r="W57" s="95" t="s">
        <v>869</v>
      </c>
      <c r="X57" s="137">
        <v>3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0</v>
      </c>
      <c r="AE57" s="137">
        <v>0</v>
      </c>
      <c r="AF57" s="137">
        <v>0</v>
      </c>
      <c r="AG57" s="182">
        <v>0</v>
      </c>
      <c r="AH57" s="193">
        <v>-83.98</v>
      </c>
      <c r="AI57" s="192">
        <v>-13.14</v>
      </c>
    </row>
    <row r="58" spans="1:35" ht="15.75" x14ac:dyDescent="0.25">
      <c r="A58" s="29">
        <v>20151250</v>
      </c>
      <c r="B58" s="31">
        <v>42317</v>
      </c>
      <c r="C58" s="30" t="s">
        <v>275</v>
      </c>
      <c r="D58" s="30">
        <f t="shared" si="0"/>
        <v>30</v>
      </c>
      <c r="E58" s="8">
        <v>-0.5</v>
      </c>
      <c r="F58" s="18">
        <v>179.7884438487709</v>
      </c>
      <c r="G58" s="17">
        <v>1</v>
      </c>
      <c r="H58" s="67">
        <v>0.29394144009560802</v>
      </c>
      <c r="I58" s="66">
        <v>1</v>
      </c>
      <c r="J58" s="97">
        <v>0.12</v>
      </c>
      <c r="K58" s="99"/>
      <c r="L58" s="97">
        <v>4.3780000000000001</v>
      </c>
      <c r="M58" s="99"/>
      <c r="N58" s="96">
        <v>0</v>
      </c>
      <c r="O58" s="95" t="s">
        <v>869</v>
      </c>
      <c r="P58" s="96">
        <v>0</v>
      </c>
      <c r="Q58" s="95" t="s">
        <v>869</v>
      </c>
      <c r="R58" s="97">
        <v>0.68110000000000004</v>
      </c>
      <c r="S58" s="99"/>
      <c r="T58" s="100">
        <v>0.30630000000000002</v>
      </c>
      <c r="U58" s="99"/>
      <c r="V58" s="96">
        <v>0</v>
      </c>
      <c r="W58" s="95" t="s">
        <v>869</v>
      </c>
      <c r="X58" s="137">
        <v>2</v>
      </c>
      <c r="Y58" s="137">
        <v>0</v>
      </c>
      <c r="Z58" s="137">
        <v>0</v>
      </c>
      <c r="AA58" s="137">
        <v>0</v>
      </c>
      <c r="AB58" s="137">
        <v>2</v>
      </c>
      <c r="AC58" s="137">
        <v>0</v>
      </c>
      <c r="AD58" s="137">
        <v>0</v>
      </c>
      <c r="AE58" s="137">
        <v>0</v>
      </c>
      <c r="AF58" s="137">
        <v>0</v>
      </c>
      <c r="AG58" s="182">
        <v>0</v>
      </c>
      <c r="AH58" s="193">
        <v>-82.72</v>
      </c>
      <c r="AI58" s="192">
        <v>-12.79</v>
      </c>
    </row>
    <row r="59" spans="1:35" ht="15.75" x14ac:dyDescent="0.25">
      <c r="A59" s="29">
        <v>20151251</v>
      </c>
      <c r="B59" s="31">
        <v>42317</v>
      </c>
      <c r="C59" s="30" t="s">
        <v>276</v>
      </c>
      <c r="D59" s="30">
        <f t="shared" si="0"/>
        <v>35</v>
      </c>
      <c r="E59" s="8">
        <v>-3</v>
      </c>
      <c r="F59" s="18">
        <v>41.42616241057052</v>
      </c>
      <c r="G59" s="17">
        <v>1</v>
      </c>
      <c r="H59" s="67">
        <v>0.40314849118613688</v>
      </c>
      <c r="I59" s="66">
        <v>1</v>
      </c>
      <c r="J59" s="97">
        <v>0.05</v>
      </c>
      <c r="K59" s="99"/>
      <c r="L59" s="97">
        <v>13.058999999999999</v>
      </c>
      <c r="M59" s="99"/>
      <c r="N59" s="96">
        <v>0</v>
      </c>
      <c r="O59" s="95" t="s">
        <v>869</v>
      </c>
      <c r="P59" s="96">
        <v>0</v>
      </c>
      <c r="Q59" s="95" t="s">
        <v>869</v>
      </c>
      <c r="R59" s="97">
        <v>6.1757</v>
      </c>
      <c r="S59" s="99"/>
      <c r="T59" s="97">
        <v>2.4813000000000001</v>
      </c>
      <c r="U59" s="99"/>
      <c r="V59" s="96">
        <v>0</v>
      </c>
      <c r="W59" s="95" t="s">
        <v>869</v>
      </c>
      <c r="X59" s="137">
        <v>0</v>
      </c>
      <c r="Y59" s="137">
        <v>0</v>
      </c>
      <c r="Z59" s="137">
        <v>0</v>
      </c>
      <c r="AA59" s="137">
        <v>0</v>
      </c>
      <c r="AB59" s="137">
        <v>2</v>
      </c>
      <c r="AC59" s="137">
        <v>0</v>
      </c>
      <c r="AD59" s="138">
        <v>0</v>
      </c>
      <c r="AE59" s="138">
        <v>0</v>
      </c>
      <c r="AF59" s="138">
        <v>0</v>
      </c>
      <c r="AG59" s="183">
        <v>0</v>
      </c>
      <c r="AH59" s="193">
        <v>-81.97</v>
      </c>
      <c r="AI59" s="192">
        <v>-12.82</v>
      </c>
    </row>
    <row r="60" spans="1:35" ht="15.75" x14ac:dyDescent="0.25">
      <c r="A60" s="29">
        <v>20151252</v>
      </c>
      <c r="B60" s="31">
        <v>42317</v>
      </c>
      <c r="C60" s="30" t="s">
        <v>277</v>
      </c>
      <c r="D60" s="30">
        <f t="shared" si="0"/>
        <v>35</v>
      </c>
      <c r="E60" s="8">
        <v>-2.5</v>
      </c>
      <c r="F60" s="18">
        <v>46.798045320553108</v>
      </c>
      <c r="G60" s="17">
        <v>1</v>
      </c>
      <c r="H60" s="67">
        <v>0.38959725126979389</v>
      </c>
      <c r="I60" s="66">
        <v>1</v>
      </c>
      <c r="J60" s="97">
        <v>0.06</v>
      </c>
      <c r="K60" s="99"/>
      <c r="L60" s="97">
        <v>14.105</v>
      </c>
      <c r="M60" s="99"/>
      <c r="N60" s="96">
        <v>0</v>
      </c>
      <c r="O60" s="95" t="s">
        <v>869</v>
      </c>
      <c r="P60" s="96">
        <v>0</v>
      </c>
      <c r="Q60" s="95" t="s">
        <v>869</v>
      </c>
      <c r="R60" s="97">
        <v>9.3422999999999998</v>
      </c>
      <c r="S60" s="99"/>
      <c r="T60" s="96">
        <v>0</v>
      </c>
      <c r="U60" s="95" t="s">
        <v>869</v>
      </c>
      <c r="V60" s="96">
        <v>0</v>
      </c>
      <c r="W60" s="95" t="s">
        <v>869</v>
      </c>
      <c r="X60" s="137">
        <v>0</v>
      </c>
      <c r="Y60" s="137">
        <v>0</v>
      </c>
      <c r="Z60" s="137">
        <v>0</v>
      </c>
      <c r="AA60" s="137">
        <v>0</v>
      </c>
      <c r="AB60" s="137">
        <v>1</v>
      </c>
      <c r="AC60" s="137">
        <v>0</v>
      </c>
      <c r="AD60" s="137">
        <v>0</v>
      </c>
      <c r="AE60" s="137">
        <v>0</v>
      </c>
      <c r="AF60" s="137">
        <v>0</v>
      </c>
      <c r="AG60" s="182">
        <v>0</v>
      </c>
      <c r="AH60" s="193">
        <v>-81.14</v>
      </c>
      <c r="AI60" s="192">
        <v>-12.44</v>
      </c>
    </row>
    <row r="61" spans="1:35" ht="15.75" x14ac:dyDescent="0.25">
      <c r="A61" s="29">
        <v>20151253</v>
      </c>
      <c r="B61" s="31">
        <v>42317</v>
      </c>
      <c r="C61" s="30" t="s">
        <v>278</v>
      </c>
      <c r="D61" s="30">
        <f t="shared" si="0"/>
        <v>35</v>
      </c>
      <c r="E61" s="8">
        <v>-2</v>
      </c>
      <c r="F61" s="18">
        <v>54.928462697824067</v>
      </c>
      <c r="G61" s="17">
        <v>1</v>
      </c>
      <c r="H61" s="67">
        <v>0.54503794442784581</v>
      </c>
      <c r="I61" s="66">
        <v>1</v>
      </c>
      <c r="J61" s="97">
        <v>0.05</v>
      </c>
      <c r="K61" s="99"/>
      <c r="L61" s="97">
        <v>16.873000000000001</v>
      </c>
      <c r="M61" s="99"/>
      <c r="N61" s="96">
        <v>0</v>
      </c>
      <c r="O61" s="95" t="s">
        <v>869</v>
      </c>
      <c r="P61" s="96">
        <v>0</v>
      </c>
      <c r="Q61" s="95" t="s">
        <v>869</v>
      </c>
      <c r="R61" s="97">
        <v>13.7691</v>
      </c>
      <c r="S61" s="99"/>
      <c r="T61" s="96">
        <v>0</v>
      </c>
      <c r="U61" s="95" t="s">
        <v>869</v>
      </c>
      <c r="V61" s="96">
        <v>0</v>
      </c>
      <c r="W61" s="95" t="s">
        <v>869</v>
      </c>
      <c r="X61" s="137">
        <v>2</v>
      </c>
      <c r="Y61" s="137">
        <v>0</v>
      </c>
      <c r="Z61" s="137">
        <v>0</v>
      </c>
      <c r="AA61" s="137">
        <v>0</v>
      </c>
      <c r="AB61" s="137">
        <v>0</v>
      </c>
      <c r="AC61" s="137">
        <v>0</v>
      </c>
      <c r="AD61" s="137">
        <v>0</v>
      </c>
      <c r="AE61" s="137">
        <v>0</v>
      </c>
      <c r="AF61" s="137">
        <v>0</v>
      </c>
      <c r="AG61" s="182">
        <v>0</v>
      </c>
      <c r="AH61" s="193">
        <v>-82.05</v>
      </c>
      <c r="AI61" s="192">
        <v>-12.56</v>
      </c>
    </row>
    <row r="62" spans="1:35" ht="15.75" x14ac:dyDescent="0.25">
      <c r="A62" s="29">
        <v>20151254</v>
      </c>
      <c r="B62" s="31">
        <v>42317</v>
      </c>
      <c r="C62" s="30" t="s">
        <v>279</v>
      </c>
      <c r="D62" s="30">
        <f t="shared" si="0"/>
        <v>35</v>
      </c>
      <c r="E62" s="8">
        <v>-1.5</v>
      </c>
      <c r="F62" s="18">
        <v>72.205599624524851</v>
      </c>
      <c r="G62" s="17">
        <v>1</v>
      </c>
      <c r="H62" s="67">
        <v>0.58330026889752018</v>
      </c>
      <c r="I62" s="66">
        <v>1</v>
      </c>
      <c r="J62" s="97">
        <v>7.0000000000000007E-2</v>
      </c>
      <c r="K62" s="99"/>
      <c r="L62" s="97">
        <v>15.803000000000001</v>
      </c>
      <c r="M62" s="99"/>
      <c r="N62" s="96">
        <v>0</v>
      </c>
      <c r="O62" s="95" t="s">
        <v>869</v>
      </c>
      <c r="P62" s="96">
        <v>0</v>
      </c>
      <c r="Q62" s="95" t="s">
        <v>869</v>
      </c>
      <c r="R62" s="97">
        <v>8.5570000000000004</v>
      </c>
      <c r="S62" s="99"/>
      <c r="T62" s="96">
        <v>0</v>
      </c>
      <c r="U62" s="95" t="s">
        <v>869</v>
      </c>
      <c r="V62" s="96">
        <v>0</v>
      </c>
      <c r="W62" s="95" t="s">
        <v>869</v>
      </c>
      <c r="X62" s="137">
        <v>0</v>
      </c>
      <c r="Y62" s="137">
        <v>0</v>
      </c>
      <c r="Z62" s="137">
        <v>0</v>
      </c>
      <c r="AA62" s="137">
        <v>0</v>
      </c>
      <c r="AB62" s="137">
        <v>2</v>
      </c>
      <c r="AC62" s="137">
        <v>0</v>
      </c>
      <c r="AD62" s="137">
        <v>0</v>
      </c>
      <c r="AE62" s="137">
        <v>0</v>
      </c>
      <c r="AF62" s="137">
        <v>0</v>
      </c>
      <c r="AG62" s="182">
        <v>0</v>
      </c>
      <c r="AH62" s="193">
        <v>-82.54</v>
      </c>
      <c r="AI62" s="192">
        <v>-12.55</v>
      </c>
    </row>
    <row r="63" spans="1:35" ht="15.75" x14ac:dyDescent="0.25">
      <c r="A63" s="17">
        <v>20151255</v>
      </c>
      <c r="B63" s="19">
        <v>42317</v>
      </c>
      <c r="C63" s="18" t="s">
        <v>280</v>
      </c>
      <c r="D63" s="30">
        <f t="shared" si="0"/>
        <v>35</v>
      </c>
      <c r="E63" s="8">
        <v>-1.25</v>
      </c>
      <c r="F63" s="18">
        <v>299.6815857121104</v>
      </c>
      <c r="G63" s="17">
        <v>10</v>
      </c>
      <c r="H63" s="67">
        <v>0.40932948055626267</v>
      </c>
      <c r="I63" s="66">
        <v>1</v>
      </c>
      <c r="J63" s="97">
        <v>0.08</v>
      </c>
      <c r="K63" s="99"/>
      <c r="L63" s="97">
        <v>11.237</v>
      </c>
      <c r="M63" s="99"/>
      <c r="N63" s="96">
        <v>0</v>
      </c>
      <c r="O63" s="95" t="s">
        <v>869</v>
      </c>
      <c r="P63" s="96">
        <v>0</v>
      </c>
      <c r="Q63" s="95" t="s">
        <v>869</v>
      </c>
      <c r="R63" s="97">
        <v>1.6366000000000001</v>
      </c>
      <c r="S63" s="99"/>
      <c r="T63" s="100">
        <v>0.31859999999999999</v>
      </c>
      <c r="U63" s="99"/>
      <c r="V63" s="96">
        <v>0</v>
      </c>
      <c r="W63" s="95" t="s">
        <v>869</v>
      </c>
      <c r="X63" s="137">
        <v>2</v>
      </c>
      <c r="Y63" s="137">
        <v>0</v>
      </c>
      <c r="Z63" s="137">
        <v>0</v>
      </c>
      <c r="AA63" s="137">
        <v>0</v>
      </c>
      <c r="AB63" s="137">
        <v>1</v>
      </c>
      <c r="AC63" s="137">
        <v>0</v>
      </c>
      <c r="AD63" s="137">
        <v>0</v>
      </c>
      <c r="AE63" s="137">
        <v>0</v>
      </c>
      <c r="AF63" s="137">
        <v>0</v>
      </c>
      <c r="AG63" s="182">
        <v>0</v>
      </c>
      <c r="AH63" s="193">
        <v>-83.81</v>
      </c>
      <c r="AI63" s="192">
        <v>-12.91</v>
      </c>
    </row>
    <row r="64" spans="1:35" ht="15.75" x14ac:dyDescent="0.25">
      <c r="A64" s="29">
        <v>20151256</v>
      </c>
      <c r="B64" s="31">
        <v>42317</v>
      </c>
      <c r="C64" s="30" t="s">
        <v>281</v>
      </c>
      <c r="D64" s="30">
        <f t="shared" si="0"/>
        <v>35</v>
      </c>
      <c r="E64" s="8">
        <v>-1</v>
      </c>
      <c r="F64" s="20">
        <v>540.57346550259319</v>
      </c>
      <c r="G64" s="17">
        <v>10</v>
      </c>
      <c r="H64" s="67">
        <v>0.27564200005019129</v>
      </c>
      <c r="I64" s="66">
        <v>1</v>
      </c>
      <c r="J64" s="97">
        <v>0.08</v>
      </c>
      <c r="K64" s="99"/>
      <c r="L64" s="97">
        <v>7.548</v>
      </c>
      <c r="M64" s="99"/>
      <c r="N64" s="96">
        <v>0</v>
      </c>
      <c r="O64" s="95" t="s">
        <v>869</v>
      </c>
      <c r="P64" s="96">
        <v>0</v>
      </c>
      <c r="Q64" s="95" t="s">
        <v>869</v>
      </c>
      <c r="R64" s="97">
        <v>0.69479999999999997</v>
      </c>
      <c r="S64" s="99"/>
      <c r="T64" s="97">
        <v>0.59570000000000001</v>
      </c>
      <c r="U64" s="99"/>
      <c r="V64" s="96">
        <v>0</v>
      </c>
      <c r="W64" s="95" t="s">
        <v>869</v>
      </c>
      <c r="X64" s="137">
        <v>0</v>
      </c>
      <c r="Y64" s="137">
        <v>0</v>
      </c>
      <c r="Z64" s="137">
        <v>0</v>
      </c>
      <c r="AA64" s="137">
        <v>0</v>
      </c>
      <c r="AB64" s="137">
        <v>0</v>
      </c>
      <c r="AC64" s="137">
        <v>0</v>
      </c>
      <c r="AD64" s="137">
        <v>0</v>
      </c>
      <c r="AE64" s="137">
        <v>0</v>
      </c>
      <c r="AF64" s="137">
        <v>0</v>
      </c>
      <c r="AG64" s="182">
        <v>0</v>
      </c>
      <c r="AH64" s="193">
        <v>-87.5</v>
      </c>
      <c r="AI64" s="192">
        <v>-13.37</v>
      </c>
    </row>
    <row r="65" spans="1:35" s="4" customFormat="1" ht="15.75" x14ac:dyDescent="0.25">
      <c r="A65" s="29">
        <v>20151257</v>
      </c>
      <c r="B65" s="31">
        <v>42317</v>
      </c>
      <c r="C65" s="30" t="s">
        <v>282</v>
      </c>
      <c r="D65" s="30">
        <f t="shared" si="0"/>
        <v>35</v>
      </c>
      <c r="E65" s="8">
        <v>-0.75</v>
      </c>
      <c r="F65" s="20">
        <v>752.54506141001457</v>
      </c>
      <c r="G65" s="17">
        <v>10</v>
      </c>
      <c r="H65" s="67">
        <v>0.24795524373236591</v>
      </c>
      <c r="I65" s="66">
        <v>1</v>
      </c>
      <c r="J65" s="97">
        <v>0.08</v>
      </c>
      <c r="K65" s="99"/>
      <c r="L65" s="97">
        <v>6.3620000000000001</v>
      </c>
      <c r="M65" s="99"/>
      <c r="N65" s="96">
        <v>0</v>
      </c>
      <c r="O65" s="95" t="s">
        <v>869</v>
      </c>
      <c r="P65" s="96">
        <v>0</v>
      </c>
      <c r="Q65" s="95" t="s">
        <v>869</v>
      </c>
      <c r="R65" s="97">
        <v>0.69040000000000001</v>
      </c>
      <c r="S65" s="99"/>
      <c r="T65" s="97">
        <v>0.75929999999999997</v>
      </c>
      <c r="U65" s="99"/>
      <c r="V65" s="96">
        <v>0</v>
      </c>
      <c r="W65" s="95" t="s">
        <v>869</v>
      </c>
      <c r="X65" s="137">
        <v>3</v>
      </c>
      <c r="Y65" s="137">
        <v>0</v>
      </c>
      <c r="Z65" s="137">
        <v>0</v>
      </c>
      <c r="AA65" s="137">
        <v>0</v>
      </c>
      <c r="AB65" s="137">
        <v>0</v>
      </c>
      <c r="AC65" s="137">
        <v>0</v>
      </c>
      <c r="AD65" s="137">
        <v>0</v>
      </c>
      <c r="AE65" s="137">
        <v>0</v>
      </c>
      <c r="AF65" s="137">
        <v>0</v>
      </c>
      <c r="AG65" s="182">
        <v>0</v>
      </c>
      <c r="AH65" s="193">
        <v>-87.9</v>
      </c>
      <c r="AI65" s="192">
        <v>-13.56</v>
      </c>
    </row>
    <row r="66" spans="1:35" s="4" customFormat="1" ht="15.75" x14ac:dyDescent="0.25">
      <c r="A66" s="17">
        <v>20151258</v>
      </c>
      <c r="B66" s="19">
        <v>42317</v>
      </c>
      <c r="C66" s="18" t="s">
        <v>283</v>
      </c>
      <c r="D66" s="30">
        <f t="shared" si="0"/>
        <v>35</v>
      </c>
      <c r="E66" s="8">
        <v>-0.5</v>
      </c>
      <c r="F66" s="18">
        <v>332.24896325024395</v>
      </c>
      <c r="G66" s="17">
        <v>10</v>
      </c>
      <c r="H66" s="67">
        <v>5.1774798966060007E-2</v>
      </c>
      <c r="I66" s="66">
        <v>1</v>
      </c>
      <c r="J66" s="97">
        <v>0.08</v>
      </c>
      <c r="K66" s="99"/>
      <c r="L66" s="97">
        <v>5.4029999999999996</v>
      </c>
      <c r="M66" s="99"/>
      <c r="N66" s="96">
        <v>0</v>
      </c>
      <c r="O66" s="95" t="s">
        <v>869</v>
      </c>
      <c r="P66" s="96">
        <v>0</v>
      </c>
      <c r="Q66" s="95" t="s">
        <v>869</v>
      </c>
      <c r="R66" s="97">
        <v>0.70820000000000005</v>
      </c>
      <c r="S66" s="99"/>
      <c r="T66" s="96">
        <v>0</v>
      </c>
      <c r="U66" s="95" t="s">
        <v>869</v>
      </c>
      <c r="V66" s="96">
        <v>0</v>
      </c>
      <c r="W66" s="95" t="s">
        <v>869</v>
      </c>
      <c r="X66" s="137">
        <v>6.1</v>
      </c>
      <c r="Y66" s="137">
        <v>0</v>
      </c>
      <c r="Z66" s="137">
        <v>0</v>
      </c>
      <c r="AA66" s="137">
        <v>0</v>
      </c>
      <c r="AB66" s="137">
        <v>1</v>
      </c>
      <c r="AC66" s="137">
        <v>0</v>
      </c>
      <c r="AD66" s="137">
        <v>0</v>
      </c>
      <c r="AE66" s="137">
        <v>0</v>
      </c>
      <c r="AF66" s="137">
        <v>0</v>
      </c>
      <c r="AG66" s="182">
        <v>0</v>
      </c>
      <c r="AH66" s="193">
        <v>-86.91</v>
      </c>
      <c r="AI66" s="192">
        <v>-13.33</v>
      </c>
    </row>
    <row r="67" spans="1:35" s="4" customFormat="1" ht="15.75" x14ac:dyDescent="0.25">
      <c r="A67" s="32">
        <v>20151259</v>
      </c>
      <c r="B67" s="33">
        <v>42317</v>
      </c>
      <c r="C67" s="32" t="s">
        <v>284</v>
      </c>
      <c r="D67" s="30">
        <f t="shared" si="0"/>
        <v>40</v>
      </c>
      <c r="E67" s="8">
        <v>-3</v>
      </c>
      <c r="F67" s="18">
        <v>57.946496547153075</v>
      </c>
      <c r="G67" s="17">
        <v>1</v>
      </c>
      <c r="H67" s="67">
        <v>0.50346445203686918</v>
      </c>
      <c r="I67" s="66">
        <v>1</v>
      </c>
      <c r="J67" s="97">
        <v>0.04</v>
      </c>
      <c r="K67" s="99"/>
      <c r="L67" s="97">
        <v>20.623000000000001</v>
      </c>
      <c r="M67" s="99"/>
      <c r="N67" s="96">
        <v>0</v>
      </c>
      <c r="O67" s="95" t="s">
        <v>869</v>
      </c>
      <c r="P67" s="96">
        <v>0</v>
      </c>
      <c r="Q67" s="95" t="s">
        <v>869</v>
      </c>
      <c r="R67" s="97">
        <v>0.72989999999999999</v>
      </c>
      <c r="S67" s="99"/>
      <c r="T67" s="96">
        <v>0</v>
      </c>
      <c r="U67" s="95" t="s">
        <v>869</v>
      </c>
      <c r="V67" s="96">
        <v>0</v>
      </c>
      <c r="W67" s="95" t="s">
        <v>869</v>
      </c>
      <c r="X67" s="137">
        <v>5</v>
      </c>
      <c r="Y67" s="137">
        <v>0</v>
      </c>
      <c r="Z67" s="137">
        <v>0</v>
      </c>
      <c r="AA67" s="137">
        <v>0</v>
      </c>
      <c r="AB67" s="137">
        <v>2</v>
      </c>
      <c r="AC67" s="137">
        <v>0</v>
      </c>
      <c r="AD67" s="138">
        <v>0</v>
      </c>
      <c r="AE67" s="138">
        <v>0</v>
      </c>
      <c r="AF67" s="138">
        <v>0</v>
      </c>
      <c r="AG67" s="183">
        <v>0</v>
      </c>
      <c r="AH67" s="193">
        <v>-88.15</v>
      </c>
      <c r="AI67" s="192">
        <v>-13.42</v>
      </c>
    </row>
    <row r="68" spans="1:35" s="4" customFormat="1" ht="15.75" x14ac:dyDescent="0.25">
      <c r="A68" s="32">
        <v>20151260</v>
      </c>
      <c r="B68" s="33">
        <v>42317</v>
      </c>
      <c r="C68" s="32" t="s">
        <v>285</v>
      </c>
      <c r="D68" s="30">
        <f t="shared" si="0"/>
        <v>40</v>
      </c>
      <c r="E68" s="8">
        <v>-2.5</v>
      </c>
      <c r="F68" s="18">
        <v>75.11838652180532</v>
      </c>
      <c r="G68" s="17">
        <v>1</v>
      </c>
      <c r="H68" s="67">
        <v>0.49397184987075754</v>
      </c>
      <c r="I68" s="66">
        <v>1</v>
      </c>
      <c r="J68" s="97">
        <v>0.05</v>
      </c>
      <c r="K68" s="99"/>
      <c r="L68" s="97">
        <v>7.4850000000000003</v>
      </c>
      <c r="M68" s="99"/>
      <c r="N68" s="96">
        <v>0</v>
      </c>
      <c r="O68" s="95" t="s">
        <v>869</v>
      </c>
      <c r="P68" s="96">
        <v>0</v>
      </c>
      <c r="Q68" s="95" t="s">
        <v>869</v>
      </c>
      <c r="R68" s="97">
        <v>1.8333999999999999</v>
      </c>
      <c r="S68" s="99"/>
      <c r="T68" s="96">
        <v>0</v>
      </c>
      <c r="U68" s="95" t="s">
        <v>869</v>
      </c>
      <c r="V68" s="96">
        <v>0</v>
      </c>
      <c r="W68" s="95" t="s">
        <v>869</v>
      </c>
      <c r="X68" s="137">
        <v>0</v>
      </c>
      <c r="Y68" s="137">
        <v>0</v>
      </c>
      <c r="Z68" s="137">
        <v>0</v>
      </c>
      <c r="AA68" s="137">
        <v>0</v>
      </c>
      <c r="AB68" s="137">
        <v>1</v>
      </c>
      <c r="AC68" s="137">
        <v>0</v>
      </c>
      <c r="AD68" s="137">
        <v>0</v>
      </c>
      <c r="AE68" s="137">
        <v>0</v>
      </c>
      <c r="AF68" s="137">
        <v>0</v>
      </c>
      <c r="AG68" s="182">
        <v>0</v>
      </c>
      <c r="AH68" s="193">
        <v>-102.79</v>
      </c>
      <c r="AI68" s="192">
        <v>-15.14</v>
      </c>
    </row>
    <row r="69" spans="1:35" s="4" customFormat="1" ht="15.75" x14ac:dyDescent="0.25">
      <c r="A69" s="32">
        <v>20151261</v>
      </c>
      <c r="B69" s="33">
        <v>42317</v>
      </c>
      <c r="C69" s="32" t="s">
        <v>286</v>
      </c>
      <c r="D69" s="30">
        <f t="shared" si="0"/>
        <v>40</v>
      </c>
      <c r="E69" s="8">
        <v>-2</v>
      </c>
      <c r="F69" s="18">
        <v>99.39588614114129</v>
      </c>
      <c r="G69" s="17">
        <v>1</v>
      </c>
      <c r="H69" s="67">
        <v>0.72179430185743532</v>
      </c>
      <c r="I69" s="66">
        <v>1</v>
      </c>
      <c r="J69" s="97">
        <v>0.04</v>
      </c>
      <c r="K69" s="99"/>
      <c r="L69" s="97">
        <v>9.359</v>
      </c>
      <c r="M69" s="99"/>
      <c r="N69" s="96">
        <v>0</v>
      </c>
      <c r="O69" s="95" t="s">
        <v>869</v>
      </c>
      <c r="P69" s="96">
        <v>0</v>
      </c>
      <c r="Q69" s="95" t="s">
        <v>869</v>
      </c>
      <c r="R69" s="97">
        <v>4.2084000000000001</v>
      </c>
      <c r="S69" s="99"/>
      <c r="T69" s="96">
        <v>0</v>
      </c>
      <c r="U69" s="95" t="s">
        <v>869</v>
      </c>
      <c r="V69" s="96">
        <v>0</v>
      </c>
      <c r="W69" s="95" t="s">
        <v>869</v>
      </c>
      <c r="X69" s="137">
        <v>0</v>
      </c>
      <c r="Y69" s="137">
        <v>0</v>
      </c>
      <c r="Z69" s="137">
        <v>0</v>
      </c>
      <c r="AA69" s="137">
        <v>0</v>
      </c>
      <c r="AB69" s="137">
        <v>2.5</v>
      </c>
      <c r="AC69" s="137">
        <v>0</v>
      </c>
      <c r="AD69" s="137">
        <v>0</v>
      </c>
      <c r="AE69" s="137">
        <v>0</v>
      </c>
      <c r="AF69" s="137">
        <v>0</v>
      </c>
      <c r="AG69" s="182">
        <v>0</v>
      </c>
      <c r="AH69" s="193">
        <v>-87.51</v>
      </c>
      <c r="AI69" s="192">
        <v>-13.02</v>
      </c>
    </row>
    <row r="70" spans="1:35" s="4" customFormat="1" ht="15.75" x14ac:dyDescent="0.25">
      <c r="A70" s="32">
        <v>20151262</v>
      </c>
      <c r="B70" s="33">
        <v>42318</v>
      </c>
      <c r="C70" s="32" t="s">
        <v>287</v>
      </c>
      <c r="D70" s="30">
        <f t="shared" si="0"/>
        <v>40</v>
      </c>
      <c r="E70" s="8">
        <v>-1.5</v>
      </c>
      <c r="F70" s="18">
        <v>130.92702893942516</v>
      </c>
      <c r="G70" s="17">
        <v>1</v>
      </c>
      <c r="H70" s="67">
        <v>0.67274919066585881</v>
      </c>
      <c r="I70" s="66">
        <v>1</v>
      </c>
      <c r="J70" s="97">
        <v>0.05</v>
      </c>
      <c r="K70" s="99"/>
      <c r="L70" s="97">
        <v>15.51</v>
      </c>
      <c r="M70" s="99"/>
      <c r="N70" s="96">
        <v>0</v>
      </c>
      <c r="O70" s="95" t="s">
        <v>869</v>
      </c>
      <c r="P70" s="96">
        <v>0</v>
      </c>
      <c r="Q70" s="95" t="s">
        <v>869</v>
      </c>
      <c r="R70" s="97">
        <v>1.1211</v>
      </c>
      <c r="S70" s="99"/>
      <c r="T70" s="97">
        <v>0.38190000000000002</v>
      </c>
      <c r="U70" s="99"/>
      <c r="V70" s="96">
        <v>0</v>
      </c>
      <c r="W70" s="95" t="s">
        <v>869</v>
      </c>
      <c r="X70" s="137">
        <v>3</v>
      </c>
      <c r="Y70" s="137">
        <v>0</v>
      </c>
      <c r="Z70" s="137">
        <v>0</v>
      </c>
      <c r="AA70" s="137">
        <v>0</v>
      </c>
      <c r="AB70" s="137">
        <v>1</v>
      </c>
      <c r="AC70" s="137">
        <v>0</v>
      </c>
      <c r="AD70" s="137">
        <v>0</v>
      </c>
      <c r="AE70" s="137">
        <v>0</v>
      </c>
      <c r="AF70" s="137">
        <v>0</v>
      </c>
      <c r="AG70" s="182">
        <v>0</v>
      </c>
      <c r="AH70" s="193">
        <v>-94</v>
      </c>
      <c r="AI70" s="192">
        <v>-14.14</v>
      </c>
    </row>
    <row r="71" spans="1:35" s="4" customFormat="1" ht="15.75" x14ac:dyDescent="0.25">
      <c r="A71" s="32">
        <v>20151263</v>
      </c>
      <c r="B71" s="33">
        <v>42318</v>
      </c>
      <c r="C71" s="32" t="s">
        <v>288</v>
      </c>
      <c r="D71" s="30">
        <f t="shared" si="0"/>
        <v>40</v>
      </c>
      <c r="E71" s="8">
        <v>-1.25</v>
      </c>
      <c r="F71" s="18">
        <v>122.48911748636328</v>
      </c>
      <c r="G71" s="17">
        <v>1</v>
      </c>
      <c r="H71" s="67">
        <v>0.49001659896821104</v>
      </c>
      <c r="I71" s="66">
        <v>1</v>
      </c>
      <c r="J71" s="97">
        <v>0.06</v>
      </c>
      <c r="K71" s="99"/>
      <c r="L71" s="97">
        <v>19.288</v>
      </c>
      <c r="M71" s="99"/>
      <c r="N71" s="96">
        <v>0</v>
      </c>
      <c r="O71" s="95" t="s">
        <v>869</v>
      </c>
      <c r="P71" s="96">
        <v>0</v>
      </c>
      <c r="Q71" s="95" t="s">
        <v>869</v>
      </c>
      <c r="R71" s="96">
        <v>0</v>
      </c>
      <c r="S71" s="95" t="s">
        <v>869</v>
      </c>
      <c r="T71" s="100">
        <v>0.2918</v>
      </c>
      <c r="U71" s="99"/>
      <c r="V71" s="96">
        <v>0</v>
      </c>
      <c r="W71" s="95" t="s">
        <v>869</v>
      </c>
      <c r="X71" s="137">
        <v>6.5</v>
      </c>
      <c r="Y71" s="137">
        <v>0</v>
      </c>
      <c r="Z71" s="137">
        <v>0</v>
      </c>
      <c r="AA71" s="137">
        <v>0</v>
      </c>
      <c r="AB71" s="137">
        <v>0</v>
      </c>
      <c r="AC71" s="137">
        <v>0</v>
      </c>
      <c r="AD71" s="137">
        <v>0</v>
      </c>
      <c r="AE71" s="137">
        <v>0</v>
      </c>
      <c r="AF71" s="137">
        <v>0</v>
      </c>
      <c r="AG71" s="182">
        <v>0</v>
      </c>
      <c r="AH71" s="193">
        <v>-98.1</v>
      </c>
      <c r="AI71" s="192">
        <v>-14.04</v>
      </c>
    </row>
    <row r="72" spans="1:35" s="4" customFormat="1" ht="15.75" x14ac:dyDescent="0.25">
      <c r="A72" s="32">
        <v>20151264</v>
      </c>
      <c r="B72" s="33">
        <v>42318</v>
      </c>
      <c r="C72" s="32" t="s">
        <v>289</v>
      </c>
      <c r="D72" s="30">
        <f t="shared" si="0"/>
        <v>40</v>
      </c>
      <c r="E72" s="8">
        <v>-1</v>
      </c>
      <c r="F72" s="18">
        <v>100.72818794951947</v>
      </c>
      <c r="G72" s="17">
        <v>1</v>
      </c>
      <c r="H72" s="67">
        <v>0.38797112568251163</v>
      </c>
      <c r="I72" s="66">
        <v>1</v>
      </c>
      <c r="J72" s="97">
        <v>0.06</v>
      </c>
      <c r="K72" s="99"/>
      <c r="L72" s="97">
        <v>16.47</v>
      </c>
      <c r="M72" s="99"/>
      <c r="N72" s="96">
        <v>0</v>
      </c>
      <c r="O72" s="95" t="s">
        <v>869</v>
      </c>
      <c r="P72" s="96">
        <v>0</v>
      </c>
      <c r="Q72" s="95" t="s">
        <v>869</v>
      </c>
      <c r="R72" s="97">
        <v>0.68159999999999998</v>
      </c>
      <c r="S72" s="99"/>
      <c r="T72" s="100">
        <v>0.31900000000000001</v>
      </c>
      <c r="U72" s="99"/>
      <c r="V72" s="96">
        <v>0</v>
      </c>
      <c r="W72" s="95" t="s">
        <v>869</v>
      </c>
      <c r="X72" s="137">
        <v>9.1</v>
      </c>
      <c r="Y72" s="137">
        <v>0</v>
      </c>
      <c r="Z72" s="137">
        <v>0</v>
      </c>
      <c r="AA72" s="137">
        <v>0</v>
      </c>
      <c r="AB72" s="137">
        <v>0</v>
      </c>
      <c r="AC72" s="137">
        <v>0</v>
      </c>
      <c r="AD72" s="137">
        <v>0</v>
      </c>
      <c r="AE72" s="137">
        <v>0</v>
      </c>
      <c r="AF72" s="137">
        <v>0</v>
      </c>
      <c r="AG72" s="182">
        <v>0</v>
      </c>
      <c r="AH72" s="193">
        <v>-91.29</v>
      </c>
      <c r="AI72" s="192">
        <v>-13.52</v>
      </c>
    </row>
    <row r="73" spans="1:35" s="4" customFormat="1" ht="15.75" x14ac:dyDescent="0.25">
      <c r="A73" s="32">
        <v>20151265</v>
      </c>
      <c r="B73" s="33">
        <v>42318</v>
      </c>
      <c r="C73" s="32" t="s">
        <v>290</v>
      </c>
      <c r="D73" s="30">
        <f t="shared" si="0"/>
        <v>40</v>
      </c>
      <c r="E73" s="8">
        <v>-0.75</v>
      </c>
      <c r="F73" s="18">
        <v>79.559392549732635</v>
      </c>
      <c r="G73" s="17">
        <v>1</v>
      </c>
      <c r="H73" s="67">
        <v>0.22897003940014274</v>
      </c>
      <c r="I73" s="66">
        <v>1</v>
      </c>
      <c r="J73" s="97">
        <v>0.06</v>
      </c>
      <c r="K73" s="99"/>
      <c r="L73" s="97">
        <v>15.956</v>
      </c>
      <c r="M73" s="99"/>
      <c r="N73" s="96">
        <v>0</v>
      </c>
      <c r="O73" s="95" t="s">
        <v>869</v>
      </c>
      <c r="P73" s="96">
        <v>0</v>
      </c>
      <c r="Q73" s="95" t="s">
        <v>869</v>
      </c>
      <c r="R73" s="97">
        <v>0.69720000000000004</v>
      </c>
      <c r="S73" s="99"/>
      <c r="T73" s="100">
        <v>0.31709999999999999</v>
      </c>
      <c r="U73" s="99"/>
      <c r="V73" s="96">
        <v>0</v>
      </c>
      <c r="W73" s="95" t="s">
        <v>869</v>
      </c>
      <c r="X73" s="137">
        <v>13.3</v>
      </c>
      <c r="Y73" s="137">
        <v>0</v>
      </c>
      <c r="Z73" s="137">
        <v>0</v>
      </c>
      <c r="AA73" s="137">
        <v>0</v>
      </c>
      <c r="AB73" s="137">
        <v>0</v>
      </c>
      <c r="AC73" s="137">
        <v>0</v>
      </c>
      <c r="AD73" s="137">
        <v>0</v>
      </c>
      <c r="AE73" s="137">
        <v>0</v>
      </c>
      <c r="AF73" s="137">
        <v>0</v>
      </c>
      <c r="AG73" s="182">
        <v>0</v>
      </c>
      <c r="AH73" s="193">
        <v>-89.52</v>
      </c>
      <c r="AI73" s="192">
        <v>-13.06</v>
      </c>
    </row>
    <row r="74" spans="1:35" s="4" customFormat="1" ht="15.75" x14ac:dyDescent="0.25">
      <c r="A74" s="32">
        <v>20151266</v>
      </c>
      <c r="B74" s="33">
        <v>42317</v>
      </c>
      <c r="C74" s="32" t="s">
        <v>291</v>
      </c>
      <c r="D74" s="30">
        <f t="shared" si="0"/>
        <v>40</v>
      </c>
      <c r="E74" s="8">
        <v>-0.5</v>
      </c>
      <c r="F74" s="18">
        <v>69.937212822556816</v>
      </c>
      <c r="G74" s="17">
        <v>1</v>
      </c>
      <c r="H74" s="67">
        <v>0.11347671304578523</v>
      </c>
      <c r="I74" s="66">
        <v>1</v>
      </c>
      <c r="J74" s="97">
        <v>0.05</v>
      </c>
      <c r="K74" s="99"/>
      <c r="L74" s="97">
        <v>14.667</v>
      </c>
      <c r="M74" s="99"/>
      <c r="N74" s="96">
        <v>0</v>
      </c>
      <c r="O74" s="95" t="s">
        <v>869</v>
      </c>
      <c r="P74" s="96">
        <v>0</v>
      </c>
      <c r="Q74" s="95" t="s">
        <v>869</v>
      </c>
      <c r="R74" s="97">
        <v>0.78749999999999998</v>
      </c>
      <c r="S74" s="99"/>
      <c r="T74" s="100">
        <v>0.33579999999999999</v>
      </c>
      <c r="U74" s="99"/>
      <c r="V74" s="96">
        <v>0</v>
      </c>
      <c r="W74" s="95" t="s">
        <v>869</v>
      </c>
      <c r="X74" s="137">
        <v>14.8</v>
      </c>
      <c r="Y74" s="137">
        <v>0</v>
      </c>
      <c r="Z74" s="137">
        <v>0</v>
      </c>
      <c r="AA74" s="137">
        <v>0</v>
      </c>
      <c r="AB74" s="137">
        <v>1</v>
      </c>
      <c r="AC74" s="137">
        <v>0</v>
      </c>
      <c r="AD74" s="137">
        <v>0</v>
      </c>
      <c r="AE74" s="137">
        <v>0</v>
      </c>
      <c r="AF74" s="137">
        <v>0</v>
      </c>
      <c r="AG74" s="182">
        <v>0</v>
      </c>
      <c r="AH74" s="193">
        <v>-90.88</v>
      </c>
      <c r="AI74" s="192">
        <v>-13.01</v>
      </c>
    </row>
    <row r="75" spans="1:35" s="4" customFormat="1" ht="15.75" x14ac:dyDescent="0.25">
      <c r="A75" s="32">
        <v>20151267</v>
      </c>
      <c r="B75" s="33">
        <v>42318</v>
      </c>
      <c r="C75" s="32" t="s">
        <v>292</v>
      </c>
      <c r="D75" s="30">
        <f t="shared" si="0"/>
        <v>45</v>
      </c>
      <c r="E75" s="8">
        <v>-3</v>
      </c>
      <c r="F75" s="18">
        <v>72.749849973577426</v>
      </c>
      <c r="G75" s="17">
        <v>1</v>
      </c>
      <c r="H75" s="67">
        <v>0.62133092893275443</v>
      </c>
      <c r="I75" s="66">
        <v>1</v>
      </c>
      <c r="J75" s="97">
        <v>0.1</v>
      </c>
      <c r="K75" s="99"/>
      <c r="L75" s="97">
        <v>8.577</v>
      </c>
      <c r="M75" s="99"/>
      <c r="N75" s="96">
        <v>0</v>
      </c>
      <c r="O75" s="95" t="s">
        <v>869</v>
      </c>
      <c r="P75" s="96">
        <v>0</v>
      </c>
      <c r="Q75" s="95" t="s">
        <v>869</v>
      </c>
      <c r="R75" s="97">
        <v>0.84370000000000001</v>
      </c>
      <c r="S75" s="99"/>
      <c r="T75" s="100">
        <v>0.22539999999999999</v>
      </c>
      <c r="U75" s="99"/>
      <c r="V75" s="96">
        <v>0</v>
      </c>
      <c r="W75" s="95" t="s">
        <v>869</v>
      </c>
      <c r="X75" s="137">
        <v>13.2</v>
      </c>
      <c r="Y75" s="137">
        <v>0</v>
      </c>
      <c r="Z75" s="137">
        <v>0</v>
      </c>
      <c r="AA75" s="137">
        <v>0</v>
      </c>
      <c r="AB75" s="137">
        <v>5.7</v>
      </c>
      <c r="AC75" s="137">
        <v>0</v>
      </c>
      <c r="AD75" s="138">
        <v>0</v>
      </c>
      <c r="AE75" s="138">
        <v>0</v>
      </c>
      <c r="AF75" s="138">
        <v>0</v>
      </c>
      <c r="AG75" s="183">
        <v>0</v>
      </c>
      <c r="AH75" s="193">
        <v>-90.3</v>
      </c>
      <c r="AI75" s="192">
        <v>-12.94</v>
      </c>
    </row>
    <row r="76" spans="1:35" s="4" customFormat="1" ht="15.75" x14ac:dyDescent="0.25">
      <c r="A76" s="32">
        <v>20151268</v>
      </c>
      <c r="B76" s="33">
        <v>42318</v>
      </c>
      <c r="C76" s="32" t="s">
        <v>293</v>
      </c>
      <c r="D76" s="30">
        <f t="shared" ref="D76:D105" si="1">D68+5</f>
        <v>45</v>
      </c>
      <c r="E76" s="8">
        <v>-2.5</v>
      </c>
      <c r="F76" s="18">
        <v>64.459972054779797</v>
      </c>
      <c r="G76" s="17">
        <v>1</v>
      </c>
      <c r="H76" s="67">
        <v>0.54618116178437115</v>
      </c>
      <c r="I76" s="66">
        <v>1</v>
      </c>
      <c r="J76" s="97">
        <v>0.17</v>
      </c>
      <c r="K76" s="99"/>
      <c r="L76" s="97">
        <v>9.8219999999999992</v>
      </c>
      <c r="M76" s="99"/>
      <c r="N76" s="96">
        <v>0</v>
      </c>
      <c r="O76" s="95" t="s">
        <v>869</v>
      </c>
      <c r="P76" s="96">
        <v>0</v>
      </c>
      <c r="Q76" s="95" t="s">
        <v>869</v>
      </c>
      <c r="R76" s="97">
        <v>1.0878000000000001</v>
      </c>
      <c r="S76" s="99"/>
      <c r="T76" s="100">
        <v>0.1774</v>
      </c>
      <c r="U76" s="99"/>
      <c r="V76" s="96">
        <v>0</v>
      </c>
      <c r="W76" s="95" t="s">
        <v>869</v>
      </c>
      <c r="X76" s="137">
        <v>0</v>
      </c>
      <c r="Y76" s="137">
        <v>0</v>
      </c>
      <c r="Z76" s="137">
        <v>0</v>
      </c>
      <c r="AA76" s="137">
        <v>0</v>
      </c>
      <c r="AB76" s="137">
        <v>0</v>
      </c>
      <c r="AC76" s="137">
        <v>0</v>
      </c>
      <c r="AD76" s="137">
        <v>0</v>
      </c>
      <c r="AE76" s="137">
        <v>0</v>
      </c>
      <c r="AF76" s="137">
        <v>0</v>
      </c>
      <c r="AG76" s="182">
        <v>0</v>
      </c>
      <c r="AH76" s="193">
        <v>-88.7</v>
      </c>
      <c r="AI76" s="192">
        <v>-13.1</v>
      </c>
    </row>
    <row r="77" spans="1:35" s="4" customFormat="1" ht="15.75" x14ac:dyDescent="0.25">
      <c r="A77" s="32">
        <v>20151269</v>
      </c>
      <c r="B77" s="33">
        <v>42318</v>
      </c>
      <c r="C77" s="32" t="s">
        <v>294</v>
      </c>
      <c r="D77" s="30">
        <f t="shared" si="1"/>
        <v>45</v>
      </c>
      <c r="E77" s="8">
        <v>-2</v>
      </c>
      <c r="F77" s="18">
        <v>52.617289313640313</v>
      </c>
      <c r="G77" s="17">
        <v>1</v>
      </c>
      <c r="H77" s="67">
        <v>0.20286538344333588</v>
      </c>
      <c r="I77" s="66">
        <v>1</v>
      </c>
      <c r="J77" s="97">
        <v>0.14000000000000001</v>
      </c>
      <c r="K77" s="99"/>
      <c r="L77" s="97">
        <v>11.99</v>
      </c>
      <c r="M77" s="99"/>
      <c r="N77" s="96">
        <v>0</v>
      </c>
      <c r="O77" s="95" t="s">
        <v>869</v>
      </c>
      <c r="P77" s="96">
        <v>0</v>
      </c>
      <c r="Q77" s="95" t="s">
        <v>869</v>
      </c>
      <c r="R77" s="97">
        <v>0.70269999999999999</v>
      </c>
      <c r="S77" s="99"/>
      <c r="T77" s="100">
        <v>0.25309999999999999</v>
      </c>
      <c r="U77" s="99"/>
      <c r="V77" s="96">
        <v>0</v>
      </c>
      <c r="W77" s="95" t="s">
        <v>869</v>
      </c>
      <c r="X77" s="137">
        <v>0</v>
      </c>
      <c r="Y77" s="137">
        <v>0</v>
      </c>
      <c r="Z77" s="137">
        <v>0</v>
      </c>
      <c r="AA77" s="137">
        <v>0</v>
      </c>
      <c r="AB77" s="137">
        <v>1</v>
      </c>
      <c r="AC77" s="137">
        <v>0</v>
      </c>
      <c r="AD77" s="137">
        <v>0</v>
      </c>
      <c r="AE77" s="137">
        <v>0</v>
      </c>
      <c r="AF77" s="137">
        <v>0</v>
      </c>
      <c r="AG77" s="182">
        <v>0</v>
      </c>
      <c r="AH77" s="193">
        <v>-91.66</v>
      </c>
      <c r="AI77" s="192">
        <v>-13</v>
      </c>
    </row>
    <row r="78" spans="1:35" s="4" customFormat="1" ht="15.75" x14ac:dyDescent="0.25">
      <c r="A78" s="32">
        <v>20151270</v>
      </c>
      <c r="B78" s="33">
        <v>42318</v>
      </c>
      <c r="C78" s="32" t="s">
        <v>295</v>
      </c>
      <c r="D78" s="30">
        <f t="shared" si="1"/>
        <v>45</v>
      </c>
      <c r="E78" s="8">
        <v>-1.5</v>
      </c>
      <c r="F78" s="18">
        <v>47.288082080127538</v>
      </c>
      <c r="G78" s="17">
        <v>1</v>
      </c>
      <c r="H78" s="67">
        <v>0.15698447297379661</v>
      </c>
      <c r="I78" s="66">
        <v>1</v>
      </c>
      <c r="J78" s="97">
        <v>7.0000000000000007E-2</v>
      </c>
      <c r="K78" s="99"/>
      <c r="L78" s="97">
        <v>10.31</v>
      </c>
      <c r="M78" s="99"/>
      <c r="N78" s="96">
        <v>0</v>
      </c>
      <c r="O78" s="95" t="s">
        <v>869</v>
      </c>
      <c r="P78" s="96">
        <v>0</v>
      </c>
      <c r="Q78" s="95" t="s">
        <v>869</v>
      </c>
      <c r="R78" s="97">
        <v>0.5575</v>
      </c>
      <c r="S78" s="99"/>
      <c r="T78" s="100">
        <v>0.21340000000000001</v>
      </c>
      <c r="U78" s="99"/>
      <c r="V78" s="96">
        <v>0</v>
      </c>
      <c r="W78" s="95" t="s">
        <v>869</v>
      </c>
      <c r="X78" s="137">
        <v>0</v>
      </c>
      <c r="Y78" s="137">
        <v>0</v>
      </c>
      <c r="Z78" s="137">
        <v>0</v>
      </c>
      <c r="AA78" s="137">
        <v>0</v>
      </c>
      <c r="AB78" s="137">
        <v>0</v>
      </c>
      <c r="AC78" s="137">
        <v>0</v>
      </c>
      <c r="AD78" s="137">
        <v>0</v>
      </c>
      <c r="AE78" s="137">
        <v>0</v>
      </c>
      <c r="AF78" s="137">
        <v>0</v>
      </c>
      <c r="AG78" s="182">
        <v>0</v>
      </c>
      <c r="AH78" s="193">
        <v>-91.73</v>
      </c>
      <c r="AI78" s="192">
        <v>-13</v>
      </c>
    </row>
    <row r="79" spans="1:35" s="4" customFormat="1" ht="15.75" x14ac:dyDescent="0.25">
      <c r="A79" s="32">
        <v>20151271</v>
      </c>
      <c r="B79" s="33">
        <v>42318</v>
      </c>
      <c r="C79" s="32" t="s">
        <v>296</v>
      </c>
      <c r="D79" s="30">
        <f t="shared" si="1"/>
        <v>45</v>
      </c>
      <c r="E79" s="8">
        <v>-1.25</v>
      </c>
      <c r="F79" s="18">
        <v>77.931023672825972</v>
      </c>
      <c r="G79" s="17">
        <v>1</v>
      </c>
      <c r="H79" s="67">
        <v>0.17913387802805697</v>
      </c>
      <c r="I79" s="66">
        <v>1</v>
      </c>
      <c r="J79" s="97">
        <v>0.09</v>
      </c>
      <c r="K79" s="99"/>
      <c r="L79" s="97">
        <v>9.3019999999999996</v>
      </c>
      <c r="M79" s="99"/>
      <c r="N79" s="96">
        <v>0</v>
      </c>
      <c r="O79" s="95" t="s">
        <v>869</v>
      </c>
      <c r="P79" s="96">
        <v>0</v>
      </c>
      <c r="Q79" s="95" t="s">
        <v>869</v>
      </c>
      <c r="R79" s="97">
        <v>0.52</v>
      </c>
      <c r="S79" s="99"/>
      <c r="T79" s="100">
        <v>0.18959999999999999</v>
      </c>
      <c r="U79" s="99"/>
      <c r="V79" s="96">
        <v>0</v>
      </c>
      <c r="W79" s="95" t="s">
        <v>869</v>
      </c>
      <c r="X79" s="137">
        <v>0</v>
      </c>
      <c r="Y79" s="137">
        <v>0</v>
      </c>
      <c r="Z79" s="137">
        <v>0</v>
      </c>
      <c r="AA79" s="137">
        <v>0</v>
      </c>
      <c r="AB79" s="137">
        <v>0</v>
      </c>
      <c r="AC79" s="137">
        <v>0</v>
      </c>
      <c r="AD79" s="137">
        <v>0</v>
      </c>
      <c r="AE79" s="137">
        <v>0</v>
      </c>
      <c r="AF79" s="137">
        <v>0</v>
      </c>
      <c r="AG79" s="182">
        <v>0</v>
      </c>
      <c r="AH79" s="193">
        <v>-92.07</v>
      </c>
      <c r="AI79" s="192">
        <v>-13.21</v>
      </c>
    </row>
    <row r="80" spans="1:35" s="4" customFormat="1" ht="15.75" x14ac:dyDescent="0.25">
      <c r="A80" s="32">
        <v>20151272</v>
      </c>
      <c r="B80" s="33">
        <v>42318</v>
      </c>
      <c r="C80" s="32" t="s">
        <v>297</v>
      </c>
      <c r="D80" s="30">
        <f t="shared" si="1"/>
        <v>45</v>
      </c>
      <c r="E80" s="8">
        <v>-1</v>
      </c>
      <c r="F80" s="18">
        <v>62.239469040816147</v>
      </c>
      <c r="G80" s="17">
        <v>1</v>
      </c>
      <c r="H80" s="67">
        <v>0.17834282784754768</v>
      </c>
      <c r="I80" s="66">
        <v>1</v>
      </c>
      <c r="J80" s="97">
        <v>0.08</v>
      </c>
      <c r="K80" s="99"/>
      <c r="L80" s="97">
        <v>9.1539999999999999</v>
      </c>
      <c r="M80" s="99"/>
      <c r="N80" s="96">
        <v>0</v>
      </c>
      <c r="O80" s="95" t="s">
        <v>869</v>
      </c>
      <c r="P80" s="96">
        <v>0</v>
      </c>
      <c r="Q80" s="95" t="s">
        <v>869</v>
      </c>
      <c r="R80" s="97">
        <v>0.51149999999999995</v>
      </c>
      <c r="S80" s="99"/>
      <c r="T80" s="100">
        <v>0.25109999999999999</v>
      </c>
      <c r="U80" s="99"/>
      <c r="V80" s="96">
        <v>0</v>
      </c>
      <c r="W80" s="95" t="s">
        <v>869</v>
      </c>
      <c r="X80" s="137">
        <v>2</v>
      </c>
      <c r="Y80" s="137">
        <v>0</v>
      </c>
      <c r="Z80" s="137">
        <v>0</v>
      </c>
      <c r="AA80" s="137">
        <v>0</v>
      </c>
      <c r="AB80" s="137">
        <v>0</v>
      </c>
      <c r="AC80" s="137">
        <v>0</v>
      </c>
      <c r="AD80" s="137">
        <v>0</v>
      </c>
      <c r="AE80" s="137">
        <v>0</v>
      </c>
      <c r="AF80" s="137">
        <v>0</v>
      </c>
      <c r="AG80" s="182">
        <v>0</v>
      </c>
      <c r="AH80" s="193">
        <v>-90.97</v>
      </c>
      <c r="AI80" s="192">
        <v>-13.2</v>
      </c>
    </row>
    <row r="81" spans="1:35" s="4" customFormat="1" ht="15.75" x14ac:dyDescent="0.25">
      <c r="A81" s="32">
        <v>20151273</v>
      </c>
      <c r="B81" s="33">
        <v>42318</v>
      </c>
      <c r="C81" s="32" t="s">
        <v>298</v>
      </c>
      <c r="D81" s="30">
        <f t="shared" si="1"/>
        <v>45</v>
      </c>
      <c r="E81" s="8">
        <v>-0.75</v>
      </c>
      <c r="F81" s="18">
        <v>89.9217399482297</v>
      </c>
      <c r="G81" s="17">
        <v>1</v>
      </c>
      <c r="H81" s="67">
        <v>0.23055213976116135</v>
      </c>
      <c r="I81" s="66">
        <v>1</v>
      </c>
      <c r="J81" s="97">
        <v>0.09</v>
      </c>
      <c r="K81" s="99"/>
      <c r="L81" s="97">
        <v>8.6809999999999992</v>
      </c>
      <c r="M81" s="99"/>
      <c r="N81" s="96">
        <v>0</v>
      </c>
      <c r="O81" s="95" t="s">
        <v>869</v>
      </c>
      <c r="P81" s="96">
        <v>0</v>
      </c>
      <c r="Q81" s="95" t="s">
        <v>869</v>
      </c>
      <c r="R81" s="97">
        <v>0.52339999999999998</v>
      </c>
      <c r="S81" s="99"/>
      <c r="T81" s="100">
        <v>0.1842</v>
      </c>
      <c r="U81" s="99"/>
      <c r="V81" s="96">
        <v>0</v>
      </c>
      <c r="W81" s="95" t="s">
        <v>869</v>
      </c>
      <c r="X81" s="137">
        <v>2</v>
      </c>
      <c r="Y81" s="137">
        <v>0</v>
      </c>
      <c r="Z81" s="137">
        <v>0</v>
      </c>
      <c r="AA81" s="137">
        <v>0</v>
      </c>
      <c r="AB81" s="137">
        <v>63.6</v>
      </c>
      <c r="AC81" s="137">
        <v>0</v>
      </c>
      <c r="AD81" s="137">
        <v>0</v>
      </c>
      <c r="AE81" s="137">
        <v>0</v>
      </c>
      <c r="AF81" s="137">
        <v>0</v>
      </c>
      <c r="AG81" s="182">
        <v>0</v>
      </c>
      <c r="AH81" s="193">
        <v>-91.71</v>
      </c>
      <c r="AI81" s="192">
        <v>-13.23</v>
      </c>
    </row>
    <row r="82" spans="1:35" s="4" customFormat="1" ht="15.75" x14ac:dyDescent="0.25">
      <c r="A82" s="32">
        <v>20151274</v>
      </c>
      <c r="B82" s="33">
        <v>42318</v>
      </c>
      <c r="C82" s="32" t="s">
        <v>299</v>
      </c>
      <c r="D82" s="30">
        <f t="shared" si="1"/>
        <v>45</v>
      </c>
      <c r="E82" s="8">
        <v>-0.5</v>
      </c>
      <c r="F82" s="18">
        <v>74.378218850484117</v>
      </c>
      <c r="G82" s="17">
        <v>1</v>
      </c>
      <c r="H82" s="67">
        <v>0.10635726142120154</v>
      </c>
      <c r="I82" s="66">
        <v>1</v>
      </c>
      <c r="J82" s="97">
        <v>0.06</v>
      </c>
      <c r="K82" s="99"/>
      <c r="L82" s="97">
        <v>8.2870000000000008</v>
      </c>
      <c r="M82" s="99"/>
      <c r="N82" s="96">
        <v>0</v>
      </c>
      <c r="O82" s="95" t="s">
        <v>869</v>
      </c>
      <c r="P82" s="96">
        <v>0</v>
      </c>
      <c r="Q82" s="95" t="s">
        <v>869</v>
      </c>
      <c r="R82" s="97">
        <v>2.8123999999999998</v>
      </c>
      <c r="S82" s="99"/>
      <c r="T82" s="100">
        <v>0.26029999999999998</v>
      </c>
      <c r="U82" s="99"/>
      <c r="V82" s="96">
        <v>0</v>
      </c>
      <c r="W82" s="95" t="s">
        <v>869</v>
      </c>
      <c r="X82" s="137">
        <v>0</v>
      </c>
      <c r="Y82" s="137">
        <v>0</v>
      </c>
      <c r="Z82" s="137">
        <v>0</v>
      </c>
      <c r="AA82" s="137">
        <v>0</v>
      </c>
      <c r="AB82" s="137">
        <v>1</v>
      </c>
      <c r="AC82" s="137">
        <v>0</v>
      </c>
      <c r="AD82" s="137">
        <v>0</v>
      </c>
      <c r="AE82" s="137">
        <v>0</v>
      </c>
      <c r="AF82" s="137">
        <v>0</v>
      </c>
      <c r="AG82" s="182">
        <v>0</v>
      </c>
      <c r="AH82" s="193">
        <v>-91.53</v>
      </c>
      <c r="AI82" s="192">
        <v>-13.1</v>
      </c>
    </row>
    <row r="83" spans="1:35" s="4" customFormat="1" ht="15.75" x14ac:dyDescent="0.25">
      <c r="A83" s="32">
        <v>20151275</v>
      </c>
      <c r="B83" s="33">
        <v>42318</v>
      </c>
      <c r="C83" s="32" t="s">
        <v>300</v>
      </c>
      <c r="D83" s="30">
        <f t="shared" si="1"/>
        <v>50</v>
      </c>
      <c r="E83" s="8">
        <v>-3</v>
      </c>
      <c r="F83" s="18">
        <v>43.88331079204994</v>
      </c>
      <c r="G83" s="17">
        <v>1</v>
      </c>
      <c r="H83" s="67">
        <v>0.10714831160171084</v>
      </c>
      <c r="I83" s="66">
        <v>1</v>
      </c>
      <c r="J83" s="97">
        <v>0.08</v>
      </c>
      <c r="K83" s="99"/>
      <c r="L83" s="97">
        <v>0.95399999999999996</v>
      </c>
      <c r="M83" s="99"/>
      <c r="N83" s="96">
        <v>0</v>
      </c>
      <c r="O83" s="95" t="s">
        <v>869</v>
      </c>
      <c r="P83" s="96">
        <v>0</v>
      </c>
      <c r="Q83" s="95" t="s">
        <v>869</v>
      </c>
      <c r="R83" s="97">
        <v>0.82930000000000004</v>
      </c>
      <c r="S83" s="99"/>
      <c r="T83" s="96">
        <v>0</v>
      </c>
      <c r="U83" s="95" t="s">
        <v>869</v>
      </c>
      <c r="V83" s="96">
        <v>0</v>
      </c>
      <c r="W83" s="95" t="s">
        <v>869</v>
      </c>
      <c r="X83" s="137">
        <v>0</v>
      </c>
      <c r="Y83" s="137">
        <v>0</v>
      </c>
      <c r="Z83" s="137">
        <v>0</v>
      </c>
      <c r="AA83" s="137">
        <v>0</v>
      </c>
      <c r="AB83" s="137">
        <v>0</v>
      </c>
      <c r="AC83" s="137">
        <v>0</v>
      </c>
      <c r="AD83" s="138">
        <v>0</v>
      </c>
      <c r="AE83" s="138">
        <v>0</v>
      </c>
      <c r="AF83" s="138">
        <v>0</v>
      </c>
      <c r="AG83" s="183">
        <v>0</v>
      </c>
      <c r="AH83" s="193">
        <v>-88.24</v>
      </c>
      <c r="AI83" s="192">
        <v>-13.05</v>
      </c>
    </row>
    <row r="84" spans="1:35" s="4" customFormat="1" ht="15.75" x14ac:dyDescent="0.25">
      <c r="A84" s="32">
        <v>20151276</v>
      </c>
      <c r="B84" s="33">
        <v>42318</v>
      </c>
      <c r="C84" s="32" t="s">
        <v>301</v>
      </c>
      <c r="D84" s="30">
        <f t="shared" si="1"/>
        <v>50</v>
      </c>
      <c r="E84" s="8">
        <v>-2.5</v>
      </c>
      <c r="F84" s="18">
        <v>45.807746737485104</v>
      </c>
      <c r="G84" s="17">
        <v>1</v>
      </c>
      <c r="H84" s="67">
        <v>0.17438757694500118</v>
      </c>
      <c r="I84" s="66">
        <v>1</v>
      </c>
      <c r="J84" s="97">
        <v>0.05</v>
      </c>
      <c r="K84" s="99"/>
      <c r="L84" s="97">
        <v>8.0429999999999993</v>
      </c>
      <c r="M84" s="99"/>
      <c r="N84" s="96">
        <v>0</v>
      </c>
      <c r="O84" s="95" t="s">
        <v>869</v>
      </c>
      <c r="P84" s="96">
        <v>0</v>
      </c>
      <c r="Q84" s="95" t="s">
        <v>869</v>
      </c>
      <c r="R84" s="97">
        <v>1.9178999999999999</v>
      </c>
      <c r="S84" s="99"/>
      <c r="T84" s="100">
        <v>0.2336</v>
      </c>
      <c r="U84" s="99"/>
      <c r="V84" s="96">
        <v>0</v>
      </c>
      <c r="W84" s="95" t="s">
        <v>869</v>
      </c>
      <c r="X84" s="137">
        <v>10.199999999999999</v>
      </c>
      <c r="Y84" s="137">
        <v>0</v>
      </c>
      <c r="Z84" s="137">
        <v>0</v>
      </c>
      <c r="AA84" s="137">
        <v>0</v>
      </c>
      <c r="AB84" s="137">
        <v>1</v>
      </c>
      <c r="AC84" s="137">
        <v>0</v>
      </c>
      <c r="AD84" s="137">
        <v>0</v>
      </c>
      <c r="AE84" s="137">
        <v>0</v>
      </c>
      <c r="AF84" s="137">
        <v>0</v>
      </c>
      <c r="AG84" s="182">
        <v>0</v>
      </c>
      <c r="AH84" s="193">
        <v>-96.18</v>
      </c>
      <c r="AI84" s="192">
        <v>-14.49</v>
      </c>
    </row>
    <row r="85" spans="1:35" s="4" customFormat="1" ht="15.75" x14ac:dyDescent="0.25">
      <c r="A85" s="32">
        <v>20151277</v>
      </c>
      <c r="B85" s="33">
        <v>42318</v>
      </c>
      <c r="C85" s="32" t="s">
        <v>302</v>
      </c>
      <c r="D85" s="30">
        <f t="shared" si="1"/>
        <v>50</v>
      </c>
      <c r="E85" s="8">
        <v>-2</v>
      </c>
      <c r="F85" s="18">
        <v>48.324316819977241</v>
      </c>
      <c r="G85" s="17">
        <v>1</v>
      </c>
      <c r="H85" s="67">
        <v>0.22659688885861484</v>
      </c>
      <c r="I85" s="66">
        <v>1</v>
      </c>
      <c r="J85" s="97">
        <v>0.04</v>
      </c>
      <c r="K85" s="99"/>
      <c r="L85" s="97">
        <v>38.488999999999997</v>
      </c>
      <c r="M85" s="99"/>
      <c r="N85" s="96">
        <v>0</v>
      </c>
      <c r="O85" s="95" t="s">
        <v>869</v>
      </c>
      <c r="P85" s="96">
        <v>0</v>
      </c>
      <c r="Q85" s="95" t="s">
        <v>869</v>
      </c>
      <c r="R85" s="97">
        <v>1.2471000000000001</v>
      </c>
      <c r="S85" s="99"/>
      <c r="T85" s="100">
        <v>0.1963</v>
      </c>
      <c r="U85" s="99"/>
      <c r="V85" s="96">
        <v>0</v>
      </c>
      <c r="W85" s="95" t="s">
        <v>869</v>
      </c>
      <c r="X85" s="137">
        <v>5.9</v>
      </c>
      <c r="Y85" s="137">
        <v>0</v>
      </c>
      <c r="Z85" s="137">
        <v>0</v>
      </c>
      <c r="AA85" s="137">
        <v>0</v>
      </c>
      <c r="AB85" s="137">
        <v>1</v>
      </c>
      <c r="AC85" s="137">
        <v>0</v>
      </c>
      <c r="AD85" s="137">
        <v>0</v>
      </c>
      <c r="AE85" s="137">
        <v>0</v>
      </c>
      <c r="AF85" s="137">
        <v>0</v>
      </c>
      <c r="AG85" s="182">
        <v>0</v>
      </c>
      <c r="AH85" s="193">
        <v>-101.62</v>
      </c>
      <c r="AI85" s="192">
        <v>-14.68</v>
      </c>
    </row>
    <row r="86" spans="1:35" s="4" customFormat="1" ht="15.75" x14ac:dyDescent="0.25">
      <c r="A86" s="32">
        <v>20151278</v>
      </c>
      <c r="B86" s="33">
        <v>42318</v>
      </c>
      <c r="C86" s="32" t="s">
        <v>303</v>
      </c>
      <c r="D86" s="30">
        <f t="shared" si="1"/>
        <v>50</v>
      </c>
      <c r="E86" s="8">
        <v>-1.5</v>
      </c>
      <c r="F86" s="18">
        <v>49.508585094091195</v>
      </c>
      <c r="G86" s="17">
        <v>1</v>
      </c>
      <c r="H86" s="67">
        <v>0.15461132243226872</v>
      </c>
      <c r="I86" s="66">
        <v>1</v>
      </c>
      <c r="J86" s="97">
        <v>0.05</v>
      </c>
      <c r="K86" s="99"/>
      <c r="L86" s="97">
        <v>32.323</v>
      </c>
      <c r="M86" s="99"/>
      <c r="N86" s="96">
        <v>0</v>
      </c>
      <c r="O86" s="95" t="s">
        <v>869</v>
      </c>
      <c r="P86" s="96">
        <v>0</v>
      </c>
      <c r="Q86" s="95" t="s">
        <v>869</v>
      </c>
      <c r="R86" s="97">
        <v>0.51439999999999997</v>
      </c>
      <c r="S86" s="99"/>
      <c r="T86" s="100">
        <v>0.17780000000000001</v>
      </c>
      <c r="U86" s="99"/>
      <c r="V86" s="96">
        <v>0</v>
      </c>
      <c r="W86" s="95" t="s">
        <v>869</v>
      </c>
      <c r="X86" s="137">
        <v>2</v>
      </c>
      <c r="Y86" s="137">
        <v>0</v>
      </c>
      <c r="Z86" s="137">
        <v>0</v>
      </c>
      <c r="AA86" s="137">
        <v>0</v>
      </c>
      <c r="AB86" s="137">
        <v>0</v>
      </c>
      <c r="AC86" s="137">
        <v>0</v>
      </c>
      <c r="AD86" s="137">
        <v>0</v>
      </c>
      <c r="AE86" s="137">
        <v>0</v>
      </c>
      <c r="AF86" s="137">
        <v>0</v>
      </c>
      <c r="AG86" s="182">
        <v>0</v>
      </c>
      <c r="AH86" s="193">
        <v>-83.44</v>
      </c>
      <c r="AI86" s="192">
        <v>-12.13</v>
      </c>
    </row>
    <row r="87" spans="1:35" s="4" customFormat="1" ht="15.75" x14ac:dyDescent="0.25">
      <c r="A87" s="32">
        <v>20151279</v>
      </c>
      <c r="B87" s="33">
        <v>42318</v>
      </c>
      <c r="C87" s="32" t="s">
        <v>304</v>
      </c>
      <c r="D87" s="30">
        <f t="shared" si="1"/>
        <v>50</v>
      </c>
      <c r="E87" s="8">
        <v>-1.25</v>
      </c>
      <c r="F87" s="18">
        <v>53.949591122018496</v>
      </c>
      <c r="G87" s="17">
        <v>1</v>
      </c>
      <c r="H87" s="67">
        <v>0.12059616467036892</v>
      </c>
      <c r="I87" s="66">
        <v>1</v>
      </c>
      <c r="J87" s="97">
        <v>7.0000000000000007E-2</v>
      </c>
      <c r="K87" s="99"/>
      <c r="L87" s="97">
        <v>18.37</v>
      </c>
      <c r="M87" s="99"/>
      <c r="N87" s="96">
        <v>0</v>
      </c>
      <c r="O87" s="95" t="s">
        <v>869</v>
      </c>
      <c r="P87" s="96">
        <v>0</v>
      </c>
      <c r="Q87" s="95" t="s">
        <v>869</v>
      </c>
      <c r="R87" s="97">
        <v>0.52080000000000004</v>
      </c>
      <c r="S87" s="99"/>
      <c r="T87" s="100">
        <v>0.1721</v>
      </c>
      <c r="U87" s="99"/>
      <c r="V87" s="96">
        <v>0</v>
      </c>
      <c r="W87" s="95" t="s">
        <v>869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0</v>
      </c>
      <c r="AE87" s="137">
        <v>0</v>
      </c>
      <c r="AF87" s="137">
        <v>0</v>
      </c>
      <c r="AG87" s="182">
        <v>0</v>
      </c>
      <c r="AH87" s="193">
        <v>-81.569999999999993</v>
      </c>
      <c r="AI87" s="192">
        <v>-11.73</v>
      </c>
    </row>
    <row r="88" spans="1:35" s="4" customFormat="1" ht="15.75" x14ac:dyDescent="0.25">
      <c r="A88" s="32">
        <v>20151280</v>
      </c>
      <c r="B88" s="33">
        <v>42318</v>
      </c>
      <c r="C88" s="32" t="s">
        <v>305</v>
      </c>
      <c r="D88" s="30">
        <f t="shared" si="1"/>
        <v>50</v>
      </c>
      <c r="E88" s="8">
        <v>-1</v>
      </c>
      <c r="F88" s="18">
        <v>58.538630684210055</v>
      </c>
      <c r="G88" s="17">
        <v>1</v>
      </c>
      <c r="H88" s="67">
        <v>0.13958136900259208</v>
      </c>
      <c r="I88" s="66">
        <v>1</v>
      </c>
      <c r="J88" s="97">
        <v>7.0000000000000007E-2</v>
      </c>
      <c r="K88" s="99"/>
      <c r="L88" s="97">
        <v>10.446</v>
      </c>
      <c r="M88" s="99"/>
      <c r="N88" s="96">
        <v>0</v>
      </c>
      <c r="O88" s="95" t="s">
        <v>869</v>
      </c>
      <c r="P88" s="96">
        <v>0</v>
      </c>
      <c r="Q88" s="95" t="s">
        <v>869</v>
      </c>
      <c r="R88" s="97">
        <v>0.54090000000000005</v>
      </c>
      <c r="S88" s="99"/>
      <c r="T88" s="100">
        <v>0.1754</v>
      </c>
      <c r="U88" s="99"/>
      <c r="V88" s="96">
        <v>0</v>
      </c>
      <c r="W88" s="95" t="s">
        <v>869</v>
      </c>
      <c r="X88" s="137">
        <v>0</v>
      </c>
      <c r="Y88" s="137">
        <v>0</v>
      </c>
      <c r="Z88" s="137">
        <v>0</v>
      </c>
      <c r="AA88" s="137">
        <v>0</v>
      </c>
      <c r="AB88" s="137">
        <v>1</v>
      </c>
      <c r="AC88" s="137">
        <v>0</v>
      </c>
      <c r="AD88" s="137">
        <v>0</v>
      </c>
      <c r="AE88" s="137">
        <v>0</v>
      </c>
      <c r="AF88" s="137">
        <v>0</v>
      </c>
      <c r="AG88" s="182">
        <v>0</v>
      </c>
      <c r="AH88" s="193">
        <v>-77.64</v>
      </c>
      <c r="AI88" s="192">
        <v>-11.34</v>
      </c>
    </row>
    <row r="89" spans="1:35" s="4" customFormat="1" ht="15.75" x14ac:dyDescent="0.25">
      <c r="A89" s="32">
        <v>20151281</v>
      </c>
      <c r="B89" s="33">
        <v>42318</v>
      </c>
      <c r="C89" s="32" t="s">
        <v>306</v>
      </c>
      <c r="D89" s="30">
        <f t="shared" si="1"/>
        <v>50</v>
      </c>
      <c r="E89" s="8">
        <v>-0.75</v>
      </c>
      <c r="F89" s="18">
        <v>70.825414028142276</v>
      </c>
      <c r="G89" s="17">
        <v>1</v>
      </c>
      <c r="H89" s="67">
        <v>0.20286538344333588</v>
      </c>
      <c r="I89" s="66">
        <v>1</v>
      </c>
      <c r="J89" s="97">
        <v>0.08</v>
      </c>
      <c r="K89" s="99"/>
      <c r="L89" s="97">
        <v>7.1459999999999999</v>
      </c>
      <c r="M89" s="99"/>
      <c r="N89" s="96">
        <v>0</v>
      </c>
      <c r="O89" s="95" t="s">
        <v>869</v>
      </c>
      <c r="P89" s="96">
        <v>0</v>
      </c>
      <c r="Q89" s="95" t="s">
        <v>869</v>
      </c>
      <c r="R89" s="97">
        <v>0.52680000000000005</v>
      </c>
      <c r="S89" s="99"/>
      <c r="T89" s="100">
        <v>0.17269999999999999</v>
      </c>
      <c r="U89" s="99"/>
      <c r="V89" s="96">
        <v>0</v>
      </c>
      <c r="W89" s="95" t="s">
        <v>869</v>
      </c>
      <c r="X89" s="137">
        <v>0</v>
      </c>
      <c r="Y89" s="137">
        <v>5.9</v>
      </c>
      <c r="Z89" s="137">
        <v>0</v>
      </c>
      <c r="AA89" s="137">
        <v>0</v>
      </c>
      <c r="AB89" s="137">
        <v>11.6</v>
      </c>
      <c r="AC89" s="137">
        <v>0</v>
      </c>
      <c r="AD89" s="137">
        <v>0</v>
      </c>
      <c r="AE89" s="137">
        <v>0</v>
      </c>
      <c r="AF89" s="137">
        <v>0</v>
      </c>
      <c r="AG89" s="182">
        <v>0</v>
      </c>
      <c r="AH89" s="193">
        <v>-77.66</v>
      </c>
      <c r="AI89" s="192">
        <v>-11.35</v>
      </c>
    </row>
    <row r="90" spans="1:35" s="4" customFormat="1" ht="15.75" x14ac:dyDescent="0.25">
      <c r="A90" s="32">
        <v>20151282</v>
      </c>
      <c r="B90" s="33">
        <v>42318</v>
      </c>
      <c r="C90" s="32" t="s">
        <v>307</v>
      </c>
      <c r="D90" s="30">
        <f t="shared" si="1"/>
        <v>50</v>
      </c>
      <c r="E90" s="8">
        <v>-0.5</v>
      </c>
      <c r="F90" s="18">
        <v>69.641145754028329</v>
      </c>
      <c r="G90" s="17">
        <v>1</v>
      </c>
      <c r="H90" s="67">
        <v>0.12455141557291541</v>
      </c>
      <c r="I90" s="66">
        <v>1</v>
      </c>
      <c r="J90" s="97">
        <v>0.05</v>
      </c>
      <c r="K90" s="99"/>
      <c r="L90" s="97">
        <v>2.9470000000000001</v>
      </c>
      <c r="M90" s="99"/>
      <c r="N90" s="96">
        <v>0</v>
      </c>
      <c r="O90" s="95" t="s">
        <v>869</v>
      </c>
      <c r="P90" s="96">
        <v>0</v>
      </c>
      <c r="Q90" s="95" t="s">
        <v>869</v>
      </c>
      <c r="R90" s="97">
        <v>1.7334000000000001</v>
      </c>
      <c r="S90" s="99"/>
      <c r="T90" s="100">
        <v>0.1784</v>
      </c>
      <c r="U90" s="99"/>
      <c r="V90" s="96">
        <v>0</v>
      </c>
      <c r="W90" s="95" t="s">
        <v>869</v>
      </c>
      <c r="X90" s="137">
        <v>0</v>
      </c>
      <c r="Y90" s="137">
        <v>14.4</v>
      </c>
      <c r="Z90" s="137">
        <v>0</v>
      </c>
      <c r="AA90" s="137">
        <v>0</v>
      </c>
      <c r="AB90" s="137">
        <v>3</v>
      </c>
      <c r="AC90" s="137">
        <v>0</v>
      </c>
      <c r="AD90" s="137">
        <v>0</v>
      </c>
      <c r="AE90" s="137">
        <v>0</v>
      </c>
      <c r="AF90" s="137">
        <v>0</v>
      </c>
      <c r="AG90" s="182">
        <v>0</v>
      </c>
      <c r="AH90" s="193">
        <v>-78.8</v>
      </c>
      <c r="AI90" s="192">
        <v>-11.67</v>
      </c>
    </row>
    <row r="91" spans="1:35" s="4" customFormat="1" ht="15.75" x14ac:dyDescent="0.25">
      <c r="A91" s="32">
        <v>20151283</v>
      </c>
      <c r="B91" s="33">
        <v>42318</v>
      </c>
      <c r="C91" s="32" t="s">
        <v>308</v>
      </c>
      <c r="D91" s="30">
        <f t="shared" si="1"/>
        <v>55</v>
      </c>
      <c r="E91" s="8">
        <v>-3</v>
      </c>
      <c r="F91" s="18">
        <v>45.215612600428123</v>
      </c>
      <c r="G91" s="17">
        <v>1</v>
      </c>
      <c r="H91" s="67">
        <v>0.29067195347986796</v>
      </c>
      <c r="I91" s="66">
        <v>1</v>
      </c>
      <c r="J91" s="97">
        <v>0.1</v>
      </c>
      <c r="K91" s="99"/>
      <c r="L91" s="97">
        <v>2.8460000000000001</v>
      </c>
      <c r="M91" s="99"/>
      <c r="N91" s="96">
        <v>0</v>
      </c>
      <c r="O91" s="95" t="s">
        <v>869</v>
      </c>
      <c r="P91" s="96">
        <v>0</v>
      </c>
      <c r="Q91" s="95" t="s">
        <v>869</v>
      </c>
      <c r="R91" s="97">
        <v>0.89849999999999997</v>
      </c>
      <c r="S91" s="99"/>
      <c r="T91" s="96">
        <v>0</v>
      </c>
      <c r="U91" s="95" t="s">
        <v>869</v>
      </c>
      <c r="V91" s="96">
        <v>0</v>
      </c>
      <c r="W91" s="95" t="s">
        <v>869</v>
      </c>
      <c r="X91" s="137">
        <v>0</v>
      </c>
      <c r="Y91" s="137">
        <v>0</v>
      </c>
      <c r="Z91" s="137">
        <v>0</v>
      </c>
      <c r="AA91" s="137">
        <v>0</v>
      </c>
      <c r="AB91" s="137">
        <v>1</v>
      </c>
      <c r="AC91" s="137">
        <v>0</v>
      </c>
      <c r="AD91" s="138">
        <v>0</v>
      </c>
      <c r="AE91" s="138">
        <v>0</v>
      </c>
      <c r="AF91" s="138">
        <v>0</v>
      </c>
      <c r="AG91" s="183">
        <v>0</v>
      </c>
      <c r="AH91" s="193">
        <v>-84.23</v>
      </c>
      <c r="AI91" s="192">
        <v>-12.49</v>
      </c>
    </row>
    <row r="92" spans="1:35" s="4" customFormat="1" ht="15.75" x14ac:dyDescent="0.25">
      <c r="A92" s="32">
        <v>20151284</v>
      </c>
      <c r="B92" s="33">
        <v>42318</v>
      </c>
      <c r="C92" s="32" t="s">
        <v>309</v>
      </c>
      <c r="D92" s="30">
        <f t="shared" si="1"/>
        <v>55</v>
      </c>
      <c r="E92" s="8">
        <v>-2.5</v>
      </c>
      <c r="F92" s="18">
        <v>52.46925577937607</v>
      </c>
      <c r="G92" s="17">
        <v>1</v>
      </c>
      <c r="H92" s="67">
        <v>0.16489497477888959</v>
      </c>
      <c r="I92" s="66">
        <v>1</v>
      </c>
      <c r="J92" s="97">
        <v>0.1</v>
      </c>
      <c r="K92" s="99"/>
      <c r="L92" s="97">
        <v>1.0920000000000001</v>
      </c>
      <c r="M92" s="99"/>
      <c r="N92" s="96">
        <v>0</v>
      </c>
      <c r="O92" s="95" t="s">
        <v>869</v>
      </c>
      <c r="P92" s="96">
        <v>0</v>
      </c>
      <c r="Q92" s="95" t="s">
        <v>869</v>
      </c>
      <c r="R92" s="97">
        <v>1.0198</v>
      </c>
      <c r="S92" s="99"/>
      <c r="T92" s="97">
        <v>0.1817</v>
      </c>
      <c r="U92" s="99"/>
      <c r="V92" s="96">
        <v>0</v>
      </c>
      <c r="W92" s="95" t="s">
        <v>869</v>
      </c>
      <c r="X92" s="137">
        <v>0</v>
      </c>
      <c r="Y92" s="137">
        <v>0</v>
      </c>
      <c r="Z92" s="137">
        <v>0</v>
      </c>
      <c r="AA92" s="137">
        <v>0</v>
      </c>
      <c r="AB92" s="137">
        <v>0</v>
      </c>
      <c r="AC92" s="137">
        <v>0</v>
      </c>
      <c r="AD92" s="137">
        <v>0</v>
      </c>
      <c r="AE92" s="137">
        <v>0</v>
      </c>
      <c r="AF92" s="137">
        <v>0</v>
      </c>
      <c r="AG92" s="182">
        <v>0</v>
      </c>
      <c r="AH92" s="193">
        <v>-88.69</v>
      </c>
      <c r="AI92" s="192">
        <v>-13.14</v>
      </c>
    </row>
    <row r="93" spans="1:35" s="4" customFormat="1" ht="15.75" x14ac:dyDescent="0.25">
      <c r="A93" s="32">
        <v>20151285</v>
      </c>
      <c r="B93" s="33">
        <v>42318</v>
      </c>
      <c r="C93" s="32" t="s">
        <v>310</v>
      </c>
      <c r="D93" s="30">
        <f t="shared" si="1"/>
        <v>55</v>
      </c>
      <c r="E93" s="8">
        <v>-2</v>
      </c>
      <c r="F93" s="18">
        <v>49.212518025562709</v>
      </c>
      <c r="G93" s="17">
        <v>1</v>
      </c>
      <c r="H93" s="67">
        <v>0.15461132243226872</v>
      </c>
      <c r="I93" s="66">
        <v>1</v>
      </c>
      <c r="J93" s="97">
        <v>7.0000000000000007E-2</v>
      </c>
      <c r="K93" s="99"/>
      <c r="L93" s="97">
        <v>1.3169999999999999</v>
      </c>
      <c r="M93" s="99"/>
      <c r="N93" s="96">
        <v>0</v>
      </c>
      <c r="O93" s="95" t="s">
        <v>869</v>
      </c>
      <c r="P93" s="96">
        <v>0</v>
      </c>
      <c r="Q93" s="95" t="s">
        <v>869</v>
      </c>
      <c r="R93" s="97">
        <v>2.5821000000000001</v>
      </c>
      <c r="S93" s="99"/>
      <c r="T93" s="96">
        <v>0</v>
      </c>
      <c r="U93" s="95" t="s">
        <v>869</v>
      </c>
      <c r="V93" s="96">
        <v>0</v>
      </c>
      <c r="W93" s="95" t="s">
        <v>869</v>
      </c>
      <c r="X93" s="137">
        <v>0</v>
      </c>
      <c r="Y93" s="137">
        <v>0</v>
      </c>
      <c r="Z93" s="137">
        <v>0</v>
      </c>
      <c r="AA93" s="137">
        <v>0</v>
      </c>
      <c r="AB93" s="137">
        <v>0</v>
      </c>
      <c r="AC93" s="137">
        <v>0</v>
      </c>
      <c r="AD93" s="137">
        <v>0</v>
      </c>
      <c r="AE93" s="137">
        <v>0</v>
      </c>
      <c r="AF93" s="137">
        <v>0</v>
      </c>
      <c r="AG93" s="182">
        <v>0</v>
      </c>
      <c r="AH93" s="193">
        <v>-91.88</v>
      </c>
      <c r="AI93" s="192">
        <v>-13.59</v>
      </c>
    </row>
    <row r="94" spans="1:35" s="4" customFormat="1" ht="15.75" x14ac:dyDescent="0.25">
      <c r="A94" s="32">
        <v>20151286</v>
      </c>
      <c r="B94" s="33">
        <v>42318</v>
      </c>
      <c r="C94" s="32" t="s">
        <v>311</v>
      </c>
      <c r="D94" s="30">
        <f t="shared" si="1"/>
        <v>55</v>
      </c>
      <c r="E94" s="8">
        <v>-1.5</v>
      </c>
      <c r="F94" s="18">
        <v>44.771511997635393</v>
      </c>
      <c r="G94" s="17">
        <v>1</v>
      </c>
      <c r="H94" s="67">
        <v>0.12059616467036892</v>
      </c>
      <c r="I94" s="66">
        <v>1</v>
      </c>
      <c r="J94" s="97">
        <v>0.04</v>
      </c>
      <c r="K94" s="99"/>
      <c r="L94" s="97">
        <v>1.8959999999999999</v>
      </c>
      <c r="M94" s="99"/>
      <c r="N94" s="96">
        <v>0</v>
      </c>
      <c r="O94" s="95" t="s">
        <v>869</v>
      </c>
      <c r="P94" s="96">
        <v>0</v>
      </c>
      <c r="Q94" s="95" t="s">
        <v>869</v>
      </c>
      <c r="R94" s="97">
        <v>11.734500000000001</v>
      </c>
      <c r="S94" s="99"/>
      <c r="T94" s="97">
        <v>1.3565</v>
      </c>
      <c r="U94" s="99"/>
      <c r="V94" s="96">
        <v>0</v>
      </c>
      <c r="W94" s="95" t="s">
        <v>869</v>
      </c>
      <c r="X94" s="137">
        <v>0</v>
      </c>
      <c r="Y94" s="137">
        <v>0</v>
      </c>
      <c r="Z94" s="137">
        <v>0</v>
      </c>
      <c r="AA94" s="137">
        <v>0</v>
      </c>
      <c r="AB94" s="137">
        <v>0</v>
      </c>
      <c r="AC94" s="137">
        <v>0</v>
      </c>
      <c r="AD94" s="137">
        <v>0</v>
      </c>
      <c r="AE94" s="137">
        <v>0</v>
      </c>
      <c r="AF94" s="137">
        <v>0</v>
      </c>
      <c r="AG94" s="182">
        <v>0</v>
      </c>
      <c r="AH94" s="193">
        <v>-93.49</v>
      </c>
      <c r="AI94" s="192">
        <v>-13.64</v>
      </c>
    </row>
    <row r="95" spans="1:35" s="4" customFormat="1" ht="15.75" x14ac:dyDescent="0.25">
      <c r="A95" s="32">
        <v>20151287</v>
      </c>
      <c r="B95" s="33">
        <v>42318</v>
      </c>
      <c r="C95" s="32" t="s">
        <v>312</v>
      </c>
      <c r="D95" s="30">
        <f t="shared" si="1"/>
        <v>55</v>
      </c>
      <c r="E95" s="8">
        <v>-1.25</v>
      </c>
      <c r="F95" s="18">
        <v>41.070673641029309</v>
      </c>
      <c r="G95" s="17">
        <v>1</v>
      </c>
      <c r="H95" s="67">
        <v>0.11268566286527593</v>
      </c>
      <c r="I95" s="66">
        <v>1</v>
      </c>
      <c r="J95" s="97">
        <v>0.04</v>
      </c>
      <c r="K95" s="99"/>
      <c r="L95" s="97">
        <v>2.0910000000000002</v>
      </c>
      <c r="M95" s="99"/>
      <c r="N95" s="96">
        <v>0</v>
      </c>
      <c r="O95" s="95" t="s">
        <v>869</v>
      </c>
      <c r="P95" s="96">
        <v>0</v>
      </c>
      <c r="Q95" s="95" t="s">
        <v>869</v>
      </c>
      <c r="R95" s="97">
        <v>2.3319000000000001</v>
      </c>
      <c r="S95" s="99"/>
      <c r="T95" s="97">
        <v>0.36080000000000001</v>
      </c>
      <c r="U95" s="99"/>
      <c r="V95" s="96">
        <v>0</v>
      </c>
      <c r="W95" s="95" t="s">
        <v>869</v>
      </c>
      <c r="X95" s="137">
        <v>3</v>
      </c>
      <c r="Y95" s="137">
        <v>0</v>
      </c>
      <c r="Z95" s="137">
        <v>0</v>
      </c>
      <c r="AA95" s="137">
        <v>0</v>
      </c>
      <c r="AB95" s="137">
        <v>0</v>
      </c>
      <c r="AC95" s="137">
        <v>0</v>
      </c>
      <c r="AD95" s="137">
        <v>0</v>
      </c>
      <c r="AE95" s="137">
        <v>0</v>
      </c>
      <c r="AF95" s="137">
        <v>0</v>
      </c>
      <c r="AG95" s="182">
        <v>0</v>
      </c>
      <c r="AH95" s="193">
        <v>-96.86</v>
      </c>
      <c r="AI95" s="192">
        <v>-14.21</v>
      </c>
    </row>
    <row r="96" spans="1:35" ht="15.75" x14ac:dyDescent="0.25">
      <c r="A96" s="32">
        <v>20151288</v>
      </c>
      <c r="B96" s="33">
        <v>42318</v>
      </c>
      <c r="C96" s="32" t="s">
        <v>313</v>
      </c>
      <c r="D96" s="30">
        <f t="shared" si="1"/>
        <v>55</v>
      </c>
      <c r="E96" s="8">
        <v>-1</v>
      </c>
      <c r="F96" s="18">
        <v>46.695947943070564</v>
      </c>
      <c r="G96" s="17">
        <v>1</v>
      </c>
      <c r="H96" s="67">
        <v>0.14986502134921298</v>
      </c>
      <c r="I96" s="66">
        <v>1</v>
      </c>
      <c r="J96" s="97">
        <v>0.05</v>
      </c>
      <c r="K96" s="99"/>
      <c r="L96" s="97">
        <v>2.9430000000000001</v>
      </c>
      <c r="M96" s="99"/>
      <c r="N96" s="96">
        <v>0</v>
      </c>
      <c r="O96" s="95" t="s">
        <v>869</v>
      </c>
      <c r="P96" s="96">
        <v>0</v>
      </c>
      <c r="Q96" s="95" t="s">
        <v>869</v>
      </c>
      <c r="R96" s="97">
        <v>0.51600000000000001</v>
      </c>
      <c r="S96" s="99"/>
      <c r="T96" s="100">
        <v>0.1918</v>
      </c>
      <c r="U96" s="99"/>
      <c r="V96" s="96">
        <v>0</v>
      </c>
      <c r="W96" s="95" t="s">
        <v>869</v>
      </c>
      <c r="X96" s="137">
        <v>18.2</v>
      </c>
      <c r="Y96" s="137">
        <v>0</v>
      </c>
      <c r="Z96" s="137">
        <v>0</v>
      </c>
      <c r="AA96" s="137">
        <v>0</v>
      </c>
      <c r="AB96" s="137">
        <v>0</v>
      </c>
      <c r="AC96" s="137">
        <v>0</v>
      </c>
      <c r="AD96" s="137">
        <v>0</v>
      </c>
      <c r="AE96" s="137">
        <v>0</v>
      </c>
      <c r="AF96" s="137">
        <v>0</v>
      </c>
      <c r="AG96" s="182">
        <v>0</v>
      </c>
      <c r="AH96" s="193">
        <v>-101.36</v>
      </c>
      <c r="AI96" s="192">
        <v>-14.88</v>
      </c>
    </row>
    <row r="97" spans="1:35" ht="15.75" x14ac:dyDescent="0.25">
      <c r="A97" s="32">
        <v>20151289</v>
      </c>
      <c r="B97" s="33">
        <v>42318</v>
      </c>
      <c r="C97" s="32" t="s">
        <v>314</v>
      </c>
      <c r="D97" s="30">
        <f t="shared" si="1"/>
        <v>55</v>
      </c>
      <c r="E97" s="8">
        <v>-0.75</v>
      </c>
      <c r="F97" s="18">
        <v>45.955780271749347</v>
      </c>
      <c r="G97" s="17">
        <v>1</v>
      </c>
      <c r="H97" s="67">
        <v>6.6804752395736661E-2</v>
      </c>
      <c r="I97" s="66">
        <v>1</v>
      </c>
      <c r="J97" s="97">
        <v>0.05</v>
      </c>
      <c r="K97" s="99"/>
      <c r="L97" s="97">
        <v>3.3149999999999999</v>
      </c>
      <c r="M97" s="99"/>
      <c r="N97" s="96">
        <v>0</v>
      </c>
      <c r="O97" s="95" t="s">
        <v>869</v>
      </c>
      <c r="P97" s="96">
        <v>0</v>
      </c>
      <c r="Q97" s="95" t="s">
        <v>869</v>
      </c>
      <c r="R97" s="97">
        <v>0.5232</v>
      </c>
      <c r="S97" s="99"/>
      <c r="T97" s="100">
        <v>0.17749999999999999</v>
      </c>
      <c r="U97" s="99"/>
      <c r="V97" s="96">
        <v>0</v>
      </c>
      <c r="W97" s="95" t="s">
        <v>869</v>
      </c>
      <c r="X97" s="137">
        <v>10.9</v>
      </c>
      <c r="Y97" s="137">
        <v>0</v>
      </c>
      <c r="Z97" s="137">
        <v>0</v>
      </c>
      <c r="AA97" s="137">
        <v>0</v>
      </c>
      <c r="AB97" s="137">
        <v>0</v>
      </c>
      <c r="AC97" s="137">
        <v>0</v>
      </c>
      <c r="AD97" s="137">
        <v>0</v>
      </c>
      <c r="AE97" s="137">
        <v>0</v>
      </c>
      <c r="AF97" s="137">
        <v>0</v>
      </c>
      <c r="AG97" s="182">
        <v>0</v>
      </c>
      <c r="AH97" s="193">
        <v>-107.91</v>
      </c>
      <c r="AI97" s="192">
        <v>-16.04</v>
      </c>
    </row>
    <row r="98" spans="1:35" ht="15.75" x14ac:dyDescent="0.25">
      <c r="A98" s="32">
        <v>20151290</v>
      </c>
      <c r="B98" s="33">
        <v>42318</v>
      </c>
      <c r="C98" s="32" t="s">
        <v>315</v>
      </c>
      <c r="D98" s="30">
        <f t="shared" si="1"/>
        <v>55</v>
      </c>
      <c r="E98" s="8">
        <v>-0.5</v>
      </c>
      <c r="F98" s="18">
        <v>51.284987505262116</v>
      </c>
      <c r="G98" s="17">
        <v>1</v>
      </c>
      <c r="H98" s="67">
        <v>6.6804752395736661E-2</v>
      </c>
      <c r="I98" s="66">
        <v>1</v>
      </c>
      <c r="J98" s="97">
        <v>0.05</v>
      </c>
      <c r="K98" s="99"/>
      <c r="L98" s="97">
        <v>2.3969999999999998</v>
      </c>
      <c r="M98" s="99"/>
      <c r="N98" s="96">
        <v>0</v>
      </c>
      <c r="O98" s="95" t="s">
        <v>869</v>
      </c>
      <c r="P98" s="96">
        <v>0</v>
      </c>
      <c r="Q98" s="95" t="s">
        <v>869</v>
      </c>
      <c r="R98" s="97">
        <v>11.384499999999999</v>
      </c>
      <c r="S98" s="99"/>
      <c r="T98" s="96">
        <v>0</v>
      </c>
      <c r="U98" s="95" t="s">
        <v>869</v>
      </c>
      <c r="V98" s="96">
        <v>0</v>
      </c>
      <c r="W98" s="95" t="s">
        <v>869</v>
      </c>
      <c r="X98" s="137">
        <v>0</v>
      </c>
      <c r="Y98" s="137">
        <v>4</v>
      </c>
      <c r="Z98" s="137">
        <v>0</v>
      </c>
      <c r="AA98" s="137">
        <v>0</v>
      </c>
      <c r="AB98" s="137">
        <v>1</v>
      </c>
      <c r="AC98" s="137">
        <v>0</v>
      </c>
      <c r="AD98" s="137">
        <v>0</v>
      </c>
      <c r="AE98" s="137">
        <v>0</v>
      </c>
      <c r="AF98" s="137">
        <v>0</v>
      </c>
      <c r="AG98" s="182">
        <v>0</v>
      </c>
      <c r="AH98" s="193">
        <v>-102.36</v>
      </c>
      <c r="AI98" s="192">
        <v>-15.26</v>
      </c>
    </row>
    <row r="99" spans="1:35" ht="15.75" x14ac:dyDescent="0.25">
      <c r="A99" s="32">
        <v>20151291</v>
      </c>
      <c r="B99" s="33">
        <v>42318</v>
      </c>
      <c r="C99" s="32" t="s">
        <v>316</v>
      </c>
      <c r="D99" s="30">
        <f t="shared" si="1"/>
        <v>60</v>
      </c>
      <c r="E99" s="8">
        <v>-3</v>
      </c>
      <c r="F99" s="18">
        <v>80.595627289582353</v>
      </c>
      <c r="G99" s="17">
        <v>1</v>
      </c>
      <c r="H99" s="67">
        <v>0.74473475709220505</v>
      </c>
      <c r="I99" s="66">
        <v>1</v>
      </c>
      <c r="J99" s="97">
        <v>0.08</v>
      </c>
      <c r="K99" s="99"/>
      <c r="L99" s="97">
        <v>2.7909999999999999</v>
      </c>
      <c r="M99" s="99"/>
      <c r="N99" s="96">
        <v>0</v>
      </c>
      <c r="O99" s="95" t="s">
        <v>869</v>
      </c>
      <c r="P99" s="96">
        <v>0</v>
      </c>
      <c r="Q99" s="95" t="s">
        <v>869</v>
      </c>
      <c r="R99" s="97">
        <v>4.0617000000000001</v>
      </c>
      <c r="S99" s="99"/>
      <c r="T99" s="97">
        <v>1.2814000000000001</v>
      </c>
      <c r="U99" s="99"/>
      <c r="V99" s="96">
        <v>0</v>
      </c>
      <c r="W99" s="95" t="s">
        <v>869</v>
      </c>
      <c r="X99" s="137">
        <v>0</v>
      </c>
      <c r="Y99" s="137">
        <v>0</v>
      </c>
      <c r="Z99" s="137">
        <v>0</v>
      </c>
      <c r="AA99" s="137">
        <v>0</v>
      </c>
      <c r="AB99" s="137">
        <v>0</v>
      </c>
      <c r="AC99" s="137">
        <v>0</v>
      </c>
      <c r="AD99" s="138">
        <v>0</v>
      </c>
      <c r="AE99" s="138">
        <v>0</v>
      </c>
      <c r="AF99" s="138">
        <v>0</v>
      </c>
      <c r="AG99" s="183">
        <v>0</v>
      </c>
      <c r="AH99" s="193">
        <v>-89.6</v>
      </c>
      <c r="AI99" s="192">
        <v>-13.2</v>
      </c>
    </row>
    <row r="100" spans="1:35" ht="15.75" x14ac:dyDescent="0.25">
      <c r="A100" s="32">
        <v>20151292</v>
      </c>
      <c r="B100" s="33">
        <v>42318</v>
      </c>
      <c r="C100" s="32" t="s">
        <v>317</v>
      </c>
      <c r="D100" s="30">
        <f t="shared" si="1"/>
        <v>60</v>
      </c>
      <c r="E100" s="8">
        <v>-2.5</v>
      </c>
      <c r="F100" s="18">
        <v>98.211617867027343</v>
      </c>
      <c r="G100" s="17">
        <v>1</v>
      </c>
      <c r="H100" s="67">
        <v>0.61816672821071739</v>
      </c>
      <c r="I100" s="66">
        <v>1</v>
      </c>
      <c r="J100" s="97">
        <v>0.08</v>
      </c>
      <c r="K100" s="99"/>
      <c r="L100" s="97">
        <v>1.849</v>
      </c>
      <c r="M100" s="99"/>
      <c r="N100" s="96">
        <v>0</v>
      </c>
      <c r="O100" s="95" t="s">
        <v>869</v>
      </c>
      <c r="P100" s="96">
        <v>0</v>
      </c>
      <c r="Q100" s="95" t="s">
        <v>869</v>
      </c>
      <c r="R100" s="97">
        <v>2.8651</v>
      </c>
      <c r="S100" s="99"/>
      <c r="T100" s="97">
        <v>0.42009999999999997</v>
      </c>
      <c r="U100" s="99"/>
      <c r="V100" s="96">
        <v>0</v>
      </c>
      <c r="W100" s="95" t="s">
        <v>869</v>
      </c>
      <c r="X100" s="137">
        <v>3</v>
      </c>
      <c r="Y100" s="137">
        <v>0</v>
      </c>
      <c r="Z100" s="137">
        <v>0</v>
      </c>
      <c r="AA100" s="137">
        <v>0</v>
      </c>
      <c r="AB100" s="137">
        <v>0</v>
      </c>
      <c r="AC100" s="137">
        <v>0</v>
      </c>
      <c r="AD100" s="137">
        <v>0</v>
      </c>
      <c r="AE100" s="137">
        <v>0</v>
      </c>
      <c r="AF100" s="137">
        <v>0</v>
      </c>
      <c r="AG100" s="182">
        <v>0</v>
      </c>
      <c r="AH100" s="193">
        <v>-86.1</v>
      </c>
      <c r="AI100" s="192">
        <v>-12.6</v>
      </c>
    </row>
    <row r="101" spans="1:35" ht="15.75" x14ac:dyDescent="0.25">
      <c r="A101" s="32">
        <v>20151293</v>
      </c>
      <c r="B101" s="33">
        <v>42318</v>
      </c>
      <c r="C101" s="32" t="s">
        <v>318</v>
      </c>
      <c r="D101" s="30">
        <f t="shared" si="1"/>
        <v>60</v>
      </c>
      <c r="E101" s="8">
        <v>-2</v>
      </c>
      <c r="F101" s="18">
        <v>50.840886902469386</v>
      </c>
      <c r="G101" s="17">
        <v>1</v>
      </c>
      <c r="H101" s="67">
        <v>0.56437531593608503</v>
      </c>
      <c r="I101" s="66">
        <v>1</v>
      </c>
      <c r="J101" s="97">
        <v>0.08</v>
      </c>
      <c r="K101" s="99"/>
      <c r="L101" s="97">
        <v>1.5209999999999999</v>
      </c>
      <c r="M101" s="99"/>
      <c r="N101" s="96">
        <v>0</v>
      </c>
      <c r="O101" s="95" t="s">
        <v>869</v>
      </c>
      <c r="P101" s="96">
        <v>0</v>
      </c>
      <c r="Q101" s="95" t="s">
        <v>869</v>
      </c>
      <c r="R101" s="97">
        <v>4.5975999999999999</v>
      </c>
      <c r="S101" s="99"/>
      <c r="T101" s="96">
        <v>0</v>
      </c>
      <c r="U101" s="95" t="s">
        <v>869</v>
      </c>
      <c r="V101" s="96">
        <v>0</v>
      </c>
      <c r="W101" s="95" t="s">
        <v>869</v>
      </c>
      <c r="X101" s="137">
        <v>5</v>
      </c>
      <c r="Y101" s="137">
        <v>0</v>
      </c>
      <c r="Z101" s="137">
        <v>0</v>
      </c>
      <c r="AA101" s="137">
        <v>0</v>
      </c>
      <c r="AB101" s="137">
        <v>0</v>
      </c>
      <c r="AC101" s="137">
        <v>0</v>
      </c>
      <c r="AD101" s="137">
        <v>0</v>
      </c>
      <c r="AE101" s="137">
        <v>0</v>
      </c>
      <c r="AF101" s="137">
        <v>0</v>
      </c>
      <c r="AG101" s="182">
        <v>0</v>
      </c>
      <c r="AH101" s="193">
        <v>-84.99</v>
      </c>
      <c r="AI101" s="192">
        <v>-12.49</v>
      </c>
    </row>
    <row r="102" spans="1:35" ht="15.75" x14ac:dyDescent="0.25">
      <c r="A102" s="32">
        <v>20151294</v>
      </c>
      <c r="B102" s="33">
        <v>42318</v>
      </c>
      <c r="C102" s="32" t="s">
        <v>319</v>
      </c>
      <c r="D102" s="30">
        <f t="shared" si="1"/>
        <v>60</v>
      </c>
      <c r="E102" s="8">
        <v>-1.5</v>
      </c>
      <c r="F102" s="18">
        <v>42.699042517935993</v>
      </c>
      <c r="G102" s="17">
        <v>1</v>
      </c>
      <c r="H102" s="67">
        <v>0.25744784589847747</v>
      </c>
      <c r="I102" s="66">
        <v>1</v>
      </c>
      <c r="J102" s="97">
        <v>0.1</v>
      </c>
      <c r="K102" s="99"/>
      <c r="L102" s="97">
        <v>3.9209999999999998</v>
      </c>
      <c r="M102" s="99"/>
      <c r="N102" s="96">
        <v>0</v>
      </c>
      <c r="O102" s="95" t="s">
        <v>869</v>
      </c>
      <c r="P102" s="96">
        <v>0</v>
      </c>
      <c r="Q102" s="95" t="s">
        <v>869</v>
      </c>
      <c r="R102" s="97">
        <v>1.8607</v>
      </c>
      <c r="S102" s="99"/>
      <c r="T102" s="100">
        <v>0.21110000000000001</v>
      </c>
      <c r="U102" s="99"/>
      <c r="V102" s="96">
        <v>0</v>
      </c>
      <c r="W102" s="95" t="s">
        <v>869</v>
      </c>
      <c r="X102" s="137">
        <v>0</v>
      </c>
      <c r="Y102" s="137">
        <v>0</v>
      </c>
      <c r="Z102" s="137">
        <v>0</v>
      </c>
      <c r="AA102" s="137">
        <v>0</v>
      </c>
      <c r="AB102" s="137">
        <v>0</v>
      </c>
      <c r="AC102" s="137">
        <v>0</v>
      </c>
      <c r="AD102" s="137">
        <v>0</v>
      </c>
      <c r="AE102" s="137">
        <v>0</v>
      </c>
      <c r="AF102" s="137">
        <v>0</v>
      </c>
      <c r="AG102" s="182">
        <v>0</v>
      </c>
      <c r="AH102" s="193">
        <v>-95.65</v>
      </c>
      <c r="AI102" s="192">
        <v>-13.91</v>
      </c>
    </row>
    <row r="103" spans="1:35" ht="15.75" x14ac:dyDescent="0.25">
      <c r="A103" s="32">
        <v>20151295</v>
      </c>
      <c r="B103" s="33">
        <v>42318</v>
      </c>
      <c r="C103" s="32" t="s">
        <v>320</v>
      </c>
      <c r="D103" s="30">
        <f t="shared" si="1"/>
        <v>60</v>
      </c>
      <c r="E103" s="8">
        <v>-1</v>
      </c>
      <c r="F103" s="18">
        <v>48.324316819977241</v>
      </c>
      <c r="G103" s="17">
        <v>1</v>
      </c>
      <c r="H103" s="67">
        <v>0.18546227947213137</v>
      </c>
      <c r="I103" s="66">
        <v>1</v>
      </c>
      <c r="J103" s="97">
        <v>0.08</v>
      </c>
      <c r="K103" s="99"/>
      <c r="L103" s="97">
        <v>3.7810000000000001</v>
      </c>
      <c r="M103" s="99"/>
      <c r="N103" s="96">
        <v>0</v>
      </c>
      <c r="O103" s="95" t="s">
        <v>869</v>
      </c>
      <c r="P103" s="96">
        <v>0</v>
      </c>
      <c r="Q103" s="95" t="s">
        <v>869</v>
      </c>
      <c r="R103" s="97">
        <v>2.3450000000000002</v>
      </c>
      <c r="S103" s="99"/>
      <c r="T103" s="100">
        <v>0.26719999999999999</v>
      </c>
      <c r="U103" s="99"/>
      <c r="V103" s="96">
        <v>0</v>
      </c>
      <c r="W103" s="95" t="s">
        <v>869</v>
      </c>
      <c r="X103" s="137">
        <v>0</v>
      </c>
      <c r="Y103" s="137">
        <v>3</v>
      </c>
      <c r="Z103" s="137">
        <v>0</v>
      </c>
      <c r="AA103" s="137">
        <v>0</v>
      </c>
      <c r="AB103" s="137">
        <v>4.2</v>
      </c>
      <c r="AC103" s="137">
        <v>0</v>
      </c>
      <c r="AD103" s="137">
        <v>0</v>
      </c>
      <c r="AE103" s="137">
        <v>0</v>
      </c>
      <c r="AF103" s="137">
        <v>0</v>
      </c>
      <c r="AG103" s="182">
        <v>0</v>
      </c>
      <c r="AH103" s="193">
        <v>-82.54</v>
      </c>
      <c r="AI103" s="192">
        <v>-11.72</v>
      </c>
    </row>
    <row r="104" spans="1:35" ht="15.75" x14ac:dyDescent="0.25">
      <c r="A104" s="32">
        <v>20151296</v>
      </c>
      <c r="B104" s="33">
        <v>42318</v>
      </c>
      <c r="C104" s="32" t="s">
        <v>321</v>
      </c>
      <c r="D104" s="30">
        <f t="shared" si="1"/>
        <v>60</v>
      </c>
      <c r="E104" s="8">
        <v>-0.75</v>
      </c>
      <c r="F104" s="18">
        <v>58.538630684210055</v>
      </c>
      <c r="G104" s="17">
        <v>1</v>
      </c>
      <c r="H104" s="67">
        <v>8.6581006908469121E-2</v>
      </c>
      <c r="I104" s="66">
        <v>1</v>
      </c>
      <c r="J104" s="67">
        <v>0.05</v>
      </c>
      <c r="K104" s="99"/>
      <c r="L104" s="67">
        <v>1.603</v>
      </c>
      <c r="M104" s="99"/>
      <c r="N104" s="96">
        <v>0</v>
      </c>
      <c r="O104" s="95" t="s">
        <v>869</v>
      </c>
      <c r="P104" s="96">
        <v>0</v>
      </c>
      <c r="Q104" s="95" t="s">
        <v>869</v>
      </c>
      <c r="R104" s="67">
        <v>0.53680000000000005</v>
      </c>
      <c r="S104" s="99"/>
      <c r="T104" s="69">
        <v>0.2177</v>
      </c>
      <c r="U104" s="99"/>
      <c r="V104" s="96">
        <v>0</v>
      </c>
      <c r="W104" s="95" t="s">
        <v>869</v>
      </c>
      <c r="X104" s="137">
        <v>0</v>
      </c>
      <c r="Y104" s="137">
        <v>0</v>
      </c>
      <c r="Z104" s="137">
        <v>0</v>
      </c>
      <c r="AA104" s="137">
        <v>0</v>
      </c>
      <c r="AB104" s="137">
        <v>0</v>
      </c>
      <c r="AC104" s="137">
        <v>0</v>
      </c>
      <c r="AD104" s="137">
        <v>0</v>
      </c>
      <c r="AE104" s="137">
        <v>0</v>
      </c>
      <c r="AF104" s="137">
        <v>0</v>
      </c>
      <c r="AG104" s="182">
        <v>0</v>
      </c>
      <c r="AH104" s="193">
        <v>-80.12</v>
      </c>
      <c r="AI104" s="192">
        <v>-11.65</v>
      </c>
    </row>
    <row r="105" spans="1:35" ht="15.75" x14ac:dyDescent="0.25">
      <c r="A105" s="32">
        <v>20151297</v>
      </c>
      <c r="B105" s="33">
        <v>42318</v>
      </c>
      <c r="C105" s="32" t="s">
        <v>322</v>
      </c>
      <c r="D105" s="30">
        <f t="shared" si="1"/>
        <v>60</v>
      </c>
      <c r="E105" s="8">
        <v>-0.5</v>
      </c>
      <c r="F105" s="18">
        <v>61.351267835230686</v>
      </c>
      <c r="G105" s="17">
        <v>1</v>
      </c>
      <c r="H105" s="67">
        <v>8.8954157449997018E-2</v>
      </c>
      <c r="I105" s="66">
        <v>1</v>
      </c>
      <c r="J105" s="67">
        <v>0.04</v>
      </c>
      <c r="K105" s="99"/>
      <c r="L105" s="67">
        <v>0.755</v>
      </c>
      <c r="M105" s="99"/>
      <c r="N105" s="96">
        <v>0</v>
      </c>
      <c r="O105" s="95" t="s">
        <v>869</v>
      </c>
      <c r="P105" s="96">
        <v>0</v>
      </c>
      <c r="Q105" s="95" t="s">
        <v>869</v>
      </c>
      <c r="R105" s="67">
        <v>0.51490000000000002</v>
      </c>
      <c r="S105" s="99"/>
      <c r="T105" s="96">
        <v>0</v>
      </c>
      <c r="U105" s="95" t="s">
        <v>869</v>
      </c>
      <c r="V105" s="96">
        <v>0</v>
      </c>
      <c r="W105" s="95" t="s">
        <v>869</v>
      </c>
      <c r="X105" s="137">
        <v>0</v>
      </c>
      <c r="Y105" s="137">
        <v>6.7</v>
      </c>
      <c r="Z105" s="137">
        <v>0</v>
      </c>
      <c r="AA105" s="137">
        <v>0</v>
      </c>
      <c r="AB105" s="137">
        <v>0</v>
      </c>
      <c r="AC105" s="137">
        <v>0</v>
      </c>
      <c r="AD105" s="137">
        <v>0</v>
      </c>
      <c r="AE105" s="137">
        <v>0</v>
      </c>
      <c r="AF105" s="137">
        <v>0</v>
      </c>
      <c r="AG105" s="182">
        <v>0</v>
      </c>
      <c r="AH105" s="193">
        <v>-81.239999999999995</v>
      </c>
      <c r="AI105" s="192">
        <v>-11.63</v>
      </c>
    </row>
    <row r="106" spans="1:35" s="21" customFormat="1" x14ac:dyDescent="0.2">
      <c r="A106" s="4"/>
      <c r="B106" s="4"/>
      <c r="C106" s="4"/>
      <c r="D106" s="4"/>
      <c r="E106" s="4"/>
      <c r="F106" s="4"/>
      <c r="G106" s="4"/>
      <c r="J106" s="18"/>
    </row>
    <row r="107" spans="1:35" s="21" customFormat="1" x14ac:dyDescent="0.2">
      <c r="A107" s="4"/>
      <c r="B107" s="4"/>
      <c r="C107" s="21" t="s">
        <v>910</v>
      </c>
      <c r="F107" s="18">
        <f>COUNT(F3:F105)</f>
        <v>103</v>
      </c>
      <c r="G107" s="18"/>
      <c r="H107" s="18">
        <f>COUNT(H3:H105)</f>
        <v>103</v>
      </c>
      <c r="I107" s="18"/>
      <c r="J107" s="18">
        <f>COUNT(J3:J105)</f>
        <v>103</v>
      </c>
      <c r="K107" s="18"/>
      <c r="L107" s="18">
        <f>COUNT(L3:L105)</f>
        <v>103</v>
      </c>
      <c r="M107" s="18"/>
      <c r="N107" s="18"/>
      <c r="O107" s="18"/>
      <c r="P107" s="18"/>
      <c r="Q107" s="18"/>
      <c r="R107" s="18">
        <f>COUNT(R3:R105)</f>
        <v>103</v>
      </c>
      <c r="S107" s="18"/>
      <c r="T107" s="18">
        <f>COUNT(T3:T105)</f>
        <v>103</v>
      </c>
      <c r="U107" s="18"/>
      <c r="V107" s="18"/>
      <c r="W107" s="18"/>
      <c r="X107" s="18">
        <f>COUNT(X3:X105)</f>
        <v>103</v>
      </c>
      <c r="Y107" s="18">
        <f>COUNT(Y3:Y105)</f>
        <v>103</v>
      </c>
      <c r="Z107" s="18">
        <f>COUNT(Z3:Z105)</f>
        <v>103</v>
      </c>
      <c r="AA107" s="18"/>
      <c r="AB107" s="18">
        <f>COUNT(AB3:AB105)</f>
        <v>103</v>
      </c>
      <c r="AC107" s="18"/>
      <c r="AD107" s="18"/>
      <c r="AE107" s="18"/>
      <c r="AF107" s="18"/>
      <c r="AG107" s="18"/>
      <c r="AH107" s="18">
        <f>COUNT(AH3:AH105)</f>
        <v>103</v>
      </c>
      <c r="AI107" s="18">
        <f>COUNT(AI3:AI105)</f>
        <v>103</v>
      </c>
    </row>
    <row r="108" spans="1:35" x14ac:dyDescent="0.2">
      <c r="C108" s="4" t="s">
        <v>897</v>
      </c>
      <c r="F108" s="18">
        <f>MAX(F3:F105)</f>
        <v>1549.6163364317565</v>
      </c>
      <c r="G108" s="18"/>
      <c r="H108" s="18">
        <f>MAX(H3:H105)</f>
        <v>1.3315099366822722</v>
      </c>
      <c r="I108" s="18"/>
      <c r="J108" s="18">
        <f>MAX(J3:J105)</f>
        <v>0.2</v>
      </c>
      <c r="K108" s="18"/>
      <c r="L108" s="18">
        <f>MAX(L3:L105)</f>
        <v>40.524999999999999</v>
      </c>
      <c r="M108" s="18"/>
      <c r="N108" s="18"/>
      <c r="O108" s="18"/>
      <c r="P108" s="18"/>
      <c r="Q108" s="18"/>
      <c r="R108" s="18">
        <f>MAX(R3:R105)</f>
        <v>13.7691</v>
      </c>
      <c r="S108" s="18"/>
      <c r="T108" s="18">
        <f>MAX(T3:T105)</f>
        <v>2.7645</v>
      </c>
      <c r="U108" s="18"/>
      <c r="V108" s="18"/>
      <c r="W108" s="18"/>
      <c r="X108" s="18">
        <f>MAX(X3:X105)</f>
        <v>372.9</v>
      </c>
      <c r="Y108" s="18">
        <f>MAX(Y3:Y105)</f>
        <v>53.1</v>
      </c>
      <c r="Z108" s="18">
        <f>MAX(Z3:Z105)</f>
        <v>25.6</v>
      </c>
      <c r="AA108" s="18"/>
      <c r="AB108" s="18">
        <f>MAX(AB3:AB105)</f>
        <v>63.6</v>
      </c>
      <c r="AC108" s="18"/>
      <c r="AD108" s="18"/>
      <c r="AE108" s="18"/>
      <c r="AF108" s="18"/>
      <c r="AG108" s="18"/>
      <c r="AH108" s="18">
        <f>MAX(AH3:AH105)</f>
        <v>-76.790000000000006</v>
      </c>
      <c r="AI108" s="18">
        <f>MAX(AI3:AI105)</f>
        <v>-10.34</v>
      </c>
    </row>
    <row r="109" spans="1:35" x14ac:dyDescent="0.2">
      <c r="C109" s="4" t="s">
        <v>898</v>
      </c>
      <c r="F109" s="18">
        <f>MIN(F3:F105)</f>
        <v>33.005372984111311</v>
      </c>
      <c r="G109" s="18"/>
      <c r="H109" s="18">
        <f>MIN(H3:H105)</f>
        <v>3.6285259042551234E-2</v>
      </c>
      <c r="I109" s="18"/>
      <c r="J109" s="18">
        <f>MIN(J3:J105)</f>
        <v>0.04</v>
      </c>
      <c r="K109" s="18"/>
      <c r="L109" s="18">
        <f>MIN(L3:L105)</f>
        <v>0.755</v>
      </c>
      <c r="M109" s="18"/>
      <c r="N109" s="18"/>
      <c r="O109" s="18"/>
      <c r="P109" s="18"/>
      <c r="Q109" s="18"/>
      <c r="R109" s="18">
        <f>MIN(R3:R105)</f>
        <v>0</v>
      </c>
      <c r="S109" s="18"/>
      <c r="T109" s="18">
        <f>MIN(T3:T105)</f>
        <v>0</v>
      </c>
      <c r="U109" s="18"/>
      <c r="V109" s="18"/>
      <c r="W109" s="18"/>
      <c r="X109" s="18">
        <f>MIN(X3:X105)</f>
        <v>0</v>
      </c>
      <c r="Y109" s="18">
        <f>MIN(Y3:Y105)</f>
        <v>0</v>
      </c>
      <c r="Z109" s="18">
        <f>MIN(Z3:Z105)</f>
        <v>0</v>
      </c>
      <c r="AA109" s="18"/>
      <c r="AB109" s="18">
        <f>MIN(AB3:AB105)</f>
        <v>0</v>
      </c>
      <c r="AC109" s="18"/>
      <c r="AD109" s="18"/>
      <c r="AE109" s="18"/>
      <c r="AF109" s="18"/>
      <c r="AG109" s="18"/>
      <c r="AH109" s="18">
        <f>MIN(AH3:AH105)</f>
        <v>-107.91</v>
      </c>
      <c r="AI109" s="18">
        <f>MIN(AI3:AI105)</f>
        <v>-16.04</v>
      </c>
    </row>
    <row r="110" spans="1:35" s="4" customFormat="1" x14ac:dyDescent="0.2">
      <c r="C110" s="4" t="s">
        <v>899</v>
      </c>
      <c r="F110" s="18">
        <f>AVERAGE(F3:F105)</f>
        <v>158.37321267365672</v>
      </c>
      <c r="G110" s="18"/>
      <c r="H110" s="18">
        <f>AVERAGE(H3:H105)</f>
        <v>0.43260773481138348</v>
      </c>
      <c r="I110" s="18"/>
      <c r="J110" s="18">
        <f>AVERAGE(J3:J105)</f>
        <v>7.961165048543685E-2</v>
      </c>
      <c r="K110" s="18"/>
      <c r="L110" s="18">
        <f>AVERAGE(L3:L105)</f>
        <v>10.230388349514563</v>
      </c>
      <c r="M110" s="18"/>
      <c r="N110" s="18"/>
      <c r="O110" s="18"/>
      <c r="P110" s="18"/>
      <c r="Q110" s="18"/>
      <c r="R110" s="18">
        <f>AVERAGE(R3:R105)</f>
        <v>2.2909611650485449</v>
      </c>
      <c r="S110" s="18"/>
      <c r="T110" s="18">
        <f>AVERAGE(T3:T105)</f>
        <v>0.22913786407766995</v>
      </c>
      <c r="U110" s="18"/>
      <c r="V110" s="18"/>
      <c r="W110" s="18"/>
      <c r="X110" s="18">
        <f>AVERAGE(X3:X105)</f>
        <v>8.2349514563106805</v>
      </c>
      <c r="Y110" s="18">
        <f>AVERAGE(Y3:Y105)</f>
        <v>1.1737864077669904</v>
      </c>
      <c r="Z110" s="18">
        <f>AVERAGE(Z3:Z105)</f>
        <v>0.32815533980582523</v>
      </c>
      <c r="AA110" s="18"/>
      <c r="AB110" s="18">
        <f>AVERAGE(AB3:AB105)</f>
        <v>1.6038834951456309</v>
      </c>
      <c r="AC110" s="18"/>
      <c r="AD110" s="18"/>
      <c r="AE110" s="18"/>
      <c r="AF110" s="18"/>
      <c r="AG110" s="18"/>
      <c r="AH110" s="18">
        <f>AVERAGE(AH3:AH105)</f>
        <v>-88.35650485436895</v>
      </c>
      <c r="AI110" s="18">
        <f>AVERAGE(AI3:AI105)</f>
        <v>-12.811941747572821</v>
      </c>
    </row>
    <row r="111" spans="1:35" s="4" customFormat="1" x14ac:dyDescent="0.2">
      <c r="C111" s="4" t="s">
        <v>900</v>
      </c>
      <c r="F111" s="18">
        <f>STDEV(F3:F105)</f>
        <v>225.38431519866458</v>
      </c>
      <c r="G111" s="18"/>
      <c r="H111" s="18">
        <f>STDEV(H3:H105)</f>
        <v>0.26367341630701407</v>
      </c>
      <c r="I111" s="18"/>
      <c r="J111" s="18">
        <f>STDEV(J3:J105)</f>
        <v>3.2082073978759645E-2</v>
      </c>
      <c r="K111" s="18"/>
      <c r="L111" s="18">
        <f>STDEV(L3:L105)</f>
        <v>8.9271298510281447</v>
      </c>
      <c r="M111" s="18"/>
      <c r="N111" s="18"/>
      <c r="O111" s="18"/>
      <c r="P111" s="18"/>
      <c r="Q111" s="18"/>
      <c r="R111" s="18">
        <f>STDEV(R3:R105)</f>
        <v>2.6405692495396353</v>
      </c>
      <c r="S111" s="18"/>
      <c r="T111" s="18">
        <f>STDEV(T3:T105)</f>
        <v>0.42574052051356104</v>
      </c>
      <c r="U111" s="18"/>
      <c r="V111" s="18"/>
      <c r="W111" s="18"/>
      <c r="X111" s="18">
        <f>STDEV(X3:X105)</f>
        <v>37.517273691497337</v>
      </c>
      <c r="Y111" s="18">
        <f>STDEV(Y3:Y105)</f>
        <v>5.5966895180788994</v>
      </c>
      <c r="Z111" s="18">
        <f>STDEV(Z3:Z105)</f>
        <v>2.64113082865358</v>
      </c>
      <c r="AA111" s="18"/>
      <c r="AB111" s="18">
        <f>STDEV(AB3:AB105)</f>
        <v>6.4955176449987126</v>
      </c>
      <c r="AC111" s="18"/>
      <c r="AD111" s="18"/>
      <c r="AE111" s="18"/>
      <c r="AF111" s="18"/>
      <c r="AG111" s="18"/>
      <c r="AH111" s="18">
        <f>STDEV(AH3:AH105)</f>
        <v>5.8302864942786776</v>
      </c>
      <c r="AI111" s="18">
        <f>STDEV(AI3:AI105)</f>
        <v>1.0535524017532558</v>
      </c>
    </row>
    <row r="112" spans="1:35" s="4" customFormat="1" x14ac:dyDescent="0.2">
      <c r="C112" s="4" t="s">
        <v>909</v>
      </c>
      <c r="F112" s="18">
        <f>MEDIAN(F3:F105)</f>
        <v>79.319714829636936</v>
      </c>
      <c r="G112" s="18"/>
      <c r="H112" s="18">
        <f>MEDIAN(H3:H105)</f>
        <v>0.46133910965043323</v>
      </c>
      <c r="I112" s="18"/>
      <c r="J112" s="18">
        <f>MEDIAN(J3:J105)</f>
        <v>0.08</v>
      </c>
      <c r="K112" s="18"/>
      <c r="L112" s="18">
        <f>MEDIAN(L3:L105)</f>
        <v>8.577</v>
      </c>
      <c r="M112" s="18"/>
      <c r="N112" s="18"/>
      <c r="O112" s="18"/>
      <c r="P112" s="18"/>
      <c r="Q112" s="18"/>
      <c r="R112" s="18">
        <f>MEDIAN(R3:R105)</f>
        <v>1.0759000000000001</v>
      </c>
      <c r="S112" s="18"/>
      <c r="T112" s="18">
        <f>MEDIAN(T3:T105)</f>
        <v>0.1721</v>
      </c>
      <c r="U112" s="18"/>
      <c r="V112" s="18"/>
      <c r="W112" s="18"/>
      <c r="X112" s="18">
        <f>MEDIAN(X3:X105)</f>
        <v>0</v>
      </c>
      <c r="Y112" s="18">
        <f>MEDIAN(Y3:Y105)</f>
        <v>0</v>
      </c>
      <c r="Z112" s="18">
        <f>MEDIAN(Z3:Z105)</f>
        <v>0</v>
      </c>
      <c r="AA112" s="18"/>
      <c r="AB112" s="18">
        <f>MEDIAN(AB3:AB105)</f>
        <v>0</v>
      </c>
      <c r="AC112" s="18"/>
      <c r="AD112" s="18"/>
      <c r="AE112" s="18"/>
      <c r="AF112" s="18"/>
      <c r="AG112" s="18"/>
      <c r="AH112" s="18">
        <f>MEDIAN(AH3:AH105)</f>
        <v>-88.15</v>
      </c>
      <c r="AI112" s="18">
        <f>MEDIAN(AI3:AI105)</f>
        <v>-12.91</v>
      </c>
    </row>
    <row r="113" spans="1:35" s="4" customFormat="1" x14ac:dyDescent="0.2">
      <c r="J113" s="65"/>
    </row>
    <row r="114" spans="1:35" s="4" customFormat="1" x14ac:dyDescent="0.2">
      <c r="C114" s="4" t="s">
        <v>937</v>
      </c>
      <c r="H114" s="38">
        <f>CORREL($F$3:$F$105,H3:H105)</f>
        <v>0.19974032165841243</v>
      </c>
      <c r="I114" s="38"/>
      <c r="J114" s="38">
        <f>CORREL($F$3:$F$105,J3:J105)</f>
        <v>0.38330186411792566</v>
      </c>
      <c r="K114" s="38"/>
      <c r="L114" s="38">
        <f>CORREL($F$3:$F$105,L3:L105)</f>
        <v>-0.15222823146959372</v>
      </c>
      <c r="M114" s="38"/>
      <c r="N114" s="38"/>
      <c r="O114" s="38"/>
      <c r="P114" s="38"/>
      <c r="Q114" s="38"/>
      <c r="R114" s="38">
        <f>CORREL($F$3:$F$105,R3:R105)</f>
        <v>-0.23541367637968216</v>
      </c>
      <c r="S114" s="38"/>
      <c r="T114" s="38">
        <f>CORREL($F$3:$F$105,T3:T105)</f>
        <v>5.0568940774681305E-2</v>
      </c>
      <c r="U114" s="38"/>
      <c r="V114" s="38"/>
      <c r="W114" s="38"/>
      <c r="X114" s="38">
        <f>CORREL($F$3:$F$105,X3:X105)</f>
        <v>-5.4899976239040728E-2</v>
      </c>
      <c r="Y114" s="38">
        <f>CORREL($F$3:$F$105,Y3:Y105)</f>
        <v>-4.1658735370868408E-2</v>
      </c>
      <c r="Z114" s="38"/>
      <c r="AA114" s="38"/>
      <c r="AB114" s="38">
        <f>CORREL($F$3:$F$105,AB3:AB105)</f>
        <v>-1.0230381396518735E-2</v>
      </c>
      <c r="AC114" s="38"/>
      <c r="AD114" s="38"/>
      <c r="AE114" s="38"/>
      <c r="AF114" s="38"/>
      <c r="AG114" s="38"/>
      <c r="AH114" s="38">
        <f>CORREL($F$3:$F$105,AH3:AH105)</f>
        <v>-6.1365203334971162E-2</v>
      </c>
      <c r="AI114" s="38">
        <f>CORREL($F$3:$F$105,AI3:AI105)</f>
        <v>-0.11167622530495443</v>
      </c>
    </row>
    <row r="115" spans="1:35" s="12" customFormat="1" x14ac:dyDescent="0.2">
      <c r="A115" s="4"/>
      <c r="B115" s="4"/>
      <c r="C115" s="4"/>
      <c r="D115" s="4"/>
      <c r="E115" s="4"/>
      <c r="F115" s="4"/>
      <c r="G115" s="4"/>
      <c r="J115" s="65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5" s="4" customFormat="1" x14ac:dyDescent="0.2">
      <c r="C116" s="4" t="s">
        <v>938</v>
      </c>
      <c r="J116" s="65"/>
      <c r="R116" s="4">
        <f>COUNTIF(R3:R105, "&gt;0")</f>
        <v>98</v>
      </c>
      <c r="T116" s="4">
        <f t="shared" ref="T116:AG116" si="2">COUNTIF(T3:T105, "&gt;0")</f>
        <v>52</v>
      </c>
      <c r="V116" s="4">
        <f t="shared" si="2"/>
        <v>0</v>
      </c>
      <c r="X116" s="4">
        <f t="shared" si="2"/>
        <v>50</v>
      </c>
      <c r="Y116" s="4">
        <f t="shared" si="2"/>
        <v>12</v>
      </c>
      <c r="Z116" s="4">
        <f t="shared" si="2"/>
        <v>2</v>
      </c>
      <c r="AA116" s="4">
        <f t="shared" si="2"/>
        <v>0</v>
      </c>
      <c r="AB116" s="4">
        <f t="shared" si="2"/>
        <v>47</v>
      </c>
      <c r="AC116" s="4">
        <f t="shared" si="2"/>
        <v>0</v>
      </c>
      <c r="AD116" s="4">
        <f t="shared" si="2"/>
        <v>0</v>
      </c>
      <c r="AE116" s="4">
        <f t="shared" si="2"/>
        <v>0</v>
      </c>
      <c r="AF116" s="4">
        <f t="shared" si="2"/>
        <v>0</v>
      </c>
      <c r="AG116" s="4">
        <f t="shared" si="2"/>
        <v>0</v>
      </c>
      <c r="AH116" s="4" t="s">
        <v>937</v>
      </c>
      <c r="AI116" s="38">
        <f>CORREL(AI3:AI105,AH3:AH105)</f>
        <v>0.85112041279648132</v>
      </c>
    </row>
    <row r="117" spans="1:35" s="21" customFormat="1" x14ac:dyDescent="0.2">
      <c r="A117" s="4"/>
      <c r="B117" s="4"/>
      <c r="C117" s="4"/>
      <c r="D117" s="4"/>
      <c r="E117" s="4"/>
      <c r="F117" s="4"/>
      <c r="G117" s="4"/>
      <c r="J117" s="65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5" x14ac:dyDescent="0.2"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5" s="4" customFormat="1" x14ac:dyDescent="0.2"/>
    <row r="120" spans="1:35" s="4" customFormat="1" x14ac:dyDescent="0.2"/>
    <row r="121" spans="1:35" s="4" customFormat="1" x14ac:dyDescent="0.2"/>
    <row r="122" spans="1:35" s="4" customFormat="1" x14ac:dyDescent="0.2"/>
    <row r="123" spans="1:35" s="4" customFormat="1" x14ac:dyDescent="0.2"/>
    <row r="124" spans="1:35" s="4" customFormat="1" x14ac:dyDescent="0.2"/>
    <row r="125" spans="1:35" s="4" customFormat="1" x14ac:dyDescent="0.2"/>
    <row r="126" spans="1:35" s="4" customFormat="1" x14ac:dyDescent="0.2"/>
    <row r="127" spans="1:35" s="4" customFormat="1" x14ac:dyDescent="0.2"/>
    <row r="128" spans="1:35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26" customFormat="1" x14ac:dyDescent="0.2">
      <c r="A178" s="4"/>
      <c r="B178" s="4"/>
      <c r="C178" s="4"/>
      <c r="D178" s="4"/>
      <c r="E178" s="4"/>
      <c r="F178" s="4"/>
      <c r="G178" s="4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/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21" customFormat="1" x14ac:dyDescent="0.2">
      <c r="A270" s="4"/>
      <c r="B270" s="4"/>
      <c r="C270" s="4"/>
      <c r="D270" s="4"/>
      <c r="E270" s="4"/>
      <c r="F270" s="4"/>
      <c r="G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/>
    <row r="272" spans="1:33" s="26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/>
    <row r="276" spans="1:33" s="4" customFormat="1" x14ac:dyDescent="0.2"/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21" customFormat="1" x14ac:dyDescent="0.2">
      <c r="A288" s="4"/>
      <c r="B288" s="4"/>
      <c r="C288" s="4"/>
      <c r="D288" s="4"/>
      <c r="E288" s="4"/>
      <c r="F288" s="4"/>
      <c r="G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/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30"/>
  <sheetViews>
    <sheetView topLeftCell="I25" zoomScale="80" zoomScaleNormal="80" workbookViewId="0">
      <selection activeCell="D43" sqref="A43:XFD43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2.5546875" style="4" customWidth="1"/>
    <col min="5" max="5" width="11.5546875" style="4" customWidth="1"/>
    <col min="6" max="7" width="10.5546875" style="4" customWidth="1"/>
    <col min="8" max="8" width="11.33203125" style="4" customWidth="1"/>
    <col min="9" max="9" width="9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26" t="s">
        <v>872</v>
      </c>
      <c r="Y1" s="126" t="s">
        <v>873</v>
      </c>
      <c r="Z1" s="126" t="s">
        <v>874</v>
      </c>
      <c r="AA1" s="126" t="s">
        <v>875</v>
      </c>
      <c r="AB1" s="126" t="s">
        <v>876</v>
      </c>
      <c r="AC1" s="126"/>
      <c r="AD1" s="126" t="s">
        <v>877</v>
      </c>
      <c r="AE1" s="126" t="s">
        <v>878</v>
      </c>
      <c r="AF1" s="126" t="s">
        <v>879</v>
      </c>
      <c r="AG1" s="126" t="s">
        <v>880</v>
      </c>
      <c r="AH1" s="126" t="s">
        <v>881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75" t="s">
        <v>859</v>
      </c>
      <c r="I2" s="75" t="s">
        <v>858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25" t="s">
        <v>882</v>
      </c>
      <c r="Y2" s="125" t="s">
        <v>882</v>
      </c>
      <c r="Z2" s="125" t="s">
        <v>882</v>
      </c>
      <c r="AA2" s="125" t="s">
        <v>882</v>
      </c>
      <c r="AB2" s="125" t="s">
        <v>882</v>
      </c>
      <c r="AC2" s="125"/>
      <c r="AD2" s="125" t="s">
        <v>882</v>
      </c>
      <c r="AE2" s="125" t="s">
        <v>882</v>
      </c>
      <c r="AF2" s="125" t="s">
        <v>882</v>
      </c>
      <c r="AG2" s="125" t="s">
        <v>882</v>
      </c>
      <c r="AH2" s="125" t="s">
        <v>882</v>
      </c>
    </row>
    <row r="3" spans="1:34" ht="14.25" x14ac:dyDescent="0.2">
      <c r="A3" s="45">
        <v>20151356</v>
      </c>
      <c r="B3" s="46">
        <v>42345</v>
      </c>
      <c r="C3" s="47" t="s">
        <v>626</v>
      </c>
      <c r="D3" s="56">
        <v>0</v>
      </c>
      <c r="E3" s="56">
        <v>-3</v>
      </c>
      <c r="F3" s="54">
        <v>71.702953066304204</v>
      </c>
      <c r="G3" s="45">
        <v>1</v>
      </c>
      <c r="H3" s="73">
        <v>0.32220732197934832</v>
      </c>
      <c r="I3" s="72">
        <v>1</v>
      </c>
      <c r="J3" s="94">
        <v>7.0000000000000007E-2</v>
      </c>
      <c r="K3" s="99"/>
      <c r="L3" s="94">
        <v>6.0990000000000002</v>
      </c>
      <c r="M3" s="99"/>
      <c r="N3" s="96">
        <v>0</v>
      </c>
      <c r="O3" s="99" t="s">
        <v>869</v>
      </c>
      <c r="P3" s="96">
        <v>0</v>
      </c>
      <c r="Q3" s="99" t="s">
        <v>869</v>
      </c>
      <c r="R3" s="94">
        <v>11.342499999999999</v>
      </c>
      <c r="S3" s="101"/>
      <c r="T3" s="96">
        <v>0</v>
      </c>
      <c r="U3" s="99" t="s">
        <v>869</v>
      </c>
      <c r="V3" s="96">
        <v>0</v>
      </c>
      <c r="W3" s="99" t="s">
        <v>869</v>
      </c>
      <c r="X3" s="182">
        <v>11.7</v>
      </c>
      <c r="Y3" s="182">
        <v>0</v>
      </c>
      <c r="Z3" s="183">
        <v>0</v>
      </c>
      <c r="AA3" s="182">
        <v>0</v>
      </c>
      <c r="AB3" s="183">
        <v>2</v>
      </c>
      <c r="AC3" s="182"/>
      <c r="AD3" s="182">
        <v>0</v>
      </c>
      <c r="AE3" s="182">
        <v>0</v>
      </c>
      <c r="AF3" s="182">
        <v>0</v>
      </c>
      <c r="AG3" s="182">
        <v>0</v>
      </c>
      <c r="AH3" s="182">
        <v>0</v>
      </c>
    </row>
    <row r="4" spans="1:34" ht="14.25" x14ac:dyDescent="0.2">
      <c r="A4" s="47">
        <v>20151357</v>
      </c>
      <c r="B4" s="46">
        <v>42345</v>
      </c>
      <c r="C4" s="47" t="s">
        <v>627</v>
      </c>
      <c r="D4" s="8">
        <v>0</v>
      </c>
      <c r="E4" s="8">
        <v>-2.5</v>
      </c>
      <c r="F4" s="54">
        <v>65.869178689405643</v>
      </c>
      <c r="G4" s="45">
        <v>1</v>
      </c>
      <c r="H4" s="73">
        <v>0.48558401501944487</v>
      </c>
      <c r="I4" s="72">
        <v>1</v>
      </c>
      <c r="J4" s="94">
        <v>0.06</v>
      </c>
      <c r="K4" s="99"/>
      <c r="L4" s="94">
        <v>10.693</v>
      </c>
      <c r="M4" s="99"/>
      <c r="N4" s="96">
        <v>0</v>
      </c>
      <c r="O4" s="99" t="s">
        <v>869</v>
      </c>
      <c r="P4" s="96">
        <v>0</v>
      </c>
      <c r="Q4" s="99" t="s">
        <v>869</v>
      </c>
      <c r="R4" s="94">
        <v>7.7396000000000003</v>
      </c>
      <c r="S4" s="101"/>
      <c r="T4" s="94">
        <v>0.41399999999999998</v>
      </c>
      <c r="U4" s="101"/>
      <c r="V4" s="96">
        <v>0</v>
      </c>
      <c r="W4" s="99" t="s">
        <v>869</v>
      </c>
      <c r="X4" s="182">
        <v>400.6</v>
      </c>
      <c r="Y4" s="182">
        <v>0</v>
      </c>
      <c r="Z4" s="182">
        <v>0</v>
      </c>
      <c r="AA4" s="182">
        <v>0</v>
      </c>
      <c r="AB4" s="183">
        <v>1</v>
      </c>
      <c r="AC4" s="182"/>
      <c r="AD4" s="182">
        <v>0</v>
      </c>
      <c r="AE4" s="182">
        <v>0</v>
      </c>
      <c r="AF4" s="182">
        <v>0</v>
      </c>
      <c r="AG4" s="182">
        <v>0</v>
      </c>
      <c r="AH4" s="182">
        <v>0</v>
      </c>
    </row>
    <row r="5" spans="1:34" ht="14.25" x14ac:dyDescent="0.2">
      <c r="A5" s="47">
        <v>20151358</v>
      </c>
      <c r="B5" s="46">
        <v>42345</v>
      </c>
      <c r="C5" s="47" t="s">
        <v>628</v>
      </c>
      <c r="D5" s="8">
        <v>0</v>
      </c>
      <c r="E5" s="8">
        <v>-2</v>
      </c>
      <c r="F5" s="54">
        <v>67.035933564785367</v>
      </c>
      <c r="G5" s="45">
        <v>1</v>
      </c>
      <c r="H5" s="73">
        <v>0.53301595816011793</v>
      </c>
      <c r="I5" s="72">
        <v>1</v>
      </c>
      <c r="J5" s="94">
        <v>0.06</v>
      </c>
      <c r="K5" s="99"/>
      <c r="L5" s="94">
        <v>18.181000000000001</v>
      </c>
      <c r="M5" s="99"/>
      <c r="N5" s="96">
        <v>0</v>
      </c>
      <c r="O5" s="99" t="s">
        <v>869</v>
      </c>
      <c r="P5" s="96">
        <v>0</v>
      </c>
      <c r="Q5" s="99" t="s">
        <v>869</v>
      </c>
      <c r="R5" s="94">
        <v>4.4943</v>
      </c>
      <c r="S5" s="101"/>
      <c r="T5" s="96">
        <v>0</v>
      </c>
      <c r="U5" s="99" t="s">
        <v>869</v>
      </c>
      <c r="V5" s="96">
        <v>0</v>
      </c>
      <c r="W5" s="99" t="s">
        <v>869</v>
      </c>
      <c r="X5" s="182">
        <v>718.1</v>
      </c>
      <c r="Y5" s="182">
        <v>0</v>
      </c>
      <c r="Z5" s="182">
        <v>0</v>
      </c>
      <c r="AA5" s="182">
        <v>0</v>
      </c>
      <c r="AB5" s="183">
        <v>1</v>
      </c>
      <c r="AC5" s="182"/>
      <c r="AD5" s="182">
        <v>0</v>
      </c>
      <c r="AE5" s="182">
        <v>0</v>
      </c>
      <c r="AF5" s="182">
        <v>0</v>
      </c>
      <c r="AG5" s="182">
        <v>0</v>
      </c>
      <c r="AH5" s="182">
        <v>0</v>
      </c>
    </row>
    <row r="6" spans="1:34" ht="15" x14ac:dyDescent="0.2">
      <c r="A6" s="45">
        <v>20151359</v>
      </c>
      <c r="B6" s="46">
        <v>42345</v>
      </c>
      <c r="C6" s="47" t="s">
        <v>629</v>
      </c>
      <c r="D6" s="8">
        <v>0</v>
      </c>
      <c r="E6" s="8">
        <v>-1.5</v>
      </c>
      <c r="F6" s="54">
        <v>165.6267205343708</v>
      </c>
      <c r="G6" s="45">
        <v>1</v>
      </c>
      <c r="H6" s="73">
        <v>0.52247552635107952</v>
      </c>
      <c r="I6" s="72">
        <v>1</v>
      </c>
      <c r="J6" s="102">
        <v>0.09</v>
      </c>
      <c r="K6" s="103"/>
      <c r="L6" s="102">
        <v>5.3819999999999997</v>
      </c>
      <c r="M6" s="104"/>
      <c r="N6" s="105">
        <v>0</v>
      </c>
      <c r="O6" s="104" t="s">
        <v>869</v>
      </c>
      <c r="P6" s="105">
        <v>0</v>
      </c>
      <c r="Q6" s="104" t="s">
        <v>869</v>
      </c>
      <c r="R6" s="99">
        <v>0</v>
      </c>
      <c r="S6" s="104" t="s">
        <v>869</v>
      </c>
      <c r="T6" s="113">
        <v>0</v>
      </c>
      <c r="U6" s="104" t="s">
        <v>869</v>
      </c>
      <c r="V6" s="102">
        <v>0.37730000000000002</v>
      </c>
      <c r="W6" s="104"/>
      <c r="X6" s="182">
        <v>35</v>
      </c>
      <c r="Y6" s="182">
        <v>0</v>
      </c>
      <c r="Z6" s="182">
        <v>0</v>
      </c>
      <c r="AA6" s="182">
        <v>0</v>
      </c>
      <c r="AB6" s="183">
        <v>0</v>
      </c>
      <c r="AC6" s="182"/>
      <c r="AD6" s="182">
        <v>0</v>
      </c>
      <c r="AE6" s="182">
        <v>0</v>
      </c>
      <c r="AF6" s="182">
        <v>0</v>
      </c>
      <c r="AG6" s="182">
        <v>0</v>
      </c>
      <c r="AH6" s="182">
        <v>0</v>
      </c>
    </row>
    <row r="7" spans="1:34" ht="14.25" x14ac:dyDescent="0.2">
      <c r="A7" s="47">
        <v>20151360</v>
      </c>
      <c r="B7" s="46">
        <v>42345</v>
      </c>
      <c r="C7" s="47" t="s">
        <v>630</v>
      </c>
      <c r="D7" s="8">
        <v>0</v>
      </c>
      <c r="E7" s="8">
        <v>-1.25</v>
      </c>
      <c r="F7" s="54">
        <v>438.51382715111146</v>
      </c>
      <c r="G7" s="45">
        <v>2</v>
      </c>
      <c r="H7" s="73">
        <v>0.83517500335255457</v>
      </c>
      <c r="I7" s="72">
        <v>1</v>
      </c>
      <c r="J7" s="94">
        <v>0.12</v>
      </c>
      <c r="K7" s="99"/>
      <c r="L7" s="94">
        <v>3.0609999999999999</v>
      </c>
      <c r="M7" s="99"/>
      <c r="N7" s="96">
        <v>0</v>
      </c>
      <c r="O7" s="99" t="s">
        <v>869</v>
      </c>
      <c r="P7" s="96">
        <v>0</v>
      </c>
      <c r="Q7" s="99" t="s">
        <v>869</v>
      </c>
      <c r="R7" s="94">
        <v>0.6946</v>
      </c>
      <c r="S7" s="101"/>
      <c r="T7" s="94">
        <v>0.80569999999999997</v>
      </c>
      <c r="U7" s="101"/>
      <c r="V7" s="96">
        <v>0</v>
      </c>
      <c r="W7" s="99" t="s">
        <v>869</v>
      </c>
      <c r="X7" s="182">
        <v>3</v>
      </c>
      <c r="Y7" s="182">
        <v>0</v>
      </c>
      <c r="Z7" s="182">
        <v>0</v>
      </c>
      <c r="AA7" s="182">
        <v>0</v>
      </c>
      <c r="AB7" s="183">
        <v>2</v>
      </c>
      <c r="AC7" s="182"/>
      <c r="AD7" s="182">
        <v>0</v>
      </c>
      <c r="AE7" s="182">
        <v>0</v>
      </c>
      <c r="AF7" s="182">
        <v>0</v>
      </c>
      <c r="AG7" s="182">
        <v>0</v>
      </c>
      <c r="AH7" s="182">
        <v>0</v>
      </c>
    </row>
    <row r="8" spans="1:34" ht="14.25" x14ac:dyDescent="0.2">
      <c r="A8" s="47">
        <v>20151361</v>
      </c>
      <c r="B8" s="46">
        <v>42345</v>
      </c>
      <c r="C8" s="47" t="s">
        <v>631</v>
      </c>
      <c r="D8" s="8">
        <v>0</v>
      </c>
      <c r="E8" s="8">
        <v>-1</v>
      </c>
      <c r="F8" s="54">
        <v>628.48913515318543</v>
      </c>
      <c r="G8" s="45">
        <v>2</v>
      </c>
      <c r="H8" s="73">
        <v>1.6028697867775243</v>
      </c>
      <c r="I8" s="72">
        <v>1</v>
      </c>
      <c r="J8" s="94">
        <v>0.13</v>
      </c>
      <c r="K8" s="99"/>
      <c r="L8" s="94">
        <v>3.74</v>
      </c>
      <c r="M8" s="99"/>
      <c r="N8" s="96">
        <v>0</v>
      </c>
      <c r="O8" s="99" t="s">
        <v>869</v>
      </c>
      <c r="P8" s="96">
        <v>0</v>
      </c>
      <c r="Q8" s="99" t="s">
        <v>869</v>
      </c>
      <c r="R8" s="94">
        <v>0.68320000000000003</v>
      </c>
      <c r="S8" s="101"/>
      <c r="T8" s="94">
        <v>0.62960000000000005</v>
      </c>
      <c r="U8" s="101"/>
      <c r="V8" s="96">
        <v>0</v>
      </c>
      <c r="W8" s="99" t="s">
        <v>869</v>
      </c>
      <c r="X8" s="182">
        <v>0</v>
      </c>
      <c r="Y8" s="182">
        <v>0</v>
      </c>
      <c r="Z8" s="182">
        <v>0</v>
      </c>
      <c r="AA8" s="182">
        <v>0</v>
      </c>
      <c r="AB8" s="183">
        <v>1</v>
      </c>
      <c r="AC8" s="182"/>
      <c r="AD8" s="182">
        <v>0</v>
      </c>
      <c r="AE8" s="182">
        <v>0</v>
      </c>
      <c r="AF8" s="182">
        <v>0</v>
      </c>
      <c r="AG8" s="182">
        <v>0</v>
      </c>
      <c r="AH8" s="182">
        <v>0</v>
      </c>
    </row>
    <row r="9" spans="1:34" ht="14.25" x14ac:dyDescent="0.2">
      <c r="A9" s="45">
        <v>20151362</v>
      </c>
      <c r="B9" s="46">
        <v>42345</v>
      </c>
      <c r="C9" s="47" t="s">
        <v>632</v>
      </c>
      <c r="D9" s="8">
        <v>0</v>
      </c>
      <c r="E9" s="8">
        <v>-0.75</v>
      </c>
      <c r="F9" s="54">
        <v>830.45947113491263</v>
      </c>
      <c r="G9" s="45">
        <v>2</v>
      </c>
      <c r="H9" s="73">
        <v>1.936650127397076</v>
      </c>
      <c r="I9" s="72">
        <v>1</v>
      </c>
      <c r="J9" s="94">
        <v>0.09</v>
      </c>
      <c r="K9" s="99"/>
      <c r="L9" s="94">
        <v>5.1790000000000003</v>
      </c>
      <c r="M9" s="99"/>
      <c r="N9" s="96">
        <v>0</v>
      </c>
      <c r="O9" s="99" t="s">
        <v>869</v>
      </c>
      <c r="P9" s="96">
        <v>0</v>
      </c>
      <c r="Q9" s="99" t="s">
        <v>869</v>
      </c>
      <c r="R9" s="97">
        <v>0.67430000000000001</v>
      </c>
      <c r="S9" s="101"/>
      <c r="T9" s="97">
        <v>0.39350000000000002</v>
      </c>
      <c r="U9" s="101"/>
      <c r="V9" s="96">
        <v>0</v>
      </c>
      <c r="W9" s="99" t="s">
        <v>869</v>
      </c>
      <c r="X9" s="182">
        <v>0</v>
      </c>
      <c r="Y9" s="182">
        <v>28.5</v>
      </c>
      <c r="Z9" s="182">
        <v>0</v>
      </c>
      <c r="AA9" s="182">
        <v>0</v>
      </c>
      <c r="AB9" s="182">
        <v>0</v>
      </c>
      <c r="AC9" s="182"/>
      <c r="AD9" s="182">
        <v>0</v>
      </c>
      <c r="AE9" s="182">
        <v>0</v>
      </c>
      <c r="AF9" s="182">
        <v>0</v>
      </c>
      <c r="AG9" s="182">
        <v>0</v>
      </c>
      <c r="AH9" s="182">
        <v>0</v>
      </c>
    </row>
    <row r="10" spans="1:34" ht="14.25" x14ac:dyDescent="0.2">
      <c r="A10" s="48">
        <v>20151363</v>
      </c>
      <c r="B10" s="49">
        <v>42345</v>
      </c>
      <c r="C10" s="48" t="s">
        <v>633</v>
      </c>
      <c r="D10" s="8">
        <v>0</v>
      </c>
      <c r="E10" s="8">
        <v>-0.5</v>
      </c>
      <c r="F10" s="55">
        <v>844.15194435365549</v>
      </c>
      <c r="G10" s="48">
        <v>5</v>
      </c>
      <c r="H10" s="73">
        <v>1.0213892986455677</v>
      </c>
      <c r="I10" s="72">
        <v>1</v>
      </c>
      <c r="J10" s="94">
        <v>7.0000000000000007E-2</v>
      </c>
      <c r="K10" s="99"/>
      <c r="L10" s="94">
        <v>4.899</v>
      </c>
      <c r="M10" s="99"/>
      <c r="N10" s="96">
        <v>0</v>
      </c>
      <c r="O10" s="99" t="s">
        <v>869</v>
      </c>
      <c r="P10" s="96">
        <v>0</v>
      </c>
      <c r="Q10" s="99" t="s">
        <v>869</v>
      </c>
      <c r="R10" s="94">
        <v>0.68130000000000002</v>
      </c>
      <c r="S10" s="101"/>
      <c r="T10" s="96">
        <v>0</v>
      </c>
      <c r="U10" s="99" t="s">
        <v>869</v>
      </c>
      <c r="V10" s="96">
        <v>0</v>
      </c>
      <c r="W10" s="99" t="s">
        <v>869</v>
      </c>
      <c r="X10" s="182">
        <v>0</v>
      </c>
      <c r="Y10" s="182">
        <v>0</v>
      </c>
      <c r="Z10" s="182">
        <v>0</v>
      </c>
      <c r="AA10" s="182">
        <v>0</v>
      </c>
      <c r="AB10" s="182">
        <v>0</v>
      </c>
      <c r="AC10" s="182"/>
      <c r="AD10" s="182">
        <v>0</v>
      </c>
      <c r="AE10" s="182">
        <v>0</v>
      </c>
      <c r="AF10" s="182">
        <v>0</v>
      </c>
      <c r="AG10" s="182">
        <v>0</v>
      </c>
      <c r="AH10" s="182">
        <v>0</v>
      </c>
    </row>
    <row r="11" spans="1:34" ht="14.25" x14ac:dyDescent="0.2">
      <c r="A11" s="50">
        <v>20151364</v>
      </c>
      <c r="B11" s="51">
        <v>42345</v>
      </c>
      <c r="C11" s="50" t="s">
        <v>634</v>
      </c>
      <c r="D11" s="8">
        <v>0</v>
      </c>
      <c r="E11" s="8">
        <v>-0.25</v>
      </c>
      <c r="F11" s="55">
        <v>284.34402910425626</v>
      </c>
      <c r="G11" s="48">
        <v>1</v>
      </c>
      <c r="H11" s="73">
        <v>0.33538286174064641</v>
      </c>
      <c r="I11" s="72">
        <v>1</v>
      </c>
      <c r="J11" s="94">
        <v>0.06</v>
      </c>
      <c r="K11" s="99"/>
      <c r="L11" s="94">
        <v>6.4219999999999997</v>
      </c>
      <c r="M11" s="99"/>
      <c r="N11" s="96">
        <v>0</v>
      </c>
      <c r="O11" s="99" t="s">
        <v>869</v>
      </c>
      <c r="P11" s="96">
        <v>0</v>
      </c>
      <c r="Q11" s="99" t="s">
        <v>869</v>
      </c>
      <c r="R11" s="94">
        <v>8.1090999999999998</v>
      </c>
      <c r="S11" s="101"/>
      <c r="T11" s="94">
        <v>0.41889999999999999</v>
      </c>
      <c r="U11" s="101"/>
      <c r="V11" s="96">
        <v>0</v>
      </c>
      <c r="W11" s="99" t="s">
        <v>869</v>
      </c>
      <c r="X11" s="182">
        <v>15.1</v>
      </c>
      <c r="Y11" s="182">
        <v>5</v>
      </c>
      <c r="Z11" s="182">
        <v>0</v>
      </c>
      <c r="AA11" s="182">
        <v>0</v>
      </c>
      <c r="AB11" s="182">
        <v>3</v>
      </c>
      <c r="AC11" s="182"/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</row>
    <row r="12" spans="1:34" ht="14.25" x14ac:dyDescent="0.2">
      <c r="A12" s="48">
        <v>20151365</v>
      </c>
      <c r="B12" s="51">
        <v>42345</v>
      </c>
      <c r="C12" s="50" t="s">
        <v>635</v>
      </c>
      <c r="D12" s="8">
        <v>5</v>
      </c>
      <c r="E12" s="8">
        <v>-3</v>
      </c>
      <c r="F12" s="55">
        <v>60.764626109619428</v>
      </c>
      <c r="G12" s="48">
        <v>1</v>
      </c>
      <c r="H12" s="74">
        <v>2.6988621888024538</v>
      </c>
      <c r="I12" s="70">
        <v>2</v>
      </c>
      <c r="J12" s="94">
        <v>0.06</v>
      </c>
      <c r="K12" s="99"/>
      <c r="L12" s="94">
        <v>11.295999999999999</v>
      </c>
      <c r="M12" s="99"/>
      <c r="N12" s="96">
        <v>0</v>
      </c>
      <c r="O12" s="99" t="s">
        <v>869</v>
      </c>
      <c r="P12" s="96">
        <v>0</v>
      </c>
      <c r="Q12" s="99" t="s">
        <v>869</v>
      </c>
      <c r="R12" s="94">
        <v>8.06</v>
      </c>
      <c r="S12" s="101"/>
      <c r="T12" s="96">
        <v>0</v>
      </c>
      <c r="U12" s="99" t="s">
        <v>869</v>
      </c>
      <c r="V12" s="96">
        <v>0</v>
      </c>
      <c r="W12" s="99" t="s">
        <v>869</v>
      </c>
      <c r="X12" s="182">
        <v>3</v>
      </c>
      <c r="Y12" s="182">
        <v>0</v>
      </c>
      <c r="Z12" s="182">
        <v>0</v>
      </c>
      <c r="AA12" s="182">
        <v>0</v>
      </c>
      <c r="AB12" s="183">
        <v>2</v>
      </c>
      <c r="AC12" s="182"/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</row>
    <row r="13" spans="1:34" ht="14.25" x14ac:dyDescent="0.2">
      <c r="A13" s="50">
        <v>20151366</v>
      </c>
      <c r="B13" s="51">
        <v>42345</v>
      </c>
      <c r="C13" s="50" t="s">
        <v>636</v>
      </c>
      <c r="D13" s="8">
        <v>5</v>
      </c>
      <c r="E13" s="8">
        <v>-2.5</v>
      </c>
      <c r="F13" s="55">
        <v>56.243450967523046</v>
      </c>
      <c r="G13" s="48">
        <v>1</v>
      </c>
      <c r="H13" s="74">
        <v>3.1191115178648721</v>
      </c>
      <c r="I13" s="70">
        <v>2</v>
      </c>
      <c r="J13" s="94">
        <v>0.06</v>
      </c>
      <c r="K13" s="99"/>
      <c r="L13" s="94">
        <v>34.863</v>
      </c>
      <c r="M13" s="99"/>
      <c r="N13" s="96">
        <v>0</v>
      </c>
      <c r="O13" s="99" t="s">
        <v>869</v>
      </c>
      <c r="P13" s="96">
        <v>0</v>
      </c>
      <c r="Q13" s="99" t="s">
        <v>869</v>
      </c>
      <c r="R13" s="94">
        <v>4.7784000000000004</v>
      </c>
      <c r="S13" s="101"/>
      <c r="T13" s="94">
        <v>0.37069999999999997</v>
      </c>
      <c r="U13" s="101"/>
      <c r="V13" s="96">
        <v>0</v>
      </c>
      <c r="W13" s="99" t="s">
        <v>869</v>
      </c>
      <c r="X13" s="182">
        <v>4</v>
      </c>
      <c r="Y13" s="182">
        <v>0</v>
      </c>
      <c r="Z13" s="182">
        <v>0</v>
      </c>
      <c r="AA13" s="182">
        <v>0</v>
      </c>
      <c r="AB13" s="183">
        <v>2</v>
      </c>
      <c r="AC13" s="182"/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</row>
    <row r="14" spans="1:34" ht="14.25" x14ac:dyDescent="0.2">
      <c r="A14" s="50">
        <v>20151367</v>
      </c>
      <c r="B14" s="51">
        <v>42345</v>
      </c>
      <c r="C14" s="50" t="s">
        <v>637</v>
      </c>
      <c r="D14" s="8">
        <v>5</v>
      </c>
      <c r="E14" s="8">
        <v>-2</v>
      </c>
      <c r="F14" s="55">
        <v>55.660073529833198</v>
      </c>
      <c r="G14" s="48">
        <v>1</v>
      </c>
      <c r="H14" s="73">
        <v>0.82551294086093596</v>
      </c>
      <c r="I14" s="72">
        <v>1</v>
      </c>
      <c r="J14" s="94">
        <v>0.06</v>
      </c>
      <c r="K14" s="99"/>
      <c r="L14" s="94">
        <v>18.222999999999999</v>
      </c>
      <c r="M14" s="99"/>
      <c r="N14" s="96">
        <v>0</v>
      </c>
      <c r="O14" s="99" t="s">
        <v>869</v>
      </c>
      <c r="P14" s="96">
        <v>0</v>
      </c>
      <c r="Q14" s="99" t="s">
        <v>869</v>
      </c>
      <c r="R14" s="94">
        <v>3.1030000000000002</v>
      </c>
      <c r="S14" s="101"/>
      <c r="T14" s="96">
        <v>0</v>
      </c>
      <c r="U14" s="99" t="s">
        <v>869</v>
      </c>
      <c r="V14" s="96">
        <v>0</v>
      </c>
      <c r="W14" s="99" t="s">
        <v>869</v>
      </c>
      <c r="X14" s="182">
        <v>9.4</v>
      </c>
      <c r="Y14" s="182">
        <v>0</v>
      </c>
      <c r="Z14" s="182">
        <v>0</v>
      </c>
      <c r="AA14" s="182">
        <v>0</v>
      </c>
      <c r="AB14" s="182">
        <v>0</v>
      </c>
      <c r="AC14" s="182"/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</row>
    <row r="15" spans="1:34" ht="14.25" x14ac:dyDescent="0.2">
      <c r="A15" s="48">
        <v>20151368</v>
      </c>
      <c r="B15" s="51">
        <v>42345</v>
      </c>
      <c r="C15" s="50" t="s">
        <v>638</v>
      </c>
      <c r="D15" s="8">
        <v>5</v>
      </c>
      <c r="E15" s="8">
        <v>-1.5</v>
      </c>
      <c r="F15" s="55">
        <v>87.162455165085348</v>
      </c>
      <c r="G15" s="48">
        <v>1</v>
      </c>
      <c r="H15" s="73">
        <v>0.74031111707120822</v>
      </c>
      <c r="I15" s="72">
        <v>1</v>
      </c>
      <c r="J15" s="94">
        <v>0.1</v>
      </c>
      <c r="K15" s="99"/>
      <c r="L15" s="94">
        <v>2.379</v>
      </c>
      <c r="M15" s="99"/>
      <c r="N15" s="96">
        <v>0</v>
      </c>
      <c r="O15" s="99" t="s">
        <v>869</v>
      </c>
      <c r="P15" s="96">
        <v>0</v>
      </c>
      <c r="Q15" s="99" t="s">
        <v>869</v>
      </c>
      <c r="R15" s="94">
        <v>0.91469999999999996</v>
      </c>
      <c r="S15" s="101"/>
      <c r="T15" s="96">
        <v>0</v>
      </c>
      <c r="U15" s="99" t="s">
        <v>869</v>
      </c>
      <c r="V15" s="96">
        <v>0</v>
      </c>
      <c r="W15" s="99" t="s">
        <v>869</v>
      </c>
      <c r="X15" s="182">
        <v>0</v>
      </c>
      <c r="Y15" s="182">
        <v>0</v>
      </c>
      <c r="Z15" s="182">
        <v>0</v>
      </c>
      <c r="AA15" s="182">
        <v>0</v>
      </c>
      <c r="AB15" s="183">
        <v>1</v>
      </c>
      <c r="AC15" s="182"/>
      <c r="AD15" s="182">
        <v>0</v>
      </c>
      <c r="AE15" s="182">
        <v>0</v>
      </c>
      <c r="AF15" s="182">
        <v>0</v>
      </c>
      <c r="AG15" s="182">
        <v>0</v>
      </c>
      <c r="AH15" s="182">
        <v>0</v>
      </c>
    </row>
    <row r="16" spans="1:34" ht="14.25" x14ac:dyDescent="0.2">
      <c r="A16" s="50">
        <v>20151369</v>
      </c>
      <c r="B16" s="51">
        <v>42345</v>
      </c>
      <c r="C16" s="50" t="s">
        <v>639</v>
      </c>
      <c r="D16" s="8">
        <v>5</v>
      </c>
      <c r="E16" s="8">
        <v>-1.25</v>
      </c>
      <c r="F16" s="55">
        <v>120.12328039456214</v>
      </c>
      <c r="G16" s="48">
        <v>1</v>
      </c>
      <c r="H16" s="73">
        <v>1.7565844173260019</v>
      </c>
      <c r="I16" s="72">
        <v>1</v>
      </c>
      <c r="J16" s="94">
        <v>0.11</v>
      </c>
      <c r="K16" s="99"/>
      <c r="L16" s="94">
        <v>2.8650000000000002</v>
      </c>
      <c r="M16" s="99"/>
      <c r="N16" s="96">
        <v>0</v>
      </c>
      <c r="O16" s="99" t="s">
        <v>869</v>
      </c>
      <c r="P16" s="96">
        <v>0</v>
      </c>
      <c r="Q16" s="99" t="s">
        <v>869</v>
      </c>
      <c r="R16" s="94">
        <v>0.67689999999999995</v>
      </c>
      <c r="S16" s="101"/>
      <c r="T16" s="96">
        <v>0</v>
      </c>
      <c r="U16" s="99" t="s">
        <v>869</v>
      </c>
      <c r="V16" s="96">
        <v>0</v>
      </c>
      <c r="W16" s="99" t="s">
        <v>869</v>
      </c>
      <c r="X16" s="182">
        <v>4</v>
      </c>
      <c r="Y16" s="182">
        <v>0</v>
      </c>
      <c r="Z16" s="182">
        <v>0</v>
      </c>
      <c r="AA16" s="182">
        <v>0</v>
      </c>
      <c r="AB16" s="183">
        <v>2</v>
      </c>
      <c r="AC16" s="182"/>
      <c r="AD16" s="182">
        <v>0</v>
      </c>
      <c r="AE16" s="182">
        <v>0</v>
      </c>
      <c r="AF16" s="182">
        <v>0</v>
      </c>
      <c r="AG16" s="182">
        <v>0</v>
      </c>
      <c r="AH16" s="182">
        <v>0</v>
      </c>
    </row>
    <row r="17" spans="1:34" ht="14.25" x14ac:dyDescent="0.2">
      <c r="A17" s="50">
        <v>20151370</v>
      </c>
      <c r="B17" s="51">
        <v>42345</v>
      </c>
      <c r="C17" s="50" t="s">
        <v>640</v>
      </c>
      <c r="D17" s="8">
        <v>5</v>
      </c>
      <c r="E17" s="8">
        <v>-1</v>
      </c>
      <c r="F17" s="55">
        <v>219.15160044241497</v>
      </c>
      <c r="G17" s="48">
        <v>1</v>
      </c>
      <c r="H17" s="74">
        <v>3.1445811741716851</v>
      </c>
      <c r="I17" s="70">
        <v>2</v>
      </c>
      <c r="J17" s="94">
        <v>0.08</v>
      </c>
      <c r="K17" s="99"/>
      <c r="L17" s="94">
        <v>3.5369999999999999</v>
      </c>
      <c r="M17" s="99"/>
      <c r="N17" s="96">
        <v>0</v>
      </c>
      <c r="O17" s="99" t="s">
        <v>869</v>
      </c>
      <c r="P17" s="96">
        <v>0</v>
      </c>
      <c r="Q17" s="99" t="s">
        <v>869</v>
      </c>
      <c r="R17" s="94">
        <v>0.6976</v>
      </c>
      <c r="S17" s="101"/>
      <c r="T17" s="96">
        <v>0</v>
      </c>
      <c r="U17" s="99" t="s">
        <v>869</v>
      </c>
      <c r="V17" s="96">
        <v>0</v>
      </c>
      <c r="W17" s="99" t="s">
        <v>869</v>
      </c>
      <c r="X17" s="182">
        <v>4</v>
      </c>
      <c r="Y17" s="182">
        <v>9.4</v>
      </c>
      <c r="Z17" s="182">
        <v>0</v>
      </c>
      <c r="AA17" s="182">
        <v>0</v>
      </c>
      <c r="AB17" s="183">
        <v>2</v>
      </c>
      <c r="AC17" s="182"/>
      <c r="AD17" s="182">
        <v>0</v>
      </c>
      <c r="AE17" s="182">
        <v>0</v>
      </c>
      <c r="AF17" s="182">
        <v>0</v>
      </c>
      <c r="AG17" s="182">
        <v>0</v>
      </c>
      <c r="AH17" s="182">
        <v>0</v>
      </c>
    </row>
    <row r="18" spans="1:34" s="12" customFormat="1" ht="14.25" x14ac:dyDescent="0.2">
      <c r="A18" s="48">
        <v>20151371</v>
      </c>
      <c r="B18" s="51">
        <v>42345</v>
      </c>
      <c r="C18" s="50" t="s">
        <v>641</v>
      </c>
      <c r="D18" s="8">
        <v>5</v>
      </c>
      <c r="E18" s="8">
        <v>-0.75</v>
      </c>
      <c r="F18" s="55">
        <v>359.74556292567001</v>
      </c>
      <c r="G18" s="48">
        <v>1</v>
      </c>
      <c r="H18" s="74">
        <v>2.5314901616433949</v>
      </c>
      <c r="I18" s="70">
        <v>2</v>
      </c>
      <c r="J18" s="94">
        <v>0.06</v>
      </c>
      <c r="K18" s="99"/>
      <c r="L18" s="94">
        <v>5.5960000000000001</v>
      </c>
      <c r="M18" s="99"/>
      <c r="N18" s="96">
        <v>0</v>
      </c>
      <c r="O18" s="99" t="s">
        <v>869</v>
      </c>
      <c r="P18" s="96">
        <v>0</v>
      </c>
      <c r="Q18" s="99" t="s">
        <v>869</v>
      </c>
      <c r="R18" s="94">
        <v>0.88160000000000005</v>
      </c>
      <c r="S18" s="101"/>
      <c r="T18" s="96">
        <v>0</v>
      </c>
      <c r="U18" s="99" t="s">
        <v>869</v>
      </c>
      <c r="V18" s="96">
        <v>0</v>
      </c>
      <c r="W18" s="99" t="s">
        <v>869</v>
      </c>
      <c r="X18" s="182">
        <v>120.5</v>
      </c>
      <c r="Y18" s="182">
        <v>25.5</v>
      </c>
      <c r="Z18" s="182">
        <v>0</v>
      </c>
      <c r="AA18" s="182">
        <v>0</v>
      </c>
      <c r="AB18" s="182">
        <v>6.1</v>
      </c>
      <c r="AC18" s="182"/>
      <c r="AD18" s="182">
        <v>0</v>
      </c>
      <c r="AE18" s="182">
        <v>0</v>
      </c>
      <c r="AF18" s="182">
        <v>0</v>
      </c>
      <c r="AG18" s="182">
        <v>0</v>
      </c>
      <c r="AH18" s="182">
        <v>0</v>
      </c>
    </row>
    <row r="19" spans="1:34" ht="14.25" x14ac:dyDescent="0.2">
      <c r="A19" s="50">
        <v>20151372</v>
      </c>
      <c r="B19" s="51">
        <v>42345</v>
      </c>
      <c r="C19" s="50" t="s">
        <v>642</v>
      </c>
      <c r="D19" s="8">
        <v>5</v>
      </c>
      <c r="E19" s="8">
        <v>-0.5</v>
      </c>
      <c r="F19" s="55">
        <v>357.1203644560656</v>
      </c>
      <c r="G19" s="48">
        <v>1</v>
      </c>
      <c r="H19" s="73">
        <v>0.46801662867104737</v>
      </c>
      <c r="I19" s="72">
        <v>1</v>
      </c>
      <c r="J19" s="94">
        <v>7.0000000000000007E-2</v>
      </c>
      <c r="K19" s="99"/>
      <c r="L19" s="94">
        <v>7.5529999999999999</v>
      </c>
      <c r="M19" s="99"/>
      <c r="N19" s="96">
        <v>0</v>
      </c>
      <c r="O19" s="99" t="s">
        <v>869</v>
      </c>
      <c r="P19" s="96">
        <v>0</v>
      </c>
      <c r="Q19" s="99" t="s">
        <v>869</v>
      </c>
      <c r="R19" s="94">
        <v>11.3956</v>
      </c>
      <c r="S19" s="101"/>
      <c r="T19" s="96">
        <v>0</v>
      </c>
      <c r="U19" s="99" t="s">
        <v>869</v>
      </c>
      <c r="V19" s="96">
        <v>0</v>
      </c>
      <c r="W19" s="99" t="s">
        <v>869</v>
      </c>
      <c r="X19" s="182">
        <v>81.2</v>
      </c>
      <c r="Y19" s="182">
        <v>6.1</v>
      </c>
      <c r="Z19" s="182">
        <v>0</v>
      </c>
      <c r="AA19" s="182">
        <v>160.30000000000001</v>
      </c>
      <c r="AB19" s="182">
        <v>0</v>
      </c>
      <c r="AC19" s="182"/>
      <c r="AD19" s="182">
        <v>0</v>
      </c>
      <c r="AE19" s="182">
        <v>0</v>
      </c>
      <c r="AF19" s="182">
        <v>0</v>
      </c>
      <c r="AG19" s="182">
        <v>0</v>
      </c>
      <c r="AH19" s="182">
        <v>0</v>
      </c>
    </row>
    <row r="20" spans="1:34" ht="14.25" x14ac:dyDescent="0.2">
      <c r="A20" s="50">
        <v>20151373</v>
      </c>
      <c r="B20" s="51">
        <v>42345</v>
      </c>
      <c r="C20" s="50" t="s">
        <v>643</v>
      </c>
      <c r="D20" s="8">
        <v>5</v>
      </c>
      <c r="E20" s="8">
        <v>-0.25</v>
      </c>
      <c r="F20" s="55">
        <v>94.162984417363617</v>
      </c>
      <c r="G20" s="48">
        <v>1</v>
      </c>
      <c r="H20" s="73">
        <v>0.2255866970631622</v>
      </c>
      <c r="I20" s="72">
        <v>1</v>
      </c>
      <c r="J20" s="94">
        <v>0.08</v>
      </c>
      <c r="K20" s="99"/>
      <c r="L20" s="94">
        <v>7.3680000000000003</v>
      </c>
      <c r="M20" s="99"/>
      <c r="N20" s="96">
        <v>0</v>
      </c>
      <c r="O20" s="99" t="s">
        <v>869</v>
      </c>
      <c r="P20" s="96">
        <v>0</v>
      </c>
      <c r="Q20" s="99" t="s">
        <v>869</v>
      </c>
      <c r="R20" s="94">
        <v>14.4718</v>
      </c>
      <c r="S20" s="101"/>
      <c r="T20" s="96">
        <v>0</v>
      </c>
      <c r="U20" s="99" t="s">
        <v>869</v>
      </c>
      <c r="V20" s="96">
        <v>0</v>
      </c>
      <c r="W20" s="99" t="s">
        <v>869</v>
      </c>
      <c r="X20" s="182">
        <v>10.9</v>
      </c>
      <c r="Y20" s="182">
        <v>0</v>
      </c>
      <c r="Z20" s="182">
        <v>0</v>
      </c>
      <c r="AA20" s="182">
        <v>0</v>
      </c>
      <c r="AB20" s="182">
        <v>3.7</v>
      </c>
      <c r="AC20" s="182"/>
      <c r="AD20" s="182">
        <v>0</v>
      </c>
      <c r="AE20" s="182">
        <v>0</v>
      </c>
      <c r="AF20" s="182">
        <v>0</v>
      </c>
      <c r="AG20" s="182">
        <v>0</v>
      </c>
      <c r="AH20" s="182">
        <v>0</v>
      </c>
    </row>
    <row r="21" spans="1:34" ht="14.25" x14ac:dyDescent="0.2">
      <c r="A21" s="48">
        <v>20151374</v>
      </c>
      <c r="B21" s="51">
        <v>42345</v>
      </c>
      <c r="C21" s="50" t="s">
        <v>644</v>
      </c>
      <c r="D21" s="8">
        <v>10</v>
      </c>
      <c r="E21" s="8">
        <v>-3</v>
      </c>
      <c r="F21" s="55">
        <v>54.055785576186096</v>
      </c>
      <c r="G21" s="48">
        <v>1</v>
      </c>
      <c r="H21" s="73">
        <v>0.31869384470966877</v>
      </c>
      <c r="I21" s="72">
        <v>1</v>
      </c>
      <c r="J21" s="94">
        <v>0.06</v>
      </c>
      <c r="K21" s="99"/>
      <c r="L21" s="94">
        <v>10.618</v>
      </c>
      <c r="M21" s="99"/>
      <c r="N21" s="96">
        <v>0</v>
      </c>
      <c r="O21" s="99" t="s">
        <v>869</v>
      </c>
      <c r="P21" s="96">
        <v>0</v>
      </c>
      <c r="Q21" s="99" t="s">
        <v>869</v>
      </c>
      <c r="R21" s="94">
        <v>5.8010999999999999</v>
      </c>
      <c r="S21" s="101"/>
      <c r="T21" s="96">
        <v>0</v>
      </c>
      <c r="U21" s="99" t="s">
        <v>869</v>
      </c>
      <c r="V21" s="96">
        <v>0</v>
      </c>
      <c r="W21" s="99" t="s">
        <v>869</v>
      </c>
      <c r="X21" s="182">
        <v>0</v>
      </c>
      <c r="Y21" s="182">
        <v>0</v>
      </c>
      <c r="Z21" s="182">
        <v>0</v>
      </c>
      <c r="AA21" s="182">
        <v>0</v>
      </c>
      <c r="AB21" s="183">
        <v>1</v>
      </c>
      <c r="AC21" s="182"/>
      <c r="AD21" s="182">
        <v>0</v>
      </c>
      <c r="AE21" s="182">
        <v>0</v>
      </c>
      <c r="AF21" s="182">
        <v>0</v>
      </c>
      <c r="AG21" s="182">
        <v>0</v>
      </c>
      <c r="AH21" s="182">
        <v>0</v>
      </c>
    </row>
    <row r="22" spans="1:34" ht="14.25" x14ac:dyDescent="0.2">
      <c r="A22" s="50">
        <v>20151375</v>
      </c>
      <c r="B22" s="51">
        <v>42345</v>
      </c>
      <c r="C22" s="50" t="s">
        <v>645</v>
      </c>
      <c r="D22" s="8">
        <v>10</v>
      </c>
      <c r="E22" s="8">
        <v>-2.5</v>
      </c>
      <c r="F22" s="55">
        <v>52.889030700806387</v>
      </c>
      <c r="G22" s="48">
        <v>1</v>
      </c>
      <c r="H22" s="73">
        <v>0.44693576505297039</v>
      </c>
      <c r="I22" s="72">
        <v>1</v>
      </c>
      <c r="J22" s="94">
        <v>0.06</v>
      </c>
      <c r="K22" s="99"/>
      <c r="L22" s="94">
        <v>33.222000000000001</v>
      </c>
      <c r="M22" s="99"/>
      <c r="N22" s="96">
        <v>0</v>
      </c>
      <c r="O22" s="99" t="s">
        <v>869</v>
      </c>
      <c r="P22" s="96">
        <v>0</v>
      </c>
      <c r="Q22" s="99" t="s">
        <v>869</v>
      </c>
      <c r="R22" s="94">
        <v>4.7912999999999997</v>
      </c>
      <c r="S22" s="101"/>
      <c r="T22" s="96">
        <v>0</v>
      </c>
      <c r="U22" s="99" t="s">
        <v>869</v>
      </c>
      <c r="V22" s="96">
        <v>0</v>
      </c>
      <c r="W22" s="99" t="s">
        <v>869</v>
      </c>
      <c r="X22" s="182">
        <v>2</v>
      </c>
      <c r="Y22" s="182">
        <v>0</v>
      </c>
      <c r="Z22" s="182">
        <v>0</v>
      </c>
      <c r="AA22" s="182">
        <v>0</v>
      </c>
      <c r="AB22" s="182">
        <v>0</v>
      </c>
      <c r="AC22" s="182"/>
      <c r="AD22" s="182">
        <v>0</v>
      </c>
      <c r="AE22" s="182">
        <v>0</v>
      </c>
      <c r="AF22" s="182">
        <v>0</v>
      </c>
      <c r="AG22" s="182">
        <v>0</v>
      </c>
      <c r="AH22" s="182">
        <v>0</v>
      </c>
    </row>
    <row r="23" spans="1:34" ht="14.25" x14ac:dyDescent="0.2">
      <c r="A23" s="50">
        <v>20151376</v>
      </c>
      <c r="B23" s="51">
        <v>42345</v>
      </c>
      <c r="C23" s="50" t="s">
        <v>646</v>
      </c>
      <c r="D23" s="8">
        <v>10</v>
      </c>
      <c r="E23" s="8">
        <v>-2</v>
      </c>
      <c r="F23" s="55">
        <v>53.909941216763634</v>
      </c>
      <c r="G23" s="48">
        <v>1</v>
      </c>
      <c r="H23" s="73">
        <v>0.48294890706718524</v>
      </c>
      <c r="I23" s="72">
        <v>1</v>
      </c>
      <c r="J23" s="94">
        <v>0.06</v>
      </c>
      <c r="K23" s="99"/>
      <c r="L23" s="94">
        <v>24.411999999999999</v>
      </c>
      <c r="M23" s="99"/>
      <c r="N23" s="96">
        <v>0</v>
      </c>
      <c r="O23" s="99" t="s">
        <v>869</v>
      </c>
      <c r="P23" s="96">
        <v>0</v>
      </c>
      <c r="Q23" s="99" t="s">
        <v>869</v>
      </c>
      <c r="R23" s="94">
        <v>3.1345000000000001</v>
      </c>
      <c r="S23" s="101"/>
      <c r="T23" s="96">
        <v>0</v>
      </c>
      <c r="U23" s="99" t="s">
        <v>869</v>
      </c>
      <c r="V23" s="96">
        <v>0</v>
      </c>
      <c r="W23" s="99" t="s">
        <v>869</v>
      </c>
      <c r="X23" s="182">
        <v>2</v>
      </c>
      <c r="Y23" s="182">
        <v>0</v>
      </c>
      <c r="Z23" s="182">
        <v>0</v>
      </c>
      <c r="AA23" s="182">
        <v>0</v>
      </c>
      <c r="AB23" s="182">
        <v>0</v>
      </c>
      <c r="AC23" s="182"/>
      <c r="AD23" s="182">
        <v>0</v>
      </c>
      <c r="AE23" s="182">
        <v>0</v>
      </c>
      <c r="AF23" s="182">
        <v>0</v>
      </c>
      <c r="AG23" s="182">
        <v>0</v>
      </c>
      <c r="AH23" s="182">
        <v>0</v>
      </c>
    </row>
    <row r="24" spans="1:34" ht="14.25" x14ac:dyDescent="0.2">
      <c r="A24" s="48">
        <v>20151377</v>
      </c>
      <c r="B24" s="51">
        <v>42345</v>
      </c>
      <c r="C24" s="50" t="s">
        <v>647</v>
      </c>
      <c r="D24" s="8">
        <v>10</v>
      </c>
      <c r="E24" s="8">
        <v>-1.5</v>
      </c>
      <c r="F24" s="55">
        <v>67.181777924207822</v>
      </c>
      <c r="G24" s="48">
        <v>1</v>
      </c>
      <c r="H24" s="73">
        <v>0.70956819096151258</v>
      </c>
      <c r="I24" s="72">
        <v>1</v>
      </c>
      <c r="J24" s="94">
        <v>0.12</v>
      </c>
      <c r="K24" s="99"/>
      <c r="L24" s="94">
        <v>2.8069999999999999</v>
      </c>
      <c r="M24" s="99"/>
      <c r="N24" s="96">
        <v>0</v>
      </c>
      <c r="O24" s="99" t="s">
        <v>869</v>
      </c>
      <c r="P24" s="96">
        <v>0</v>
      </c>
      <c r="Q24" s="99" t="s">
        <v>869</v>
      </c>
      <c r="R24" s="94">
        <v>0.81430000000000002</v>
      </c>
      <c r="S24" s="101"/>
      <c r="T24" s="96">
        <v>0</v>
      </c>
      <c r="U24" s="99" t="s">
        <v>869</v>
      </c>
      <c r="V24" s="96">
        <v>0</v>
      </c>
      <c r="W24" s="99" t="s">
        <v>869</v>
      </c>
      <c r="X24" s="182">
        <v>0</v>
      </c>
      <c r="Y24" s="182">
        <v>0</v>
      </c>
      <c r="Z24" s="182">
        <v>0</v>
      </c>
      <c r="AA24" s="182">
        <v>0</v>
      </c>
      <c r="AB24" s="183">
        <v>1</v>
      </c>
      <c r="AC24" s="182"/>
      <c r="AD24" s="182">
        <v>0</v>
      </c>
      <c r="AE24" s="182">
        <v>0</v>
      </c>
      <c r="AF24" s="182">
        <v>0</v>
      </c>
      <c r="AG24" s="182">
        <v>0</v>
      </c>
      <c r="AH24" s="182">
        <v>0</v>
      </c>
    </row>
    <row r="25" spans="1:34" ht="14.25" x14ac:dyDescent="0.2">
      <c r="A25" s="50">
        <v>20151378</v>
      </c>
      <c r="B25" s="51">
        <v>42345</v>
      </c>
      <c r="C25" s="50" t="s">
        <v>648</v>
      </c>
      <c r="D25" s="8">
        <v>10</v>
      </c>
      <c r="E25" s="8">
        <v>-1.25</v>
      </c>
      <c r="F25" s="55">
        <v>117.35223756553533</v>
      </c>
      <c r="G25" s="48">
        <v>1</v>
      </c>
      <c r="H25" s="73">
        <v>1.4790197130213221</v>
      </c>
      <c r="I25" s="72">
        <v>1</v>
      </c>
      <c r="J25" s="94">
        <v>0.12</v>
      </c>
      <c r="K25" s="99"/>
      <c r="L25" s="94">
        <v>2.7109999999999999</v>
      </c>
      <c r="M25" s="99"/>
      <c r="N25" s="96">
        <v>0</v>
      </c>
      <c r="O25" s="99" t="s">
        <v>869</v>
      </c>
      <c r="P25" s="96">
        <v>0</v>
      </c>
      <c r="Q25" s="99" t="s">
        <v>869</v>
      </c>
      <c r="R25" s="94">
        <v>0.69489999999999996</v>
      </c>
      <c r="S25" s="101"/>
      <c r="T25" s="96">
        <v>0</v>
      </c>
      <c r="U25" s="99" t="s">
        <v>869</v>
      </c>
      <c r="V25" s="96">
        <v>0</v>
      </c>
      <c r="W25" s="99" t="s">
        <v>869</v>
      </c>
      <c r="X25" s="182">
        <v>0</v>
      </c>
      <c r="Y25" s="182">
        <v>0</v>
      </c>
      <c r="Z25" s="182">
        <v>0</v>
      </c>
      <c r="AA25" s="182">
        <v>0</v>
      </c>
      <c r="AB25" s="182">
        <v>0</v>
      </c>
      <c r="AC25" s="182"/>
      <c r="AD25" s="182">
        <v>0</v>
      </c>
      <c r="AE25" s="182">
        <v>0</v>
      </c>
      <c r="AF25" s="182">
        <v>0</v>
      </c>
      <c r="AG25" s="182">
        <v>0</v>
      </c>
      <c r="AH25" s="182">
        <v>0</v>
      </c>
    </row>
    <row r="26" spans="1:34" s="14" customFormat="1" ht="14.25" x14ac:dyDescent="0.2">
      <c r="A26" s="50">
        <v>20151379</v>
      </c>
      <c r="B26" s="51">
        <v>42345</v>
      </c>
      <c r="C26" s="50" t="s">
        <v>649</v>
      </c>
      <c r="D26" s="8">
        <v>10</v>
      </c>
      <c r="E26" s="8">
        <v>-1</v>
      </c>
      <c r="F26" s="55">
        <v>210.25509451764469</v>
      </c>
      <c r="G26" s="48">
        <v>1</v>
      </c>
      <c r="H26" s="74">
        <v>3.3847236479216387</v>
      </c>
      <c r="I26" s="70">
        <v>2</v>
      </c>
      <c r="J26" s="94">
        <v>0.09</v>
      </c>
      <c r="K26" s="99"/>
      <c r="L26" s="94">
        <v>4.9379999999999997</v>
      </c>
      <c r="M26" s="99"/>
      <c r="N26" s="96">
        <v>0</v>
      </c>
      <c r="O26" s="99" t="s">
        <v>869</v>
      </c>
      <c r="P26" s="96">
        <v>0</v>
      </c>
      <c r="Q26" s="99" t="s">
        <v>869</v>
      </c>
      <c r="R26" s="94">
        <v>0.68820000000000003</v>
      </c>
      <c r="S26" s="101"/>
      <c r="T26" s="96">
        <v>0</v>
      </c>
      <c r="U26" s="99" t="s">
        <v>869</v>
      </c>
      <c r="V26" s="96">
        <v>0</v>
      </c>
      <c r="W26" s="99" t="s">
        <v>869</v>
      </c>
      <c r="X26" s="182">
        <v>518.1</v>
      </c>
      <c r="Y26" s="182">
        <v>10.1</v>
      </c>
      <c r="Z26" s="182">
        <v>0</v>
      </c>
      <c r="AA26" s="182">
        <v>0</v>
      </c>
      <c r="AB26" s="183">
        <v>2</v>
      </c>
      <c r="AC26" s="182"/>
      <c r="AD26" s="182">
        <v>0</v>
      </c>
      <c r="AE26" s="182">
        <v>0</v>
      </c>
      <c r="AF26" s="182">
        <v>0</v>
      </c>
      <c r="AG26" s="182">
        <v>0</v>
      </c>
      <c r="AH26" s="182">
        <v>0</v>
      </c>
    </row>
    <row r="27" spans="1:34" ht="14.25" x14ac:dyDescent="0.2">
      <c r="A27" s="48">
        <v>20151380</v>
      </c>
      <c r="B27" s="51">
        <v>42345</v>
      </c>
      <c r="C27" s="50" t="s">
        <v>650</v>
      </c>
      <c r="D27" s="8">
        <v>10</v>
      </c>
      <c r="E27" s="8">
        <v>-0.75</v>
      </c>
      <c r="F27" s="55">
        <v>313.36705662932656</v>
      </c>
      <c r="G27" s="48">
        <v>1</v>
      </c>
      <c r="H27" s="74">
        <v>2.3149980830354817</v>
      </c>
      <c r="I27" s="70">
        <v>2</v>
      </c>
      <c r="J27" s="97">
        <v>7.0000000000000007E-2</v>
      </c>
      <c r="K27" s="99"/>
      <c r="L27" s="97">
        <v>10.923999999999999</v>
      </c>
      <c r="M27" s="99"/>
      <c r="N27" s="96">
        <v>0</v>
      </c>
      <c r="O27" s="99" t="s">
        <v>869</v>
      </c>
      <c r="P27" s="96">
        <v>0</v>
      </c>
      <c r="Q27" s="99" t="s">
        <v>869</v>
      </c>
      <c r="R27" s="97">
        <v>11.423</v>
      </c>
      <c r="S27" s="101"/>
      <c r="T27" s="97">
        <v>0.39290000000000003</v>
      </c>
      <c r="U27" s="101"/>
      <c r="V27" s="96">
        <v>0</v>
      </c>
      <c r="W27" s="99" t="s">
        <v>869</v>
      </c>
      <c r="X27" s="182">
        <v>1436.2</v>
      </c>
      <c r="Y27" s="182">
        <v>15</v>
      </c>
      <c r="Z27" s="182">
        <v>0</v>
      </c>
      <c r="AA27" s="182">
        <v>143.1</v>
      </c>
      <c r="AB27" s="183">
        <v>1</v>
      </c>
      <c r="AC27" s="182"/>
      <c r="AD27" s="182">
        <v>0</v>
      </c>
      <c r="AE27" s="182">
        <v>0</v>
      </c>
      <c r="AF27" s="182">
        <v>0</v>
      </c>
      <c r="AG27" s="182">
        <v>0</v>
      </c>
      <c r="AH27" s="182">
        <v>0</v>
      </c>
    </row>
    <row r="28" spans="1:34" ht="14.25" x14ac:dyDescent="0.2">
      <c r="A28" s="50">
        <v>20151381</v>
      </c>
      <c r="B28" s="51">
        <v>42345</v>
      </c>
      <c r="C28" s="50" t="s">
        <v>651</v>
      </c>
      <c r="D28" s="8">
        <v>10</v>
      </c>
      <c r="E28" s="8">
        <v>-0.5</v>
      </c>
      <c r="F28" s="55">
        <v>312.78367919163668</v>
      </c>
      <c r="G28" s="48">
        <v>1</v>
      </c>
      <c r="H28" s="73">
        <v>0.37315274238970103</v>
      </c>
      <c r="I28" s="72">
        <v>1</v>
      </c>
      <c r="J28" s="97">
        <v>0.08</v>
      </c>
      <c r="K28" s="99"/>
      <c r="L28" s="97">
        <v>6.55</v>
      </c>
      <c r="M28" s="99"/>
      <c r="N28" s="96">
        <v>0</v>
      </c>
      <c r="O28" s="99" t="s">
        <v>869</v>
      </c>
      <c r="P28" s="96">
        <v>0</v>
      </c>
      <c r="Q28" s="99" t="s">
        <v>869</v>
      </c>
      <c r="R28" s="97">
        <v>11.344799999999999</v>
      </c>
      <c r="S28" s="101"/>
      <c r="T28" s="96">
        <v>0</v>
      </c>
      <c r="U28" s="99" t="s">
        <v>869</v>
      </c>
      <c r="V28" s="96">
        <v>0</v>
      </c>
      <c r="W28" s="99" t="s">
        <v>869</v>
      </c>
      <c r="X28" s="182">
        <v>9.6999999999999993</v>
      </c>
      <c r="Y28" s="182">
        <v>0</v>
      </c>
      <c r="Z28" s="182">
        <v>0</v>
      </c>
      <c r="AA28" s="182">
        <v>0</v>
      </c>
      <c r="AB28" s="183">
        <v>1</v>
      </c>
      <c r="AC28" s="182"/>
      <c r="AD28" s="182">
        <v>0</v>
      </c>
      <c r="AE28" s="182">
        <v>0</v>
      </c>
      <c r="AF28" s="182">
        <v>0</v>
      </c>
      <c r="AG28" s="182">
        <v>0</v>
      </c>
      <c r="AH28" s="182">
        <v>0</v>
      </c>
    </row>
    <row r="29" spans="1:34" ht="14.25" x14ac:dyDescent="0.2">
      <c r="A29" s="50">
        <v>20151382</v>
      </c>
      <c r="B29" s="51">
        <v>42345</v>
      </c>
      <c r="C29" s="50" t="s">
        <v>652</v>
      </c>
      <c r="D29" s="8">
        <v>10</v>
      </c>
      <c r="E29" s="8">
        <v>-0.25</v>
      </c>
      <c r="F29" s="55">
        <v>57.701894561747686</v>
      </c>
      <c r="G29" s="48">
        <v>1</v>
      </c>
      <c r="H29" s="73">
        <v>0.22031648115864294</v>
      </c>
      <c r="I29" s="72">
        <v>1</v>
      </c>
      <c r="J29" s="97">
        <v>0.08</v>
      </c>
      <c r="K29" s="99"/>
      <c r="L29" s="97">
        <v>6.9619999999999997</v>
      </c>
      <c r="M29" s="99"/>
      <c r="N29" s="96">
        <v>0</v>
      </c>
      <c r="O29" s="99" t="s">
        <v>869</v>
      </c>
      <c r="P29" s="96">
        <v>0</v>
      </c>
      <c r="Q29" s="99" t="s">
        <v>869</v>
      </c>
      <c r="R29" s="97">
        <v>15.251899999999999</v>
      </c>
      <c r="S29" s="101"/>
      <c r="T29" s="96">
        <v>0</v>
      </c>
      <c r="U29" s="99" t="s">
        <v>869</v>
      </c>
      <c r="V29" s="96">
        <v>0</v>
      </c>
      <c r="W29" s="99" t="s">
        <v>869</v>
      </c>
      <c r="X29" s="182">
        <v>12.9</v>
      </c>
      <c r="Y29" s="182">
        <v>6.6</v>
      </c>
      <c r="Z29" s="182">
        <v>0</v>
      </c>
      <c r="AA29" s="182">
        <v>0</v>
      </c>
      <c r="AB29" s="182">
        <v>6.4</v>
      </c>
      <c r="AC29" s="182"/>
      <c r="AD29" s="182">
        <v>0</v>
      </c>
      <c r="AE29" s="182">
        <v>0</v>
      </c>
      <c r="AF29" s="182">
        <v>0</v>
      </c>
      <c r="AG29" s="182">
        <v>0</v>
      </c>
      <c r="AH29" s="182">
        <v>0</v>
      </c>
    </row>
    <row r="30" spans="1:34" ht="14.25" x14ac:dyDescent="0.2">
      <c r="A30" s="48">
        <v>20151383</v>
      </c>
      <c r="B30" s="51">
        <v>42345</v>
      </c>
      <c r="C30" s="50" t="s">
        <v>653</v>
      </c>
      <c r="D30" s="8">
        <v>15</v>
      </c>
      <c r="E30" s="8">
        <v>-3</v>
      </c>
      <c r="F30" s="55">
        <v>60.91047046904189</v>
      </c>
      <c r="G30" s="48">
        <v>1</v>
      </c>
      <c r="H30" s="73">
        <v>0.42673327075231327</v>
      </c>
      <c r="I30" s="72">
        <v>1</v>
      </c>
      <c r="J30" s="97">
        <v>7.0000000000000007E-2</v>
      </c>
      <c r="K30" s="99"/>
      <c r="L30" s="97">
        <v>59.308999999999997</v>
      </c>
      <c r="M30" s="99"/>
      <c r="N30" s="96">
        <v>0</v>
      </c>
      <c r="O30" s="99" t="s">
        <v>869</v>
      </c>
      <c r="P30" s="96">
        <v>0</v>
      </c>
      <c r="Q30" s="99" t="s">
        <v>869</v>
      </c>
      <c r="R30" s="97">
        <v>9.6096000000000004</v>
      </c>
      <c r="S30" s="101"/>
      <c r="T30" s="97">
        <v>0.50919999999999999</v>
      </c>
      <c r="U30" s="101"/>
      <c r="V30" s="96">
        <v>0</v>
      </c>
      <c r="W30" s="99" t="s">
        <v>869</v>
      </c>
      <c r="X30" s="182">
        <v>5</v>
      </c>
      <c r="Y30" s="182">
        <v>6.7</v>
      </c>
      <c r="Z30" s="183">
        <v>0</v>
      </c>
      <c r="AA30" s="182">
        <v>0</v>
      </c>
      <c r="AB30" s="183">
        <v>2</v>
      </c>
      <c r="AC30" s="182"/>
      <c r="AD30" s="182">
        <v>0</v>
      </c>
      <c r="AE30" s="182">
        <v>0</v>
      </c>
      <c r="AF30" s="182">
        <v>0</v>
      </c>
      <c r="AG30" s="182">
        <v>0</v>
      </c>
      <c r="AH30" s="182">
        <v>0</v>
      </c>
    </row>
    <row r="31" spans="1:34" ht="14.25" x14ac:dyDescent="0.2">
      <c r="A31" s="50">
        <v>20151384</v>
      </c>
      <c r="B31" s="51">
        <v>42345</v>
      </c>
      <c r="C31" s="50" t="s">
        <v>654</v>
      </c>
      <c r="D31" s="8">
        <v>15</v>
      </c>
      <c r="E31" s="8">
        <v>-2.5</v>
      </c>
      <c r="F31" s="55">
        <v>54.055785576186096</v>
      </c>
      <c r="G31" s="48">
        <v>1</v>
      </c>
      <c r="H31" s="73">
        <v>0.7649054579589647</v>
      </c>
      <c r="I31" s="72">
        <v>1</v>
      </c>
      <c r="J31" s="97">
        <v>0.05</v>
      </c>
      <c r="K31" s="99"/>
      <c r="L31" s="97">
        <v>37.692999999999998</v>
      </c>
      <c r="M31" s="99"/>
      <c r="N31" s="96">
        <v>0</v>
      </c>
      <c r="O31" s="99" t="s">
        <v>869</v>
      </c>
      <c r="P31" s="96">
        <v>0</v>
      </c>
      <c r="Q31" s="99" t="s">
        <v>869</v>
      </c>
      <c r="R31" s="97">
        <v>5.5152000000000001</v>
      </c>
      <c r="S31" s="101"/>
      <c r="T31" s="96">
        <v>0</v>
      </c>
      <c r="U31" s="99" t="s">
        <v>869</v>
      </c>
      <c r="V31" s="96">
        <v>0</v>
      </c>
      <c r="W31" s="99" t="s">
        <v>869</v>
      </c>
      <c r="X31" s="182">
        <v>3</v>
      </c>
      <c r="Y31" s="182">
        <v>0</v>
      </c>
      <c r="Z31" s="182">
        <v>0</v>
      </c>
      <c r="AA31" s="182">
        <v>0</v>
      </c>
      <c r="AB31" s="183">
        <v>1</v>
      </c>
      <c r="AC31" s="182"/>
      <c r="AD31" s="182">
        <v>0</v>
      </c>
      <c r="AE31" s="182">
        <v>0</v>
      </c>
      <c r="AF31" s="182">
        <v>0</v>
      </c>
      <c r="AG31" s="182">
        <v>0</v>
      </c>
      <c r="AH31" s="182">
        <v>0</v>
      </c>
    </row>
    <row r="32" spans="1:34" ht="14.25" x14ac:dyDescent="0.2">
      <c r="A32" s="50">
        <v>20151385</v>
      </c>
      <c r="B32" s="51">
        <v>42345</v>
      </c>
      <c r="C32" s="50" t="s">
        <v>655</v>
      </c>
      <c r="D32" s="8">
        <v>15</v>
      </c>
      <c r="E32" s="8">
        <v>-2</v>
      </c>
      <c r="F32" s="55">
        <v>79.432704115694776</v>
      </c>
      <c r="G32" s="48">
        <v>1</v>
      </c>
      <c r="H32" s="73">
        <v>0.55321845246077506</v>
      </c>
      <c r="I32" s="72">
        <v>1</v>
      </c>
      <c r="J32" s="97">
        <v>0.08</v>
      </c>
      <c r="K32" s="99"/>
      <c r="L32" s="97">
        <v>9.2609999999999992</v>
      </c>
      <c r="M32" s="99"/>
      <c r="N32" s="96">
        <v>0</v>
      </c>
      <c r="O32" s="99" t="s">
        <v>869</v>
      </c>
      <c r="P32" s="96">
        <v>0</v>
      </c>
      <c r="Q32" s="99" t="s">
        <v>869</v>
      </c>
      <c r="R32" s="97">
        <v>2.3132999999999999</v>
      </c>
      <c r="S32" s="101"/>
      <c r="T32" s="96">
        <v>0</v>
      </c>
      <c r="U32" s="99" t="s">
        <v>869</v>
      </c>
      <c r="V32" s="96">
        <v>0</v>
      </c>
      <c r="W32" s="99" t="s">
        <v>869</v>
      </c>
      <c r="X32" s="182">
        <v>0</v>
      </c>
      <c r="Y32" s="182">
        <v>0</v>
      </c>
      <c r="Z32" s="182">
        <v>0</v>
      </c>
      <c r="AA32" s="182">
        <v>0</v>
      </c>
      <c r="AB32" s="182">
        <v>0</v>
      </c>
      <c r="AC32" s="182"/>
      <c r="AD32" s="182">
        <v>0</v>
      </c>
      <c r="AE32" s="182">
        <v>0</v>
      </c>
      <c r="AF32" s="182">
        <v>0</v>
      </c>
      <c r="AG32" s="182">
        <v>0</v>
      </c>
      <c r="AH32" s="182">
        <v>0</v>
      </c>
    </row>
    <row r="33" spans="1:34" ht="14.25" x14ac:dyDescent="0.2">
      <c r="A33" s="48">
        <v>20151386</v>
      </c>
      <c r="B33" s="51">
        <v>42345</v>
      </c>
      <c r="C33" s="50" t="s">
        <v>656</v>
      </c>
      <c r="D33" s="8">
        <v>15</v>
      </c>
      <c r="E33" s="8">
        <v>-1.5</v>
      </c>
      <c r="F33" s="55">
        <v>123.33185630185635</v>
      </c>
      <c r="G33" s="48">
        <v>1</v>
      </c>
      <c r="H33" s="73">
        <v>0.61821778194984567</v>
      </c>
      <c r="I33" s="72">
        <v>1</v>
      </c>
      <c r="J33" s="97">
        <v>0.1</v>
      </c>
      <c r="K33" s="99"/>
      <c r="L33" s="97">
        <v>2.597</v>
      </c>
      <c r="M33" s="99"/>
      <c r="N33" s="96">
        <v>0</v>
      </c>
      <c r="O33" s="99" t="s">
        <v>869</v>
      </c>
      <c r="P33" s="96">
        <v>0</v>
      </c>
      <c r="Q33" s="99" t="s">
        <v>869</v>
      </c>
      <c r="R33" s="97">
        <v>4.9396000000000004</v>
      </c>
      <c r="S33" s="101"/>
      <c r="T33" s="96">
        <v>0</v>
      </c>
      <c r="U33" s="99" t="s">
        <v>869</v>
      </c>
      <c r="V33" s="96">
        <v>0</v>
      </c>
      <c r="W33" s="99" t="s">
        <v>869</v>
      </c>
      <c r="X33" s="182">
        <v>0</v>
      </c>
      <c r="Y33" s="182">
        <v>0</v>
      </c>
      <c r="Z33" s="182">
        <v>0</v>
      </c>
      <c r="AA33" s="182">
        <v>0</v>
      </c>
      <c r="AB33" s="182">
        <v>0</v>
      </c>
      <c r="AC33" s="182"/>
      <c r="AD33" s="182">
        <v>0</v>
      </c>
      <c r="AE33" s="182">
        <v>0</v>
      </c>
      <c r="AF33" s="182">
        <v>0</v>
      </c>
      <c r="AG33" s="182">
        <v>0</v>
      </c>
      <c r="AH33" s="182">
        <v>0</v>
      </c>
    </row>
    <row r="34" spans="1:34" ht="14.25" x14ac:dyDescent="0.2">
      <c r="A34" s="50">
        <v>20151387</v>
      </c>
      <c r="B34" s="51">
        <v>42345</v>
      </c>
      <c r="C34" s="50" t="s">
        <v>657</v>
      </c>
      <c r="D34" s="8">
        <v>15</v>
      </c>
      <c r="E34" s="8">
        <v>-1.25</v>
      </c>
      <c r="F34" s="55">
        <v>148.12539740367518</v>
      </c>
      <c r="G34" s="48">
        <v>1</v>
      </c>
      <c r="H34" s="73">
        <v>1.188279468955344</v>
      </c>
      <c r="I34" s="72">
        <v>1</v>
      </c>
      <c r="J34" s="97">
        <v>0.1</v>
      </c>
      <c r="K34" s="99"/>
      <c r="L34" s="97">
        <v>2.6379999999999999</v>
      </c>
      <c r="M34" s="99"/>
      <c r="N34" s="96">
        <v>0</v>
      </c>
      <c r="O34" s="99" t="s">
        <v>869</v>
      </c>
      <c r="P34" s="96">
        <v>0</v>
      </c>
      <c r="Q34" s="99" t="s">
        <v>869</v>
      </c>
      <c r="R34" s="97">
        <v>0.99970000000000003</v>
      </c>
      <c r="S34" s="101"/>
      <c r="T34" s="100">
        <v>0.33150000000000002</v>
      </c>
      <c r="U34" s="101"/>
      <c r="V34" s="96">
        <v>0</v>
      </c>
      <c r="W34" s="99" t="s">
        <v>869</v>
      </c>
      <c r="X34" s="182">
        <v>3</v>
      </c>
      <c r="Y34" s="182">
        <v>0</v>
      </c>
      <c r="Z34" s="182">
        <v>0</v>
      </c>
      <c r="AA34" s="182">
        <v>0</v>
      </c>
      <c r="AB34" s="182">
        <v>0</v>
      </c>
      <c r="AC34" s="182"/>
      <c r="AD34" s="182">
        <v>0</v>
      </c>
      <c r="AE34" s="182">
        <v>0</v>
      </c>
      <c r="AF34" s="182">
        <v>0</v>
      </c>
      <c r="AG34" s="182">
        <v>0</v>
      </c>
      <c r="AH34" s="182">
        <v>0</v>
      </c>
    </row>
    <row r="35" spans="1:34" s="14" customFormat="1" ht="14.25" x14ac:dyDescent="0.2">
      <c r="A35" s="50">
        <v>20151388</v>
      </c>
      <c r="B35" s="51">
        <v>42345</v>
      </c>
      <c r="C35" s="50" t="s">
        <v>658</v>
      </c>
      <c r="D35" s="8">
        <v>15</v>
      </c>
      <c r="E35" s="8">
        <v>-1</v>
      </c>
      <c r="F35" s="55">
        <v>229.50654996140992</v>
      </c>
      <c r="G35" s="48">
        <v>1</v>
      </c>
      <c r="H35" s="73">
        <v>1.7539493093737426</v>
      </c>
      <c r="I35" s="72">
        <v>1</v>
      </c>
      <c r="J35" s="97">
        <v>0.08</v>
      </c>
      <c r="K35" s="99"/>
      <c r="L35" s="97">
        <v>2.641</v>
      </c>
      <c r="M35" s="99"/>
      <c r="N35" s="96">
        <v>0</v>
      </c>
      <c r="O35" s="99" t="s">
        <v>869</v>
      </c>
      <c r="P35" s="96">
        <v>0</v>
      </c>
      <c r="Q35" s="99" t="s">
        <v>869</v>
      </c>
      <c r="R35" s="97">
        <v>0.75700000000000001</v>
      </c>
      <c r="S35" s="101"/>
      <c r="T35" s="96">
        <v>0</v>
      </c>
      <c r="U35" s="99" t="s">
        <v>869</v>
      </c>
      <c r="V35" s="96">
        <v>0</v>
      </c>
      <c r="W35" s="99" t="s">
        <v>869</v>
      </c>
      <c r="X35" s="182">
        <v>4</v>
      </c>
      <c r="Y35" s="182">
        <v>0</v>
      </c>
      <c r="Z35" s="182">
        <v>0</v>
      </c>
      <c r="AA35" s="182">
        <v>0</v>
      </c>
      <c r="AB35" s="182">
        <v>0</v>
      </c>
      <c r="AC35" s="182"/>
      <c r="AD35" s="182">
        <v>0</v>
      </c>
      <c r="AE35" s="182">
        <v>0</v>
      </c>
      <c r="AF35" s="182">
        <v>0</v>
      </c>
      <c r="AG35" s="182">
        <v>0</v>
      </c>
      <c r="AH35" s="182">
        <v>0</v>
      </c>
    </row>
    <row r="36" spans="1:34" s="12" customFormat="1" ht="14.25" x14ac:dyDescent="0.2">
      <c r="A36" s="48">
        <v>20151389</v>
      </c>
      <c r="B36" s="51">
        <v>42345</v>
      </c>
      <c r="C36" s="50" t="s">
        <v>659</v>
      </c>
      <c r="D36" s="8">
        <v>15</v>
      </c>
      <c r="E36" s="8">
        <v>-0.75</v>
      </c>
      <c r="F36" s="55">
        <v>364.41258242718885</v>
      </c>
      <c r="G36" s="48">
        <v>1</v>
      </c>
      <c r="H36" s="74">
        <v>2.6224532198820132</v>
      </c>
      <c r="I36" s="70">
        <v>2</v>
      </c>
      <c r="J36" s="97">
        <v>0.06</v>
      </c>
      <c r="K36" s="99"/>
      <c r="L36" s="97">
        <v>2.56</v>
      </c>
      <c r="M36" s="99"/>
      <c r="N36" s="96">
        <v>0</v>
      </c>
      <c r="O36" s="99" t="s">
        <v>869</v>
      </c>
      <c r="P36" s="96">
        <v>0</v>
      </c>
      <c r="Q36" s="99" t="s">
        <v>869</v>
      </c>
      <c r="R36" s="97">
        <v>0.76219999999999999</v>
      </c>
      <c r="S36" s="101"/>
      <c r="T36" s="96">
        <v>0</v>
      </c>
      <c r="U36" s="99" t="s">
        <v>869</v>
      </c>
      <c r="V36" s="96">
        <v>0</v>
      </c>
      <c r="W36" s="99" t="s">
        <v>869</v>
      </c>
      <c r="X36" s="182">
        <v>4</v>
      </c>
      <c r="Y36" s="182">
        <v>0</v>
      </c>
      <c r="Z36" s="182">
        <v>0</v>
      </c>
      <c r="AA36" s="182">
        <v>0</v>
      </c>
      <c r="AB36" s="182">
        <v>0</v>
      </c>
      <c r="AC36" s="182"/>
      <c r="AD36" s="182">
        <v>0</v>
      </c>
      <c r="AE36" s="182">
        <v>0</v>
      </c>
      <c r="AF36" s="182">
        <v>0</v>
      </c>
      <c r="AG36" s="182">
        <v>0</v>
      </c>
      <c r="AH36" s="182">
        <v>0</v>
      </c>
    </row>
    <row r="37" spans="1:34" ht="14.25" x14ac:dyDescent="0.2">
      <c r="A37" s="50">
        <v>20151390</v>
      </c>
      <c r="B37" s="51">
        <v>42345</v>
      </c>
      <c r="C37" s="50" t="s">
        <v>660</v>
      </c>
      <c r="D37" s="8">
        <v>15</v>
      </c>
      <c r="E37" s="8">
        <v>-0.5</v>
      </c>
      <c r="F37" s="55">
        <v>374.3299988679164</v>
      </c>
      <c r="G37" s="48">
        <v>1</v>
      </c>
      <c r="H37" s="74">
        <v>3.2973991120125645</v>
      </c>
      <c r="I37" s="70">
        <v>2</v>
      </c>
      <c r="J37" s="97">
        <v>0.05</v>
      </c>
      <c r="K37" s="99"/>
      <c r="L37" s="97">
        <v>2.964</v>
      </c>
      <c r="M37" s="99"/>
      <c r="N37" s="96">
        <v>0</v>
      </c>
      <c r="O37" s="99" t="s">
        <v>869</v>
      </c>
      <c r="P37" s="96">
        <v>0</v>
      </c>
      <c r="Q37" s="99" t="s">
        <v>869</v>
      </c>
      <c r="R37" s="97">
        <v>0.75660000000000005</v>
      </c>
      <c r="S37" s="101"/>
      <c r="T37" s="96">
        <v>0</v>
      </c>
      <c r="U37" s="99" t="s">
        <v>869</v>
      </c>
      <c r="V37" s="96">
        <v>0</v>
      </c>
      <c r="W37" s="99" t="s">
        <v>869</v>
      </c>
      <c r="X37" s="182">
        <v>7.5</v>
      </c>
      <c r="Y37" s="182">
        <v>5</v>
      </c>
      <c r="Z37" s="182">
        <v>0</v>
      </c>
      <c r="AA37" s="182">
        <v>0</v>
      </c>
      <c r="AB37" s="183">
        <v>1</v>
      </c>
      <c r="AC37" s="182"/>
      <c r="AD37" s="182">
        <v>0</v>
      </c>
      <c r="AE37" s="182">
        <v>0</v>
      </c>
      <c r="AF37" s="182">
        <v>0</v>
      </c>
      <c r="AG37" s="182">
        <v>0</v>
      </c>
      <c r="AH37" s="182">
        <v>0</v>
      </c>
    </row>
    <row r="38" spans="1:34" ht="14.25" x14ac:dyDescent="0.2">
      <c r="A38" s="50">
        <v>20151391</v>
      </c>
      <c r="B38" s="51">
        <v>42345</v>
      </c>
      <c r="C38" s="50" t="s">
        <v>661</v>
      </c>
      <c r="D38" s="8">
        <v>15</v>
      </c>
      <c r="E38" s="8">
        <v>-0.25</v>
      </c>
      <c r="F38" s="55">
        <v>186.33661957236066</v>
      </c>
      <c r="G38" s="48">
        <v>1</v>
      </c>
      <c r="H38" s="74">
        <v>2.7097777557910874</v>
      </c>
      <c r="I38" s="70">
        <v>2</v>
      </c>
      <c r="J38" s="97">
        <v>0.06</v>
      </c>
      <c r="K38" s="99"/>
      <c r="L38" s="97">
        <v>9.0990000000000002</v>
      </c>
      <c r="M38" s="99"/>
      <c r="N38" s="96">
        <v>0</v>
      </c>
      <c r="O38" s="99" t="s">
        <v>869</v>
      </c>
      <c r="P38" s="96">
        <v>0</v>
      </c>
      <c r="Q38" s="99" t="s">
        <v>869</v>
      </c>
      <c r="R38" s="97">
        <v>2.2151999999999998</v>
      </c>
      <c r="S38" s="101"/>
      <c r="T38" s="96">
        <v>0</v>
      </c>
      <c r="U38" s="99" t="s">
        <v>869</v>
      </c>
      <c r="V38" s="96">
        <v>0</v>
      </c>
      <c r="W38" s="99" t="s">
        <v>869</v>
      </c>
      <c r="X38" s="182">
        <v>382.1</v>
      </c>
      <c r="Y38" s="182">
        <v>45.5</v>
      </c>
      <c r="Z38" s="182">
        <v>0</v>
      </c>
      <c r="AA38" s="182">
        <v>0</v>
      </c>
      <c r="AB38" s="183">
        <v>2</v>
      </c>
      <c r="AC38" s="182"/>
      <c r="AD38" s="182">
        <v>0</v>
      </c>
      <c r="AE38" s="182">
        <v>0</v>
      </c>
      <c r="AF38" s="182">
        <v>0</v>
      </c>
      <c r="AG38" s="182">
        <v>0</v>
      </c>
      <c r="AH38" s="182">
        <v>0</v>
      </c>
    </row>
    <row r="39" spans="1:34" ht="14.25" x14ac:dyDescent="0.2">
      <c r="A39" s="48">
        <v>20151392</v>
      </c>
      <c r="B39" s="51">
        <v>42345</v>
      </c>
      <c r="C39" s="50" t="s">
        <v>662</v>
      </c>
      <c r="D39" s="8">
        <v>20</v>
      </c>
      <c r="E39" s="8">
        <v>-3</v>
      </c>
      <c r="F39" s="55">
        <v>65.57748997056072</v>
      </c>
      <c r="G39" s="48">
        <v>1</v>
      </c>
      <c r="H39" s="73">
        <v>0.59889365696660857</v>
      </c>
      <c r="I39" s="72">
        <v>1</v>
      </c>
      <c r="J39" s="97">
        <v>0.06</v>
      </c>
      <c r="K39" s="99"/>
      <c r="L39" s="97">
        <v>23.922000000000001</v>
      </c>
      <c r="M39" s="99"/>
      <c r="N39" s="96">
        <v>0</v>
      </c>
      <c r="O39" s="99" t="s">
        <v>869</v>
      </c>
      <c r="P39" s="96">
        <v>0</v>
      </c>
      <c r="Q39" s="99" t="s">
        <v>869</v>
      </c>
      <c r="R39" s="97">
        <v>5.2355999999999998</v>
      </c>
      <c r="S39" s="101"/>
      <c r="T39" s="100">
        <v>0.33139999999999997</v>
      </c>
      <c r="U39" s="101"/>
      <c r="V39" s="96">
        <v>0</v>
      </c>
      <c r="W39" s="99" t="s">
        <v>869</v>
      </c>
      <c r="X39" s="182">
        <v>4</v>
      </c>
      <c r="Y39" s="182">
        <v>0</v>
      </c>
      <c r="Z39" s="182">
        <v>0</v>
      </c>
      <c r="AA39" s="182">
        <v>0</v>
      </c>
      <c r="AB39" s="182">
        <v>0</v>
      </c>
      <c r="AC39" s="182"/>
      <c r="AD39" s="182">
        <v>0</v>
      </c>
      <c r="AE39" s="182">
        <v>0</v>
      </c>
      <c r="AF39" s="182">
        <v>0</v>
      </c>
      <c r="AG39" s="182">
        <v>0</v>
      </c>
      <c r="AH39" s="182">
        <v>0</v>
      </c>
    </row>
    <row r="40" spans="1:34" ht="14.25" x14ac:dyDescent="0.2">
      <c r="A40" s="50">
        <v>20151393</v>
      </c>
      <c r="B40" s="51">
        <v>42345</v>
      </c>
      <c r="C40" s="50" t="s">
        <v>663</v>
      </c>
      <c r="D40" s="8">
        <v>20</v>
      </c>
      <c r="E40" s="8">
        <v>-2.5</v>
      </c>
      <c r="F40" s="55">
        <v>91.975319026026654</v>
      </c>
      <c r="G40" s="48">
        <v>1</v>
      </c>
      <c r="H40" s="73">
        <v>0.53213758884269813</v>
      </c>
      <c r="I40" s="72">
        <v>1</v>
      </c>
      <c r="J40" s="97">
        <v>7.0000000000000007E-2</v>
      </c>
      <c r="K40" s="99"/>
      <c r="L40" s="97">
        <v>22.696999999999999</v>
      </c>
      <c r="M40" s="99"/>
      <c r="N40" s="96">
        <v>0</v>
      </c>
      <c r="O40" s="99" t="s">
        <v>869</v>
      </c>
      <c r="P40" s="96">
        <v>0</v>
      </c>
      <c r="Q40" s="99" t="s">
        <v>869</v>
      </c>
      <c r="R40" s="99">
        <v>0</v>
      </c>
      <c r="S40" s="99" t="s">
        <v>869</v>
      </c>
      <c r="T40" s="96">
        <v>0</v>
      </c>
      <c r="U40" s="99" t="s">
        <v>869</v>
      </c>
      <c r="V40" s="96">
        <v>0</v>
      </c>
      <c r="W40" s="99" t="s">
        <v>869</v>
      </c>
      <c r="X40" s="182">
        <v>5</v>
      </c>
      <c r="Y40" s="182">
        <v>0</v>
      </c>
      <c r="Z40" s="182">
        <v>0</v>
      </c>
      <c r="AA40" s="182">
        <v>0</v>
      </c>
      <c r="AB40" s="182">
        <v>0</v>
      </c>
      <c r="AC40" s="182"/>
      <c r="AD40" s="182">
        <v>0</v>
      </c>
      <c r="AE40" s="182">
        <v>0</v>
      </c>
      <c r="AF40" s="182">
        <v>0</v>
      </c>
      <c r="AG40" s="182">
        <v>0</v>
      </c>
      <c r="AH40" s="182">
        <v>0</v>
      </c>
    </row>
    <row r="41" spans="1:34" s="15" customFormat="1" ht="14.25" x14ac:dyDescent="0.2">
      <c r="A41" s="50">
        <v>20151394</v>
      </c>
      <c r="B41" s="51">
        <v>42345</v>
      </c>
      <c r="C41" s="50" t="s">
        <v>664</v>
      </c>
      <c r="D41" s="8">
        <v>20</v>
      </c>
      <c r="E41" s="8">
        <v>-2</v>
      </c>
      <c r="F41" s="55">
        <v>211.27600503360196</v>
      </c>
      <c r="G41" s="48">
        <v>1</v>
      </c>
      <c r="H41" s="73">
        <v>0.54970497519109562</v>
      </c>
      <c r="I41" s="72">
        <v>1</v>
      </c>
      <c r="J41" s="97">
        <v>0.08</v>
      </c>
      <c r="K41" s="99"/>
      <c r="L41" s="97">
        <v>5.875</v>
      </c>
      <c r="M41" s="99"/>
      <c r="N41" s="96">
        <v>0</v>
      </c>
      <c r="O41" s="99" t="s">
        <v>869</v>
      </c>
      <c r="P41" s="96">
        <v>0</v>
      </c>
      <c r="Q41" s="99" t="s">
        <v>869</v>
      </c>
      <c r="R41" s="97">
        <v>1.4076</v>
      </c>
      <c r="S41" s="101"/>
      <c r="T41" s="96">
        <v>0</v>
      </c>
      <c r="U41" s="99" t="s">
        <v>869</v>
      </c>
      <c r="V41" s="96">
        <v>0</v>
      </c>
      <c r="W41" s="99" t="s">
        <v>869</v>
      </c>
      <c r="X41" s="182">
        <v>4</v>
      </c>
      <c r="Y41" s="182">
        <v>0</v>
      </c>
      <c r="Z41" s="182">
        <v>0</v>
      </c>
      <c r="AA41" s="182">
        <v>0</v>
      </c>
      <c r="AB41" s="182">
        <v>0</v>
      </c>
      <c r="AC41" s="182"/>
      <c r="AD41" s="182">
        <v>0</v>
      </c>
      <c r="AE41" s="182">
        <v>0</v>
      </c>
      <c r="AF41" s="182">
        <v>0</v>
      </c>
      <c r="AG41" s="182">
        <v>0</v>
      </c>
      <c r="AH41" s="182">
        <v>0</v>
      </c>
    </row>
    <row r="42" spans="1:34" s="15" customFormat="1" ht="14.25" x14ac:dyDescent="0.2">
      <c r="A42" s="48">
        <v>20151395</v>
      </c>
      <c r="B42" s="51">
        <v>42345</v>
      </c>
      <c r="C42" s="50" t="s">
        <v>665</v>
      </c>
      <c r="D42" s="8">
        <v>20</v>
      </c>
      <c r="E42" s="8">
        <v>-1.5</v>
      </c>
      <c r="F42" s="55">
        <v>290.32364784057728</v>
      </c>
      <c r="G42" s="48">
        <v>1</v>
      </c>
      <c r="H42" s="73">
        <v>0.97747083277457414</v>
      </c>
      <c r="I42" s="72">
        <v>1</v>
      </c>
      <c r="J42" s="97">
        <v>0.1</v>
      </c>
      <c r="K42" s="99"/>
      <c r="L42" s="97">
        <v>3.464</v>
      </c>
      <c r="M42" s="99"/>
      <c r="N42" s="96">
        <v>0</v>
      </c>
      <c r="O42" s="99" t="s">
        <v>869</v>
      </c>
      <c r="P42" s="96">
        <v>0</v>
      </c>
      <c r="Q42" s="99" t="s">
        <v>869</v>
      </c>
      <c r="R42" s="97">
        <v>0.75190000000000001</v>
      </c>
      <c r="S42" s="101"/>
      <c r="T42" s="96">
        <v>0</v>
      </c>
      <c r="U42" s="99" t="s">
        <v>869</v>
      </c>
      <c r="V42" s="96">
        <v>0</v>
      </c>
      <c r="W42" s="99" t="s">
        <v>869</v>
      </c>
      <c r="X42" s="182">
        <v>0</v>
      </c>
      <c r="Y42" s="182">
        <v>0</v>
      </c>
      <c r="Z42" s="182">
        <v>0</v>
      </c>
      <c r="AA42" s="182">
        <v>0</v>
      </c>
      <c r="AB42" s="182">
        <v>0</v>
      </c>
      <c r="AC42" s="182"/>
      <c r="AD42" s="182">
        <v>0</v>
      </c>
      <c r="AE42" s="182">
        <v>0</v>
      </c>
      <c r="AF42" s="182">
        <v>0</v>
      </c>
      <c r="AG42" s="182">
        <v>0</v>
      </c>
      <c r="AH42" s="182">
        <v>0</v>
      </c>
    </row>
    <row r="43" spans="1:34" ht="14.25" x14ac:dyDescent="0.2">
      <c r="A43" s="50">
        <v>20151396</v>
      </c>
      <c r="B43" s="51">
        <v>42345</v>
      </c>
      <c r="C43" s="50" t="s">
        <v>666</v>
      </c>
      <c r="D43" s="8">
        <v>20</v>
      </c>
      <c r="E43" s="8">
        <v>-1.25</v>
      </c>
      <c r="F43" s="55">
        <v>358.87049676913517</v>
      </c>
      <c r="G43" s="48">
        <v>1</v>
      </c>
      <c r="H43" s="73">
        <v>1.7557060480085822</v>
      </c>
      <c r="I43" s="72">
        <v>1</v>
      </c>
      <c r="J43" s="97">
        <v>0.1</v>
      </c>
      <c r="K43" s="99"/>
      <c r="L43" s="97">
        <v>3.302</v>
      </c>
      <c r="M43" s="99"/>
      <c r="N43" s="96">
        <v>0</v>
      </c>
      <c r="O43" s="99" t="s">
        <v>869</v>
      </c>
      <c r="P43" s="96">
        <v>0</v>
      </c>
      <c r="Q43" s="99" t="s">
        <v>869</v>
      </c>
      <c r="R43" s="97">
        <v>0.7631</v>
      </c>
      <c r="S43" s="101"/>
      <c r="T43" s="100">
        <v>0.33610000000000001</v>
      </c>
      <c r="U43" s="101"/>
      <c r="V43" s="96">
        <v>0</v>
      </c>
      <c r="W43" s="99" t="s">
        <v>869</v>
      </c>
      <c r="X43" s="182">
        <v>12.8</v>
      </c>
      <c r="Y43" s="182">
        <v>5</v>
      </c>
      <c r="Z43" s="182">
        <v>0</v>
      </c>
      <c r="AA43" s="182">
        <v>0</v>
      </c>
      <c r="AB43" s="182">
        <v>0</v>
      </c>
      <c r="AC43" s="182"/>
      <c r="AD43" s="182">
        <v>0</v>
      </c>
      <c r="AE43" s="182">
        <v>0</v>
      </c>
      <c r="AF43" s="182">
        <v>0</v>
      </c>
      <c r="AG43" s="182">
        <v>0</v>
      </c>
      <c r="AH43" s="182">
        <v>0</v>
      </c>
    </row>
    <row r="44" spans="1:34" ht="14.25" x14ac:dyDescent="0.2">
      <c r="A44" s="50">
        <v>20151397</v>
      </c>
      <c r="B44" s="51">
        <v>42345</v>
      </c>
      <c r="C44" s="50" t="s">
        <v>667</v>
      </c>
      <c r="D44" s="8">
        <v>20</v>
      </c>
      <c r="E44" s="8">
        <v>-1</v>
      </c>
      <c r="F44" s="55">
        <v>415.45810822505115</v>
      </c>
      <c r="G44" s="48">
        <v>1</v>
      </c>
      <c r="H44" s="74">
        <v>2.3695759179786537</v>
      </c>
      <c r="I44" s="70">
        <v>2</v>
      </c>
      <c r="J44" s="97">
        <v>7.0000000000000007E-2</v>
      </c>
      <c r="K44" s="99"/>
      <c r="L44" s="97">
        <v>5.7720000000000002</v>
      </c>
      <c r="M44" s="99"/>
      <c r="N44" s="96">
        <v>0</v>
      </c>
      <c r="O44" s="99" t="s">
        <v>869</v>
      </c>
      <c r="P44" s="96">
        <v>0</v>
      </c>
      <c r="Q44" s="99" t="s">
        <v>869</v>
      </c>
      <c r="R44" s="99">
        <v>0</v>
      </c>
      <c r="S44" s="99" t="s">
        <v>869</v>
      </c>
      <c r="T44" s="97">
        <v>3.12</v>
      </c>
      <c r="U44" s="101"/>
      <c r="V44" s="96">
        <v>0</v>
      </c>
      <c r="W44" s="99" t="s">
        <v>869</v>
      </c>
      <c r="X44" s="182">
        <v>59.5</v>
      </c>
      <c r="Y44" s="182">
        <v>18.5</v>
      </c>
      <c r="Z44" s="182">
        <v>0</v>
      </c>
      <c r="AA44" s="182">
        <v>0</v>
      </c>
      <c r="AB44" s="182">
        <v>0</v>
      </c>
      <c r="AC44" s="182"/>
      <c r="AD44" s="182">
        <v>0</v>
      </c>
      <c r="AE44" s="182">
        <v>0</v>
      </c>
      <c r="AF44" s="182">
        <v>0</v>
      </c>
      <c r="AG44" s="182">
        <v>0</v>
      </c>
      <c r="AH44" s="182">
        <v>0</v>
      </c>
    </row>
    <row r="45" spans="1:34" ht="14.25" x14ac:dyDescent="0.2">
      <c r="A45" s="48">
        <v>20151398</v>
      </c>
      <c r="B45" s="51">
        <v>42345</v>
      </c>
      <c r="C45" s="50" t="s">
        <v>668</v>
      </c>
      <c r="D45" s="8">
        <v>20</v>
      </c>
      <c r="E45" s="8">
        <v>-0.75</v>
      </c>
      <c r="F45" s="55">
        <v>324.30538358601132</v>
      </c>
      <c r="G45" s="48">
        <v>1</v>
      </c>
      <c r="H45" s="73">
        <v>0.47592195252782621</v>
      </c>
      <c r="I45" s="72">
        <v>1</v>
      </c>
      <c r="J45" s="97">
        <v>0.06</v>
      </c>
      <c r="K45" s="99"/>
      <c r="L45" s="97">
        <v>8.0609999999999999</v>
      </c>
      <c r="M45" s="99"/>
      <c r="N45" s="96">
        <v>0</v>
      </c>
      <c r="O45" s="99" t="s">
        <v>869</v>
      </c>
      <c r="P45" s="96">
        <v>0</v>
      </c>
      <c r="Q45" s="99" t="s">
        <v>869</v>
      </c>
      <c r="R45" s="97">
        <v>8.7870000000000008</v>
      </c>
      <c r="S45" s="101"/>
      <c r="T45" s="96">
        <v>0</v>
      </c>
      <c r="U45" s="99" t="s">
        <v>869</v>
      </c>
      <c r="V45" s="96">
        <v>0</v>
      </c>
      <c r="W45" s="99" t="s">
        <v>869</v>
      </c>
      <c r="X45" s="182">
        <v>100.5</v>
      </c>
      <c r="Y45" s="182">
        <v>14.5</v>
      </c>
      <c r="Z45" s="182">
        <v>0</v>
      </c>
      <c r="AA45" s="182">
        <v>0</v>
      </c>
      <c r="AB45" s="182">
        <v>0</v>
      </c>
      <c r="AC45" s="182"/>
      <c r="AD45" s="182">
        <v>0</v>
      </c>
      <c r="AE45" s="182">
        <v>0</v>
      </c>
      <c r="AF45" s="182">
        <v>0</v>
      </c>
      <c r="AG45" s="182">
        <v>0</v>
      </c>
      <c r="AH45" s="182">
        <v>0</v>
      </c>
    </row>
    <row r="46" spans="1:34" ht="14.25" x14ac:dyDescent="0.2">
      <c r="A46" s="50">
        <v>20151399</v>
      </c>
      <c r="B46" s="51">
        <v>42345</v>
      </c>
      <c r="C46" s="50" t="s">
        <v>669</v>
      </c>
      <c r="D46" s="8">
        <v>20</v>
      </c>
      <c r="E46" s="8">
        <v>-0.5</v>
      </c>
      <c r="F46" s="55">
        <v>283.03142986945409</v>
      </c>
      <c r="G46" s="48">
        <v>1</v>
      </c>
      <c r="H46" s="73">
        <v>0.32659916856644766</v>
      </c>
      <c r="I46" s="72">
        <v>1</v>
      </c>
      <c r="J46" s="97">
        <v>0.08</v>
      </c>
      <c r="K46" s="99"/>
      <c r="L46" s="97">
        <v>6.8380000000000001</v>
      </c>
      <c r="M46" s="99"/>
      <c r="N46" s="96">
        <v>0</v>
      </c>
      <c r="O46" s="99" t="s">
        <v>869</v>
      </c>
      <c r="P46" s="96">
        <v>0</v>
      </c>
      <c r="Q46" s="99" t="s">
        <v>869</v>
      </c>
      <c r="R46" s="97">
        <v>13.6107</v>
      </c>
      <c r="S46" s="101"/>
      <c r="T46" s="96">
        <v>0</v>
      </c>
      <c r="U46" s="99" t="s">
        <v>869</v>
      </c>
      <c r="V46" s="96">
        <v>0</v>
      </c>
      <c r="W46" s="99" t="s">
        <v>869</v>
      </c>
      <c r="X46" s="182">
        <v>9.3000000000000007</v>
      </c>
      <c r="Y46" s="182">
        <v>0</v>
      </c>
      <c r="Z46" s="182">
        <v>0</v>
      </c>
      <c r="AA46" s="182">
        <v>0</v>
      </c>
      <c r="AB46" s="182">
        <v>0</v>
      </c>
      <c r="AC46" s="182"/>
      <c r="AD46" s="182">
        <v>0</v>
      </c>
      <c r="AE46" s="182">
        <v>0</v>
      </c>
      <c r="AF46" s="182">
        <v>0</v>
      </c>
      <c r="AG46" s="182">
        <v>0</v>
      </c>
      <c r="AH46" s="182">
        <v>0</v>
      </c>
    </row>
    <row r="47" spans="1:34" ht="14.25" x14ac:dyDescent="0.2">
      <c r="A47" s="50">
        <v>20151400</v>
      </c>
      <c r="B47" s="51">
        <v>42345</v>
      </c>
      <c r="C47" s="50" t="s">
        <v>670</v>
      </c>
      <c r="D47" s="8">
        <v>20</v>
      </c>
      <c r="E47" s="8">
        <v>-0.25</v>
      </c>
      <c r="F47" s="55">
        <v>62.952291500956385</v>
      </c>
      <c r="G47" s="48">
        <v>1</v>
      </c>
      <c r="H47" s="73">
        <v>0.17903312323990889</v>
      </c>
      <c r="I47" s="72">
        <v>1</v>
      </c>
      <c r="J47" s="97">
        <v>0.08</v>
      </c>
      <c r="K47" s="99"/>
      <c r="L47" s="97">
        <v>77.492999999999995</v>
      </c>
      <c r="M47" s="99"/>
      <c r="N47" s="96">
        <v>0</v>
      </c>
      <c r="O47" s="99" t="s">
        <v>869</v>
      </c>
      <c r="P47" s="96">
        <v>0</v>
      </c>
      <c r="Q47" s="99" t="s">
        <v>869</v>
      </c>
      <c r="R47" s="97">
        <v>14.3545</v>
      </c>
      <c r="S47" s="101"/>
      <c r="T47" s="96">
        <v>0</v>
      </c>
      <c r="U47" s="99" t="s">
        <v>869</v>
      </c>
      <c r="V47" s="96">
        <v>0</v>
      </c>
      <c r="W47" s="99" t="s">
        <v>869</v>
      </c>
      <c r="X47" s="182">
        <v>9.6</v>
      </c>
      <c r="Y47" s="182">
        <v>0</v>
      </c>
      <c r="Z47" s="182">
        <v>0</v>
      </c>
      <c r="AA47" s="182">
        <v>0</v>
      </c>
      <c r="AB47" s="182">
        <v>3</v>
      </c>
      <c r="AC47" s="182"/>
      <c r="AD47" s="182">
        <v>0</v>
      </c>
      <c r="AE47" s="182">
        <v>0</v>
      </c>
      <c r="AF47" s="182">
        <v>0</v>
      </c>
      <c r="AG47" s="182">
        <v>0</v>
      </c>
      <c r="AH47" s="182">
        <v>0</v>
      </c>
    </row>
    <row r="48" spans="1:34" ht="14.25" x14ac:dyDescent="0.2">
      <c r="A48" s="48">
        <v>20151401</v>
      </c>
      <c r="B48" s="51">
        <v>42345</v>
      </c>
      <c r="C48" s="50" t="s">
        <v>671</v>
      </c>
      <c r="D48" s="8">
        <v>25</v>
      </c>
      <c r="E48" s="8">
        <v>-3</v>
      </c>
      <c r="F48" s="55">
        <v>61.348003547309283</v>
      </c>
      <c r="G48" s="48">
        <v>1</v>
      </c>
      <c r="H48" s="73">
        <v>0.78774306021188134</v>
      </c>
      <c r="I48" s="72">
        <v>1</v>
      </c>
      <c r="J48" s="97">
        <v>0.06</v>
      </c>
      <c r="K48" s="99"/>
      <c r="L48" s="97">
        <v>33.716000000000001</v>
      </c>
      <c r="M48" s="99"/>
      <c r="N48" s="96">
        <v>0</v>
      </c>
      <c r="O48" s="99" t="s">
        <v>869</v>
      </c>
      <c r="P48" s="96">
        <v>0</v>
      </c>
      <c r="Q48" s="99" t="s">
        <v>869</v>
      </c>
      <c r="R48" s="97">
        <v>8.0197000000000003</v>
      </c>
      <c r="S48" s="101"/>
      <c r="T48" s="96">
        <v>0</v>
      </c>
      <c r="U48" s="99" t="s">
        <v>869</v>
      </c>
      <c r="V48" s="96">
        <v>0</v>
      </c>
      <c r="W48" s="99" t="s">
        <v>869</v>
      </c>
      <c r="X48" s="182">
        <v>0</v>
      </c>
      <c r="Y48" s="182">
        <v>0</v>
      </c>
      <c r="Z48" s="182">
        <v>0</v>
      </c>
      <c r="AA48" s="182">
        <v>0</v>
      </c>
      <c r="AB48" s="182">
        <v>0</v>
      </c>
      <c r="AC48" s="182"/>
      <c r="AD48" s="182">
        <v>0</v>
      </c>
      <c r="AE48" s="182">
        <v>0</v>
      </c>
      <c r="AF48" s="182">
        <v>0</v>
      </c>
      <c r="AG48" s="182">
        <v>0</v>
      </c>
      <c r="AH48" s="182">
        <v>0</v>
      </c>
    </row>
    <row r="49" spans="1:34" ht="14.25" x14ac:dyDescent="0.2">
      <c r="A49" s="50">
        <v>20151402</v>
      </c>
      <c r="B49" s="51">
        <v>42345</v>
      </c>
      <c r="C49" s="50" t="s">
        <v>672</v>
      </c>
      <c r="D49" s="8">
        <v>25</v>
      </c>
      <c r="E49" s="8">
        <v>-2.5</v>
      </c>
      <c r="F49" s="55">
        <v>141.56240122966432</v>
      </c>
      <c r="G49" s="48">
        <v>1</v>
      </c>
      <c r="H49" s="73">
        <v>0.96956550891779525</v>
      </c>
      <c r="I49" s="72">
        <v>1</v>
      </c>
      <c r="J49" s="97">
        <v>0.06</v>
      </c>
      <c r="K49" s="99"/>
      <c r="L49" s="97">
        <v>31.350999999999999</v>
      </c>
      <c r="M49" s="99"/>
      <c r="N49" s="96">
        <v>0</v>
      </c>
      <c r="O49" s="99" t="s">
        <v>869</v>
      </c>
      <c r="P49" s="96">
        <v>0</v>
      </c>
      <c r="Q49" s="99" t="s">
        <v>869</v>
      </c>
      <c r="R49" s="97">
        <v>0.84389999999999998</v>
      </c>
      <c r="S49" s="101"/>
      <c r="T49" s="100">
        <v>0.3337</v>
      </c>
      <c r="U49" s="101"/>
      <c r="V49" s="96">
        <v>0</v>
      </c>
      <c r="W49" s="99" t="s">
        <v>869</v>
      </c>
      <c r="X49" s="182">
        <v>0</v>
      </c>
      <c r="Y49" s="182">
        <v>0</v>
      </c>
      <c r="Z49" s="182">
        <v>0</v>
      </c>
      <c r="AA49" s="182">
        <v>0</v>
      </c>
      <c r="AB49" s="182">
        <v>0</v>
      </c>
      <c r="AC49" s="182"/>
      <c r="AD49" s="182">
        <v>0</v>
      </c>
      <c r="AE49" s="182">
        <v>0</v>
      </c>
      <c r="AF49" s="182">
        <v>0</v>
      </c>
      <c r="AG49" s="182">
        <v>0</v>
      </c>
      <c r="AH49" s="182">
        <v>0</v>
      </c>
    </row>
    <row r="50" spans="1:34" ht="14.25" x14ac:dyDescent="0.2">
      <c r="A50" s="50">
        <v>20151403</v>
      </c>
      <c r="B50" s="51">
        <v>42345</v>
      </c>
      <c r="C50" s="50" t="s">
        <v>673</v>
      </c>
      <c r="D50" s="8">
        <v>25</v>
      </c>
      <c r="E50" s="8">
        <v>-2</v>
      </c>
      <c r="F50" s="55">
        <v>241.46578743405192</v>
      </c>
      <c r="G50" s="48">
        <v>1</v>
      </c>
      <c r="H50" s="73">
        <v>0.85889097492289124</v>
      </c>
      <c r="I50" s="72">
        <v>1</v>
      </c>
      <c r="J50" s="97">
        <v>7.0000000000000007E-2</v>
      </c>
      <c r="K50" s="99"/>
      <c r="L50" s="97">
        <v>14.766999999999999</v>
      </c>
      <c r="M50" s="99"/>
      <c r="N50" s="96">
        <v>0</v>
      </c>
      <c r="O50" s="99" t="s">
        <v>869</v>
      </c>
      <c r="P50" s="96">
        <v>0</v>
      </c>
      <c r="Q50" s="99" t="s">
        <v>869</v>
      </c>
      <c r="R50" s="96">
        <v>0</v>
      </c>
      <c r="S50" s="99" t="s">
        <v>869</v>
      </c>
      <c r="T50" s="96">
        <v>0</v>
      </c>
      <c r="U50" s="99" t="s">
        <v>869</v>
      </c>
      <c r="V50" s="96">
        <v>0</v>
      </c>
      <c r="W50" s="99" t="s">
        <v>869</v>
      </c>
      <c r="X50" s="182">
        <v>0</v>
      </c>
      <c r="Y50" s="182">
        <v>0</v>
      </c>
      <c r="Z50" s="182">
        <v>0</v>
      </c>
      <c r="AA50" s="182">
        <v>0</v>
      </c>
      <c r="AB50" s="182">
        <v>0</v>
      </c>
      <c r="AC50" s="182"/>
      <c r="AD50" s="182">
        <v>0</v>
      </c>
      <c r="AE50" s="182">
        <v>0</v>
      </c>
      <c r="AF50" s="182">
        <v>0</v>
      </c>
      <c r="AG50" s="182">
        <v>0</v>
      </c>
      <c r="AH50" s="182">
        <v>0</v>
      </c>
    </row>
    <row r="51" spans="1:34" ht="14.25" x14ac:dyDescent="0.2">
      <c r="A51" s="48">
        <v>20151404</v>
      </c>
      <c r="B51" s="51">
        <v>42345</v>
      </c>
      <c r="C51" s="50" t="s">
        <v>674</v>
      </c>
      <c r="D51" s="8">
        <v>25</v>
      </c>
      <c r="E51" s="8">
        <v>-1.5</v>
      </c>
      <c r="F51" s="55">
        <v>326.78473769619319</v>
      </c>
      <c r="G51" s="48">
        <v>1</v>
      </c>
      <c r="H51" s="71">
        <v>0.759529787155101</v>
      </c>
      <c r="I51" s="72">
        <v>2</v>
      </c>
      <c r="J51" s="97">
        <v>0.09</v>
      </c>
      <c r="K51" s="99"/>
      <c r="L51" s="97">
        <v>3.6349999999999998</v>
      </c>
      <c r="M51" s="99"/>
      <c r="N51" s="96">
        <v>0</v>
      </c>
      <c r="O51" s="99" t="s">
        <v>869</v>
      </c>
      <c r="P51" s="96">
        <v>0</v>
      </c>
      <c r="Q51" s="99" t="s">
        <v>869</v>
      </c>
      <c r="R51" s="97">
        <v>0.76890000000000003</v>
      </c>
      <c r="S51" s="101"/>
      <c r="T51" s="100">
        <v>0.3135</v>
      </c>
      <c r="U51" s="101"/>
      <c r="V51" s="96">
        <v>0</v>
      </c>
      <c r="W51" s="99" t="s">
        <v>869</v>
      </c>
      <c r="X51" s="182">
        <v>3</v>
      </c>
      <c r="Y51" s="182">
        <v>0</v>
      </c>
      <c r="Z51" s="182">
        <v>0</v>
      </c>
      <c r="AA51" s="182">
        <v>0</v>
      </c>
      <c r="AB51" s="182">
        <v>0</v>
      </c>
      <c r="AC51" s="182"/>
      <c r="AD51" s="182">
        <v>0</v>
      </c>
      <c r="AE51" s="182">
        <v>0</v>
      </c>
      <c r="AF51" s="182">
        <v>0</v>
      </c>
      <c r="AG51" s="182">
        <v>0</v>
      </c>
      <c r="AH51" s="182">
        <v>0</v>
      </c>
    </row>
    <row r="52" spans="1:34" ht="14.25" x14ac:dyDescent="0.2">
      <c r="A52" s="50">
        <v>20151405</v>
      </c>
      <c r="B52" s="51">
        <v>42345</v>
      </c>
      <c r="C52" s="50" t="s">
        <v>675</v>
      </c>
      <c r="D52" s="8">
        <v>25</v>
      </c>
      <c r="E52" s="8">
        <v>-1.25</v>
      </c>
      <c r="F52" s="55">
        <v>363.24582755180916</v>
      </c>
      <c r="G52" s="48">
        <v>1</v>
      </c>
      <c r="H52" s="71">
        <v>1.6637025860469716</v>
      </c>
      <c r="I52" s="72">
        <v>2</v>
      </c>
      <c r="J52" s="97">
        <v>0.1</v>
      </c>
      <c r="K52" s="99"/>
      <c r="L52" s="97">
        <v>3.4220000000000002</v>
      </c>
      <c r="M52" s="99"/>
      <c r="N52" s="96">
        <v>0</v>
      </c>
      <c r="O52" s="99" t="s">
        <v>869</v>
      </c>
      <c r="P52" s="96">
        <v>0</v>
      </c>
      <c r="Q52" s="99" t="s">
        <v>869</v>
      </c>
      <c r="R52" s="97">
        <v>0.77339999999999998</v>
      </c>
      <c r="S52" s="101"/>
      <c r="T52" s="100">
        <v>0.31440000000000001</v>
      </c>
      <c r="U52" s="101"/>
      <c r="V52" s="96">
        <v>0</v>
      </c>
      <c r="W52" s="99" t="s">
        <v>869</v>
      </c>
      <c r="X52" s="182">
        <v>7.2</v>
      </c>
      <c r="Y52" s="182">
        <v>0</v>
      </c>
      <c r="Z52" s="182">
        <v>0</v>
      </c>
      <c r="AA52" s="182">
        <v>0</v>
      </c>
      <c r="AB52" s="182">
        <v>0</v>
      </c>
      <c r="AC52" s="182"/>
      <c r="AD52" s="182">
        <v>0</v>
      </c>
      <c r="AE52" s="182">
        <v>0</v>
      </c>
      <c r="AF52" s="182">
        <v>0</v>
      </c>
      <c r="AG52" s="182">
        <v>0</v>
      </c>
      <c r="AH52" s="182">
        <v>0</v>
      </c>
    </row>
    <row r="53" spans="1:34" ht="14.25" x14ac:dyDescent="0.2">
      <c r="A53" s="50">
        <v>20151406</v>
      </c>
      <c r="B53" s="51">
        <v>42345</v>
      </c>
      <c r="C53" s="50" t="s">
        <v>676</v>
      </c>
      <c r="D53" s="8">
        <v>25</v>
      </c>
      <c r="E53" s="8">
        <v>-1</v>
      </c>
      <c r="F53" s="55">
        <v>447.68971165741556</v>
      </c>
      <c r="G53" s="48">
        <v>1</v>
      </c>
      <c r="H53" s="71">
        <v>1.9420495442571448</v>
      </c>
      <c r="I53" s="72">
        <v>2</v>
      </c>
      <c r="J53" s="97">
        <v>0.08</v>
      </c>
      <c r="K53" s="99"/>
      <c r="L53" s="97">
        <v>3.88</v>
      </c>
      <c r="M53" s="99"/>
      <c r="N53" s="96">
        <v>0</v>
      </c>
      <c r="O53" s="99" t="s">
        <v>869</v>
      </c>
      <c r="P53" s="96">
        <v>0</v>
      </c>
      <c r="Q53" s="99" t="s">
        <v>869</v>
      </c>
      <c r="R53" s="97">
        <v>0.78039999999999998</v>
      </c>
      <c r="S53" s="101"/>
      <c r="T53" s="100">
        <v>0.27860000000000001</v>
      </c>
      <c r="U53" s="101"/>
      <c r="V53" s="96">
        <v>0</v>
      </c>
      <c r="W53" s="99" t="s">
        <v>869</v>
      </c>
      <c r="X53" s="182">
        <v>9.4</v>
      </c>
      <c r="Y53" s="182">
        <v>0</v>
      </c>
      <c r="Z53" s="182">
        <v>0</v>
      </c>
      <c r="AA53" s="182">
        <v>0</v>
      </c>
      <c r="AB53" s="182">
        <v>0</v>
      </c>
      <c r="AC53" s="182"/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</row>
    <row r="54" spans="1:34" s="15" customFormat="1" ht="14.25" x14ac:dyDescent="0.2">
      <c r="A54" s="48">
        <v>20151407</v>
      </c>
      <c r="B54" s="51">
        <v>42345</v>
      </c>
      <c r="C54" s="50" t="s">
        <v>677</v>
      </c>
      <c r="D54" s="8">
        <v>25</v>
      </c>
      <c r="E54" s="8">
        <v>-0.75</v>
      </c>
      <c r="F54" s="55">
        <v>394.31067610879393</v>
      </c>
      <c r="G54" s="48">
        <v>1</v>
      </c>
      <c r="H54" s="71">
        <v>1.9802540287173653</v>
      </c>
      <c r="I54" s="72">
        <v>2</v>
      </c>
      <c r="J54" s="97">
        <v>0.06</v>
      </c>
      <c r="K54" s="99"/>
      <c r="L54" s="97">
        <v>8.01</v>
      </c>
      <c r="M54" s="99"/>
      <c r="N54" s="96">
        <v>0</v>
      </c>
      <c r="O54" s="99" t="s">
        <v>869</v>
      </c>
      <c r="P54" s="96">
        <v>0</v>
      </c>
      <c r="Q54" s="99" t="s">
        <v>869</v>
      </c>
      <c r="R54" s="97">
        <v>4.9481000000000002</v>
      </c>
      <c r="S54" s="101"/>
      <c r="T54" s="100">
        <v>0.33579999999999999</v>
      </c>
      <c r="U54" s="101"/>
      <c r="V54" s="96">
        <v>0</v>
      </c>
      <c r="W54" s="99" t="s">
        <v>869</v>
      </c>
      <c r="X54" s="182">
        <v>70.8</v>
      </c>
      <c r="Y54" s="182">
        <v>7.3</v>
      </c>
      <c r="Z54" s="182">
        <v>0</v>
      </c>
      <c r="AA54" s="182">
        <v>0</v>
      </c>
      <c r="AB54" s="182">
        <v>0</v>
      </c>
      <c r="AC54" s="182"/>
      <c r="AD54" s="182">
        <v>3.6</v>
      </c>
      <c r="AE54" s="182">
        <v>0</v>
      </c>
      <c r="AF54" s="182">
        <v>0</v>
      </c>
      <c r="AG54" s="182">
        <v>0</v>
      </c>
      <c r="AH54" s="182">
        <v>0</v>
      </c>
    </row>
    <row r="55" spans="1:34" ht="14.25" x14ac:dyDescent="0.2">
      <c r="A55" s="50">
        <v>20151408</v>
      </c>
      <c r="B55" s="51">
        <v>42345</v>
      </c>
      <c r="C55" s="50" t="s">
        <v>678</v>
      </c>
      <c r="D55" s="8">
        <v>25</v>
      </c>
      <c r="E55" s="8">
        <v>-0.5</v>
      </c>
      <c r="F55" s="55">
        <v>324.59707230485623</v>
      </c>
      <c r="G55" s="48">
        <v>1</v>
      </c>
      <c r="H55" s="71">
        <v>0.10459576783704586</v>
      </c>
      <c r="I55" s="72">
        <v>2</v>
      </c>
      <c r="J55" s="97">
        <v>7.0000000000000007E-2</v>
      </c>
      <c r="K55" s="99"/>
      <c r="L55" s="97">
        <v>6.431</v>
      </c>
      <c r="M55" s="99"/>
      <c r="N55" s="96">
        <v>0</v>
      </c>
      <c r="O55" s="99" t="s">
        <v>869</v>
      </c>
      <c r="P55" s="96">
        <v>0</v>
      </c>
      <c r="Q55" s="99" t="s">
        <v>869</v>
      </c>
      <c r="R55" s="97">
        <v>12.0893</v>
      </c>
      <c r="S55" s="101"/>
      <c r="T55" s="100">
        <v>0.26240000000000002</v>
      </c>
      <c r="U55" s="101"/>
      <c r="V55" s="96">
        <v>0</v>
      </c>
      <c r="W55" s="99" t="s">
        <v>869</v>
      </c>
      <c r="X55" s="182">
        <v>8.6999999999999993</v>
      </c>
      <c r="Y55" s="182">
        <v>0</v>
      </c>
      <c r="Z55" s="182">
        <v>0</v>
      </c>
      <c r="AA55" s="182">
        <v>0</v>
      </c>
      <c r="AB55" s="182">
        <v>0</v>
      </c>
      <c r="AC55" s="182"/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</row>
    <row r="56" spans="1:34" ht="14.25" x14ac:dyDescent="0.2">
      <c r="A56" s="50">
        <v>20151409</v>
      </c>
      <c r="B56" s="51">
        <v>42345</v>
      </c>
      <c r="C56" s="50" t="s">
        <v>679</v>
      </c>
      <c r="D56" s="8">
        <v>25</v>
      </c>
      <c r="E56" s="8">
        <v>-0.25</v>
      </c>
      <c r="F56" s="55">
        <v>119.53990295687228</v>
      </c>
      <c r="G56" s="48">
        <v>1</v>
      </c>
      <c r="H56" s="71">
        <v>0.22284774354725026</v>
      </c>
      <c r="I56" s="72">
        <v>2</v>
      </c>
      <c r="J56" s="97">
        <v>0.08</v>
      </c>
      <c r="K56" s="99"/>
      <c r="L56" s="97">
        <v>6.726</v>
      </c>
      <c r="M56" s="99"/>
      <c r="N56" s="96">
        <v>0</v>
      </c>
      <c r="O56" s="99" t="s">
        <v>869</v>
      </c>
      <c r="P56" s="96">
        <v>0</v>
      </c>
      <c r="Q56" s="99" t="s">
        <v>869</v>
      </c>
      <c r="R56" s="97">
        <v>14.182700000000001</v>
      </c>
      <c r="S56" s="101"/>
      <c r="T56" s="96">
        <v>0</v>
      </c>
      <c r="U56" s="99" t="s">
        <v>869</v>
      </c>
      <c r="V56" s="96">
        <v>0</v>
      </c>
      <c r="W56" s="99" t="s">
        <v>869</v>
      </c>
      <c r="X56" s="182">
        <v>10.5</v>
      </c>
      <c r="Y56" s="182">
        <v>5</v>
      </c>
      <c r="Z56" s="182">
        <v>0</v>
      </c>
      <c r="AA56" s="182">
        <v>0</v>
      </c>
      <c r="AB56" s="182">
        <v>3</v>
      </c>
      <c r="AC56" s="182"/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</row>
    <row r="57" spans="1:34" ht="14.25" x14ac:dyDescent="0.2">
      <c r="A57" s="48">
        <v>20151410</v>
      </c>
      <c r="B57" s="51">
        <v>42345</v>
      </c>
      <c r="C57" s="50" t="s">
        <v>680</v>
      </c>
      <c r="D57" s="8">
        <f>D48+5</f>
        <v>30</v>
      </c>
      <c r="E57" s="8">
        <v>-3</v>
      </c>
      <c r="F57" s="55">
        <v>65.869178689405643</v>
      </c>
      <c r="G57" s="48">
        <v>1</v>
      </c>
      <c r="H57" s="71">
        <v>0.38294272604721935</v>
      </c>
      <c r="I57" s="72">
        <v>2</v>
      </c>
      <c r="J57" s="97">
        <v>0.09</v>
      </c>
      <c r="K57" s="99"/>
      <c r="L57" s="97">
        <v>11.824999999999999</v>
      </c>
      <c r="M57" s="99"/>
      <c r="N57" s="96">
        <v>0</v>
      </c>
      <c r="O57" s="99" t="s">
        <v>869</v>
      </c>
      <c r="P57" s="96">
        <v>0</v>
      </c>
      <c r="Q57" s="99" t="s">
        <v>869</v>
      </c>
      <c r="R57" s="97">
        <v>8.2274999999999991</v>
      </c>
      <c r="S57" s="101"/>
      <c r="T57" s="100">
        <v>0.27060000000000001</v>
      </c>
      <c r="U57" s="101"/>
      <c r="V57" s="96">
        <v>0</v>
      </c>
      <c r="W57" s="99" t="s">
        <v>869</v>
      </c>
      <c r="X57" s="182">
        <v>5</v>
      </c>
      <c r="Y57" s="182">
        <v>0</v>
      </c>
      <c r="Z57" s="183">
        <v>0</v>
      </c>
      <c r="AA57" s="182">
        <v>0</v>
      </c>
      <c r="AB57" s="182">
        <v>3.5</v>
      </c>
      <c r="AC57" s="182"/>
      <c r="AD57" s="182">
        <v>0</v>
      </c>
      <c r="AE57" s="182">
        <v>0</v>
      </c>
      <c r="AF57" s="182">
        <v>0</v>
      </c>
      <c r="AG57" s="182">
        <v>0</v>
      </c>
      <c r="AH57" s="182">
        <v>0</v>
      </c>
    </row>
    <row r="58" spans="1:34" ht="14.25" x14ac:dyDescent="0.2">
      <c r="A58" s="50">
        <v>20151411</v>
      </c>
      <c r="B58" s="51">
        <v>42345</v>
      </c>
      <c r="C58" s="50" t="s">
        <v>681</v>
      </c>
      <c r="D58" s="8">
        <f t="shared" ref="D58:D119" si="0">D49+5</f>
        <v>30</v>
      </c>
      <c r="E58" s="8">
        <v>-2.5</v>
      </c>
      <c r="F58" s="55">
        <v>74.328151535908546</v>
      </c>
      <c r="G58" s="48">
        <v>1</v>
      </c>
      <c r="H58" s="71">
        <v>0.59397702116081486</v>
      </c>
      <c r="I58" s="72">
        <v>2</v>
      </c>
      <c r="J58" s="97">
        <v>7.0000000000000007E-2</v>
      </c>
      <c r="K58" s="99"/>
      <c r="L58" s="97">
        <v>28.030999999999999</v>
      </c>
      <c r="M58" s="99"/>
      <c r="N58" s="96">
        <v>0</v>
      </c>
      <c r="O58" s="99" t="s">
        <v>869</v>
      </c>
      <c r="P58" s="96">
        <v>0</v>
      </c>
      <c r="Q58" s="99" t="s">
        <v>869</v>
      </c>
      <c r="R58" s="97">
        <v>9.7086000000000006</v>
      </c>
      <c r="S58" s="101"/>
      <c r="T58" s="96">
        <v>0</v>
      </c>
      <c r="U58" s="99" t="s">
        <v>869</v>
      </c>
      <c r="V58" s="96">
        <v>0</v>
      </c>
      <c r="W58" s="99" t="s">
        <v>869</v>
      </c>
      <c r="X58" s="182">
        <v>3</v>
      </c>
      <c r="Y58" s="182">
        <v>0</v>
      </c>
      <c r="Z58" s="182">
        <v>0</v>
      </c>
      <c r="AA58" s="182">
        <v>0</v>
      </c>
      <c r="AB58" s="182">
        <v>0</v>
      </c>
      <c r="AC58" s="182"/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</row>
    <row r="59" spans="1:34" ht="14.25" x14ac:dyDescent="0.2">
      <c r="A59" s="50">
        <v>20151412</v>
      </c>
      <c r="B59" s="51">
        <v>42345</v>
      </c>
      <c r="C59" s="50" t="s">
        <v>682</v>
      </c>
      <c r="D59" s="8">
        <f t="shared" si="0"/>
        <v>30</v>
      </c>
      <c r="E59" s="8">
        <v>-2</v>
      </c>
      <c r="F59" s="55">
        <v>148.27124176309763</v>
      </c>
      <c r="G59" s="48">
        <v>1</v>
      </c>
      <c r="H59" s="71">
        <v>0.85958915121758173</v>
      </c>
      <c r="I59" s="72">
        <v>2</v>
      </c>
      <c r="J59" s="97">
        <v>7.0000000000000007E-2</v>
      </c>
      <c r="K59" s="99"/>
      <c r="L59" s="97">
        <v>25.405000000000001</v>
      </c>
      <c r="M59" s="99"/>
      <c r="N59" s="96">
        <v>0</v>
      </c>
      <c r="O59" s="99" t="s">
        <v>869</v>
      </c>
      <c r="P59" s="96">
        <v>0</v>
      </c>
      <c r="Q59" s="99" t="s">
        <v>869</v>
      </c>
      <c r="R59" s="97">
        <v>10.040800000000001</v>
      </c>
      <c r="S59" s="101"/>
      <c r="T59" s="100">
        <v>0.28010000000000002</v>
      </c>
      <c r="U59" s="101"/>
      <c r="V59" s="96">
        <v>0</v>
      </c>
      <c r="W59" s="99" t="s">
        <v>869</v>
      </c>
      <c r="X59" s="182">
        <v>4</v>
      </c>
      <c r="Y59" s="182">
        <v>0</v>
      </c>
      <c r="Z59" s="182">
        <v>0</v>
      </c>
      <c r="AA59" s="182">
        <v>0</v>
      </c>
      <c r="AB59" s="182">
        <v>3.7</v>
      </c>
      <c r="AC59" s="182"/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</row>
    <row r="60" spans="1:34" ht="14.25" x14ac:dyDescent="0.2">
      <c r="A60" s="48">
        <v>20151413</v>
      </c>
      <c r="B60" s="51">
        <v>42345</v>
      </c>
      <c r="C60" s="50" t="s">
        <v>683</v>
      </c>
      <c r="D60" s="8">
        <f t="shared" si="0"/>
        <v>30</v>
      </c>
      <c r="E60" s="8">
        <v>-1.5</v>
      </c>
      <c r="F60" s="55">
        <v>223.96446430335629</v>
      </c>
      <c r="G60" s="48">
        <v>1</v>
      </c>
      <c r="H60" s="71">
        <v>0.95600999295051758</v>
      </c>
      <c r="I60" s="72">
        <v>2</v>
      </c>
      <c r="J60" s="97">
        <v>0.09</v>
      </c>
      <c r="K60" s="99"/>
      <c r="L60" s="97">
        <v>11.984</v>
      </c>
      <c r="M60" s="99"/>
      <c r="N60" s="96">
        <v>0</v>
      </c>
      <c r="O60" s="99" t="s">
        <v>869</v>
      </c>
      <c r="P60" s="96">
        <v>0</v>
      </c>
      <c r="Q60" s="99" t="s">
        <v>869</v>
      </c>
      <c r="R60" s="97">
        <v>0.78480000000000005</v>
      </c>
      <c r="S60" s="101"/>
      <c r="T60" s="96">
        <v>0</v>
      </c>
      <c r="U60" s="99" t="s">
        <v>869</v>
      </c>
      <c r="V60" s="96">
        <v>0</v>
      </c>
      <c r="W60" s="99" t="s">
        <v>869</v>
      </c>
      <c r="X60" s="182">
        <v>138.30000000000001</v>
      </c>
      <c r="Y60" s="182">
        <v>0</v>
      </c>
      <c r="Z60" s="182">
        <v>0</v>
      </c>
      <c r="AA60" s="182">
        <v>0</v>
      </c>
      <c r="AB60" s="183">
        <v>1</v>
      </c>
      <c r="AC60" s="182"/>
      <c r="AD60" s="182">
        <v>0</v>
      </c>
      <c r="AE60" s="182">
        <v>0</v>
      </c>
      <c r="AF60" s="182">
        <v>0</v>
      </c>
      <c r="AG60" s="182">
        <v>0</v>
      </c>
      <c r="AH60" s="182">
        <v>0</v>
      </c>
    </row>
    <row r="61" spans="1:34" ht="14.25" x14ac:dyDescent="0.2">
      <c r="A61" s="50">
        <v>20151414</v>
      </c>
      <c r="B61" s="51">
        <v>42345</v>
      </c>
      <c r="C61" s="50" t="s">
        <v>684</v>
      </c>
      <c r="D61" s="8">
        <f t="shared" si="0"/>
        <v>30</v>
      </c>
      <c r="E61" s="8">
        <v>-1.25</v>
      </c>
      <c r="F61" s="55">
        <v>276.61427805486568</v>
      </c>
      <c r="G61" s="48">
        <v>1</v>
      </c>
      <c r="H61" s="71">
        <v>1.4799572084049617</v>
      </c>
      <c r="I61" s="72">
        <v>2</v>
      </c>
      <c r="J61" s="97">
        <v>0.1</v>
      </c>
      <c r="K61" s="99"/>
      <c r="L61" s="97">
        <v>9.1430000000000007</v>
      </c>
      <c r="M61" s="99"/>
      <c r="N61" s="96">
        <v>0</v>
      </c>
      <c r="O61" s="99" t="s">
        <v>869</v>
      </c>
      <c r="P61" s="96">
        <v>0</v>
      </c>
      <c r="Q61" s="99" t="s">
        <v>869</v>
      </c>
      <c r="R61" s="97">
        <v>0.77780000000000005</v>
      </c>
      <c r="S61" s="101"/>
      <c r="T61" s="96">
        <v>0</v>
      </c>
      <c r="U61" s="99" t="s">
        <v>869</v>
      </c>
      <c r="V61" s="96">
        <v>0</v>
      </c>
      <c r="W61" s="99" t="s">
        <v>869</v>
      </c>
      <c r="X61" s="182">
        <v>749</v>
      </c>
      <c r="Y61" s="182">
        <v>0</v>
      </c>
      <c r="Z61" s="182">
        <v>0</v>
      </c>
      <c r="AA61" s="182">
        <v>281.2</v>
      </c>
      <c r="AB61" s="182">
        <v>3.9</v>
      </c>
      <c r="AC61" s="182"/>
      <c r="AD61" s="182">
        <v>0</v>
      </c>
      <c r="AE61" s="182">
        <v>0</v>
      </c>
      <c r="AF61" s="182">
        <v>0</v>
      </c>
      <c r="AG61" s="182">
        <v>0</v>
      </c>
      <c r="AH61" s="182">
        <v>0</v>
      </c>
    </row>
    <row r="62" spans="1:34" ht="14.25" x14ac:dyDescent="0.2">
      <c r="A62" s="50">
        <v>20151415</v>
      </c>
      <c r="B62" s="51">
        <v>42345</v>
      </c>
      <c r="C62" s="50" t="s">
        <v>685</v>
      </c>
      <c r="D62" s="8">
        <f t="shared" si="0"/>
        <v>30</v>
      </c>
      <c r="E62" s="8">
        <v>-1</v>
      </c>
      <c r="F62" s="55">
        <v>352.45334495454676</v>
      </c>
      <c r="G62" s="48">
        <v>1</v>
      </c>
      <c r="H62" s="71">
        <v>2.1367104888877892</v>
      </c>
      <c r="I62" s="72">
        <v>2</v>
      </c>
      <c r="J62" s="97">
        <v>0.1</v>
      </c>
      <c r="K62" s="99"/>
      <c r="L62" s="97">
        <v>9.1489999999999991</v>
      </c>
      <c r="M62" s="99"/>
      <c r="N62" s="96">
        <v>0</v>
      </c>
      <c r="O62" s="99" t="s">
        <v>869</v>
      </c>
      <c r="P62" s="96">
        <v>0</v>
      </c>
      <c r="Q62" s="99" t="s">
        <v>869</v>
      </c>
      <c r="R62" s="97">
        <v>0.77610000000000001</v>
      </c>
      <c r="S62" s="101"/>
      <c r="T62" s="96">
        <v>0</v>
      </c>
      <c r="U62" s="99" t="s">
        <v>869</v>
      </c>
      <c r="V62" s="96">
        <v>0</v>
      </c>
      <c r="W62" s="99" t="s">
        <v>869</v>
      </c>
      <c r="X62" s="182">
        <v>325.10000000000002</v>
      </c>
      <c r="Y62" s="182">
        <v>0</v>
      </c>
      <c r="Z62" s="183">
        <v>0</v>
      </c>
      <c r="AA62" s="182">
        <v>99.6</v>
      </c>
      <c r="AB62" s="183">
        <v>1</v>
      </c>
      <c r="AC62" s="182"/>
      <c r="AD62" s="182">
        <v>0</v>
      </c>
      <c r="AE62" s="182">
        <v>0</v>
      </c>
      <c r="AF62" s="182">
        <v>0</v>
      </c>
      <c r="AG62" s="182">
        <v>0</v>
      </c>
      <c r="AH62" s="182">
        <v>0</v>
      </c>
    </row>
    <row r="63" spans="1:34" ht="14.25" x14ac:dyDescent="0.2">
      <c r="A63" s="48">
        <v>20151416</v>
      </c>
      <c r="B63" s="51">
        <v>42345</v>
      </c>
      <c r="C63" s="50" t="s">
        <v>686</v>
      </c>
      <c r="D63" s="8">
        <f t="shared" si="0"/>
        <v>30</v>
      </c>
      <c r="E63" s="8">
        <v>-0.75</v>
      </c>
      <c r="F63" s="55">
        <v>433.39696443401414</v>
      </c>
      <c r="G63" s="48">
        <v>1</v>
      </c>
      <c r="H63" s="71">
        <v>1.3562474492004404</v>
      </c>
      <c r="I63" s="72">
        <v>2</v>
      </c>
      <c r="J63" s="97">
        <v>0.08</v>
      </c>
      <c r="K63" s="99"/>
      <c r="L63" s="97">
        <v>13.901999999999999</v>
      </c>
      <c r="M63" s="99"/>
      <c r="N63" s="96">
        <v>0</v>
      </c>
      <c r="O63" s="99" t="s">
        <v>869</v>
      </c>
      <c r="P63" s="96">
        <v>0</v>
      </c>
      <c r="Q63" s="99" t="s">
        <v>869</v>
      </c>
      <c r="R63" s="97">
        <v>0.78380000000000005</v>
      </c>
      <c r="S63" s="101"/>
      <c r="T63" s="96">
        <v>0</v>
      </c>
      <c r="U63" s="99" t="s">
        <v>869</v>
      </c>
      <c r="V63" s="96">
        <v>0</v>
      </c>
      <c r="W63" s="99" t="s">
        <v>869</v>
      </c>
      <c r="X63" s="182">
        <v>842.2</v>
      </c>
      <c r="Y63" s="182">
        <v>6.7</v>
      </c>
      <c r="Z63" s="182">
        <v>0</v>
      </c>
      <c r="AA63" s="182">
        <v>138</v>
      </c>
      <c r="AB63" s="182">
        <v>0</v>
      </c>
      <c r="AC63" s="182"/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</row>
    <row r="64" spans="1:34" ht="14.25" x14ac:dyDescent="0.2">
      <c r="A64" s="50">
        <v>20151417</v>
      </c>
      <c r="B64" s="51">
        <v>42345</v>
      </c>
      <c r="C64" s="50" t="s">
        <v>687</v>
      </c>
      <c r="D64" s="8">
        <f t="shared" si="0"/>
        <v>30</v>
      </c>
      <c r="E64" s="8">
        <v>-0.5</v>
      </c>
      <c r="F64" s="55">
        <v>387.01845813767068</v>
      </c>
      <c r="G64" s="48">
        <v>1</v>
      </c>
      <c r="H64" s="71">
        <v>0.7940957492857762</v>
      </c>
      <c r="I64" s="72">
        <v>2</v>
      </c>
      <c r="J64" s="97">
        <v>0.08</v>
      </c>
      <c r="K64" s="99"/>
      <c r="L64" s="97">
        <v>15.231</v>
      </c>
      <c r="M64" s="99"/>
      <c r="N64" s="96">
        <v>0</v>
      </c>
      <c r="O64" s="99" t="s">
        <v>869</v>
      </c>
      <c r="P64" s="96">
        <v>0</v>
      </c>
      <c r="Q64" s="99" t="s">
        <v>869</v>
      </c>
      <c r="R64" s="97">
        <v>6.0026000000000002</v>
      </c>
      <c r="S64" s="101"/>
      <c r="T64" s="97">
        <v>0.34720000000000001</v>
      </c>
      <c r="U64" s="101"/>
      <c r="V64" s="96">
        <v>0</v>
      </c>
      <c r="W64" s="99" t="s">
        <v>869</v>
      </c>
      <c r="X64" s="182">
        <v>820.2</v>
      </c>
      <c r="Y64" s="182">
        <v>13.8</v>
      </c>
      <c r="Z64" s="182">
        <v>0</v>
      </c>
      <c r="AA64" s="182">
        <v>133.9</v>
      </c>
      <c r="AB64" s="182">
        <v>0</v>
      </c>
      <c r="AC64" s="182"/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</row>
    <row r="65" spans="1:34" s="4" customFormat="1" ht="14.25" x14ac:dyDescent="0.2">
      <c r="A65" s="50">
        <v>20151418</v>
      </c>
      <c r="B65" s="51">
        <v>42345</v>
      </c>
      <c r="C65" s="50" t="s">
        <v>688</v>
      </c>
      <c r="D65" s="8">
        <f t="shared" si="0"/>
        <v>30</v>
      </c>
      <c r="E65" s="8">
        <v>-0.25</v>
      </c>
      <c r="F65" s="55">
        <v>154.83423793710853</v>
      </c>
      <c r="G65" s="48">
        <v>1</v>
      </c>
      <c r="H65" s="71">
        <v>1.0451537900243639</v>
      </c>
      <c r="I65" s="72">
        <v>2</v>
      </c>
      <c r="J65" s="97">
        <v>0.09</v>
      </c>
      <c r="K65" s="99"/>
      <c r="L65" s="97">
        <v>7.1929999999999996</v>
      </c>
      <c r="M65" s="99"/>
      <c r="N65" s="96">
        <v>0</v>
      </c>
      <c r="O65" s="99" t="s">
        <v>869</v>
      </c>
      <c r="P65" s="96">
        <v>0</v>
      </c>
      <c r="Q65" s="99" t="s">
        <v>869</v>
      </c>
      <c r="R65" s="97">
        <v>10.2408</v>
      </c>
      <c r="S65" s="101"/>
      <c r="T65" s="96">
        <v>0</v>
      </c>
      <c r="U65" s="99" t="s">
        <v>869</v>
      </c>
      <c r="V65" s="96">
        <v>0</v>
      </c>
      <c r="W65" s="99" t="s">
        <v>869</v>
      </c>
      <c r="X65" s="182">
        <v>13.7</v>
      </c>
      <c r="Y65" s="182">
        <v>14.4</v>
      </c>
      <c r="Z65" s="182">
        <v>0</v>
      </c>
      <c r="AA65" s="182">
        <v>0</v>
      </c>
      <c r="AB65" s="182">
        <v>7.8</v>
      </c>
      <c r="AC65" s="182"/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</row>
    <row r="66" spans="1:34" s="4" customFormat="1" ht="14.25" x14ac:dyDescent="0.2">
      <c r="A66" s="48">
        <v>20151419</v>
      </c>
      <c r="B66" s="51">
        <v>42345</v>
      </c>
      <c r="C66" s="50" t="s">
        <v>689</v>
      </c>
      <c r="D66" s="8">
        <f t="shared" si="0"/>
        <v>35</v>
      </c>
      <c r="E66" s="8">
        <v>-3</v>
      </c>
      <c r="F66" s="55">
        <v>64.264890735758556</v>
      </c>
      <c r="G66" s="48">
        <v>1</v>
      </c>
      <c r="H66" s="71">
        <v>0.63582002795057946</v>
      </c>
      <c r="I66" s="72">
        <v>2</v>
      </c>
      <c r="J66" s="97">
        <v>0.06</v>
      </c>
      <c r="K66" s="99"/>
      <c r="L66" s="97">
        <v>22.038</v>
      </c>
      <c r="M66" s="99"/>
      <c r="N66" s="96">
        <v>0</v>
      </c>
      <c r="O66" s="99" t="s">
        <v>869</v>
      </c>
      <c r="P66" s="96">
        <v>0</v>
      </c>
      <c r="Q66" s="99" t="s">
        <v>869</v>
      </c>
      <c r="R66" s="97">
        <v>15.747299999999999</v>
      </c>
      <c r="S66" s="101"/>
      <c r="T66" s="100">
        <v>0.27150000000000002</v>
      </c>
      <c r="U66" s="101"/>
      <c r="V66" s="96">
        <v>0</v>
      </c>
      <c r="W66" s="99" t="s">
        <v>869</v>
      </c>
      <c r="X66" s="182">
        <v>7.2</v>
      </c>
      <c r="Y66" s="182">
        <v>0</v>
      </c>
      <c r="Z66" s="183">
        <v>0</v>
      </c>
      <c r="AA66" s="182">
        <v>0</v>
      </c>
      <c r="AB66" s="182">
        <v>0</v>
      </c>
      <c r="AC66" s="182"/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</row>
    <row r="67" spans="1:34" s="4" customFormat="1" ht="14.25" x14ac:dyDescent="0.2">
      <c r="A67" s="50">
        <v>20151420</v>
      </c>
      <c r="B67" s="51">
        <v>42345</v>
      </c>
      <c r="C67" s="50" t="s">
        <v>690</v>
      </c>
      <c r="D67" s="8">
        <f t="shared" si="0"/>
        <v>35</v>
      </c>
      <c r="E67" s="8">
        <v>-2.5</v>
      </c>
      <c r="F67" s="55">
        <v>56.389295326945508</v>
      </c>
      <c r="G67" s="48">
        <v>1</v>
      </c>
      <c r="H67" s="71">
        <v>0.67584377357557179</v>
      </c>
      <c r="I67" s="72">
        <v>2</v>
      </c>
      <c r="J67" s="97">
        <v>7.0000000000000007E-2</v>
      </c>
      <c r="K67" s="99"/>
      <c r="L67" s="97">
        <v>19.332999999999998</v>
      </c>
      <c r="M67" s="99"/>
      <c r="N67" s="96">
        <v>0</v>
      </c>
      <c r="O67" s="99" t="s">
        <v>869</v>
      </c>
      <c r="P67" s="96">
        <v>0</v>
      </c>
      <c r="Q67" s="99" t="s">
        <v>869</v>
      </c>
      <c r="R67" s="97">
        <v>3.7686000000000002</v>
      </c>
      <c r="S67" s="101"/>
      <c r="T67" s="100">
        <v>0.29310000000000003</v>
      </c>
      <c r="U67" s="101"/>
      <c r="V67" s="96">
        <v>0</v>
      </c>
      <c r="W67" s="99" t="s">
        <v>869</v>
      </c>
      <c r="X67" s="182">
        <v>5</v>
      </c>
      <c r="Y67" s="182">
        <v>0</v>
      </c>
      <c r="Z67" s="182">
        <v>0</v>
      </c>
      <c r="AA67" s="182">
        <v>0</v>
      </c>
      <c r="AB67" s="183">
        <v>2</v>
      </c>
      <c r="AC67" s="182"/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</row>
    <row r="68" spans="1:34" s="4" customFormat="1" ht="14.25" x14ac:dyDescent="0.2">
      <c r="A68" s="50">
        <v>20151421</v>
      </c>
      <c r="B68" s="51">
        <v>42345</v>
      </c>
      <c r="C68" s="50" t="s">
        <v>691</v>
      </c>
      <c r="D68" s="8">
        <f t="shared" si="0"/>
        <v>35</v>
      </c>
      <c r="E68" s="8">
        <v>-2</v>
      </c>
      <c r="F68" s="55">
        <v>70.536198190924495</v>
      </c>
      <c r="G68" s="48">
        <v>1</v>
      </c>
      <c r="H68" s="71">
        <v>0.59943480465513199</v>
      </c>
      <c r="I68" s="72">
        <v>2</v>
      </c>
      <c r="J68" s="97">
        <v>0.08</v>
      </c>
      <c r="K68" s="99"/>
      <c r="L68" s="97">
        <v>14.917</v>
      </c>
      <c r="M68" s="99"/>
      <c r="N68" s="96">
        <v>0</v>
      </c>
      <c r="O68" s="99" t="s">
        <v>869</v>
      </c>
      <c r="P68" s="96">
        <v>0</v>
      </c>
      <c r="Q68" s="99" t="s">
        <v>869</v>
      </c>
      <c r="R68" s="97">
        <v>1.4192</v>
      </c>
      <c r="S68" s="101"/>
      <c r="T68" s="100">
        <v>0.26939999999999997</v>
      </c>
      <c r="U68" s="101"/>
      <c r="V68" s="96">
        <v>0</v>
      </c>
      <c r="W68" s="99" t="s">
        <v>869</v>
      </c>
      <c r="X68" s="182">
        <v>3</v>
      </c>
      <c r="Y68" s="182">
        <v>0</v>
      </c>
      <c r="Z68" s="182">
        <v>0</v>
      </c>
      <c r="AA68" s="182">
        <v>0</v>
      </c>
      <c r="AB68" s="182">
        <v>0</v>
      </c>
      <c r="AC68" s="182"/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</row>
    <row r="69" spans="1:34" s="4" customFormat="1" ht="14.25" x14ac:dyDescent="0.2">
      <c r="A69" s="48">
        <v>20151422</v>
      </c>
      <c r="B69" s="51">
        <v>42345</v>
      </c>
      <c r="C69" s="50" t="s">
        <v>692</v>
      </c>
      <c r="D69" s="8">
        <f t="shared" si="0"/>
        <v>35</v>
      </c>
      <c r="E69" s="8">
        <v>-1.5</v>
      </c>
      <c r="F69" s="55">
        <v>181.2320669925744</v>
      </c>
      <c r="G69" s="48">
        <v>1</v>
      </c>
      <c r="H69" s="71">
        <v>0.92326329198461476</v>
      </c>
      <c r="I69" s="72">
        <v>2</v>
      </c>
      <c r="J69" s="97">
        <v>0.09</v>
      </c>
      <c r="K69" s="99"/>
      <c r="L69" s="97">
        <v>10.252000000000001</v>
      </c>
      <c r="M69" s="99"/>
      <c r="N69" s="96">
        <v>0</v>
      </c>
      <c r="O69" s="99" t="s">
        <v>869</v>
      </c>
      <c r="P69" s="96">
        <v>0</v>
      </c>
      <c r="Q69" s="99" t="s">
        <v>869</v>
      </c>
      <c r="R69" s="97">
        <v>0.77700000000000002</v>
      </c>
      <c r="S69" s="101"/>
      <c r="T69" s="100">
        <v>0.29730000000000001</v>
      </c>
      <c r="U69" s="101"/>
      <c r="V69" s="96">
        <v>0</v>
      </c>
      <c r="W69" s="99" t="s">
        <v>869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/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</row>
    <row r="70" spans="1:34" s="4" customFormat="1" ht="14.25" x14ac:dyDescent="0.2">
      <c r="A70" s="50">
        <v>20151423</v>
      </c>
      <c r="B70" s="51">
        <v>42345</v>
      </c>
      <c r="C70" s="50" t="s">
        <v>693</v>
      </c>
      <c r="D70" s="8">
        <f t="shared" si="0"/>
        <v>35</v>
      </c>
      <c r="E70" s="8">
        <v>-1.25</v>
      </c>
      <c r="F70" s="55">
        <v>286.53169449559323</v>
      </c>
      <c r="G70" s="48">
        <v>1</v>
      </c>
      <c r="H70" s="71">
        <v>1.8365323967003473</v>
      </c>
      <c r="I70" s="72">
        <v>2</v>
      </c>
      <c r="J70" s="97">
        <v>0.09</v>
      </c>
      <c r="K70" s="99"/>
      <c r="L70" s="97">
        <v>8.0830000000000002</v>
      </c>
      <c r="M70" s="99"/>
      <c r="N70" s="96">
        <v>0</v>
      </c>
      <c r="O70" s="99" t="s">
        <v>869</v>
      </c>
      <c r="P70" s="96">
        <v>0</v>
      </c>
      <c r="Q70" s="99" t="s">
        <v>869</v>
      </c>
      <c r="R70" s="97">
        <v>0.78339999999999999</v>
      </c>
      <c r="S70" s="101"/>
      <c r="T70" s="100">
        <v>0.27350000000000002</v>
      </c>
      <c r="U70" s="101"/>
      <c r="V70" s="96">
        <v>0</v>
      </c>
      <c r="W70" s="99" t="s">
        <v>869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/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</row>
    <row r="71" spans="1:34" s="4" customFormat="1" ht="14.25" x14ac:dyDescent="0.2">
      <c r="A71" s="50">
        <v>20151424</v>
      </c>
      <c r="B71" s="51">
        <v>42345</v>
      </c>
      <c r="C71" s="50" t="s">
        <v>694</v>
      </c>
      <c r="D71" s="8">
        <f t="shared" si="0"/>
        <v>35</v>
      </c>
      <c r="E71" s="8">
        <v>-1</v>
      </c>
      <c r="F71" s="55">
        <v>436.60554034130831</v>
      </c>
      <c r="G71" s="48">
        <v>1</v>
      </c>
      <c r="H71" s="71">
        <v>2.1621801451946028</v>
      </c>
      <c r="I71" s="72">
        <v>2</v>
      </c>
      <c r="J71" s="97">
        <v>0.08</v>
      </c>
      <c r="K71" s="99"/>
      <c r="L71" s="97">
        <v>7.7809999999999997</v>
      </c>
      <c r="M71" s="99"/>
      <c r="N71" s="96">
        <v>0</v>
      </c>
      <c r="O71" s="99" t="s">
        <v>869</v>
      </c>
      <c r="P71" s="96">
        <v>0</v>
      </c>
      <c r="Q71" s="99" t="s">
        <v>869</v>
      </c>
      <c r="R71" s="97">
        <v>0.77980000000000005</v>
      </c>
      <c r="S71" s="101"/>
      <c r="T71" s="96">
        <v>0</v>
      </c>
      <c r="U71" s="99" t="s">
        <v>869</v>
      </c>
      <c r="V71" s="96">
        <v>0</v>
      </c>
      <c r="W71" s="99" t="s">
        <v>869</v>
      </c>
      <c r="X71" s="182">
        <v>8.6999999999999993</v>
      </c>
      <c r="Y71" s="182">
        <v>0</v>
      </c>
      <c r="Z71" s="182">
        <v>0</v>
      </c>
      <c r="AA71" s="182">
        <v>0</v>
      </c>
      <c r="AB71" s="182">
        <v>0</v>
      </c>
      <c r="AC71" s="182"/>
      <c r="AD71" s="182">
        <v>0</v>
      </c>
      <c r="AE71" s="182">
        <v>0</v>
      </c>
      <c r="AF71" s="182">
        <v>0</v>
      </c>
      <c r="AG71" s="182">
        <v>0</v>
      </c>
      <c r="AH71" s="182">
        <v>0</v>
      </c>
    </row>
    <row r="72" spans="1:34" s="4" customFormat="1" ht="14.25" x14ac:dyDescent="0.2">
      <c r="A72" s="48">
        <v>20151425</v>
      </c>
      <c r="B72" s="51">
        <v>42345</v>
      </c>
      <c r="C72" s="50" t="s">
        <v>695</v>
      </c>
      <c r="D72" s="8">
        <f t="shared" si="0"/>
        <v>35</v>
      </c>
      <c r="E72" s="8">
        <v>-0.75</v>
      </c>
      <c r="F72" s="55">
        <v>478.66469982823475</v>
      </c>
      <c r="G72" s="48">
        <v>5</v>
      </c>
      <c r="H72" s="71">
        <v>0.99239521624596505</v>
      </c>
      <c r="I72" s="72">
        <v>2</v>
      </c>
      <c r="J72" s="97">
        <v>0.09</v>
      </c>
      <c r="K72" s="99"/>
      <c r="L72" s="97">
        <v>12.214</v>
      </c>
      <c r="M72" s="99"/>
      <c r="N72" s="96">
        <v>0</v>
      </c>
      <c r="O72" s="99" t="s">
        <v>869</v>
      </c>
      <c r="P72" s="96">
        <v>0</v>
      </c>
      <c r="Q72" s="99" t="s">
        <v>869</v>
      </c>
      <c r="R72" s="97">
        <v>4.3863000000000003</v>
      </c>
      <c r="S72" s="101"/>
      <c r="T72" s="100">
        <v>0.25650000000000001</v>
      </c>
      <c r="U72" s="101"/>
      <c r="V72" s="96">
        <v>0</v>
      </c>
      <c r="W72" s="99" t="s">
        <v>869</v>
      </c>
      <c r="X72" s="182">
        <v>222.9</v>
      </c>
      <c r="Y72" s="182">
        <v>10.9</v>
      </c>
      <c r="Z72" s="182">
        <v>0</v>
      </c>
      <c r="AA72" s="182">
        <v>62.2</v>
      </c>
      <c r="AB72" s="182">
        <v>0</v>
      </c>
      <c r="AC72" s="182"/>
      <c r="AD72" s="182">
        <v>0</v>
      </c>
      <c r="AE72" s="182">
        <v>0</v>
      </c>
      <c r="AF72" s="182">
        <v>0</v>
      </c>
      <c r="AG72" s="182">
        <v>0</v>
      </c>
      <c r="AH72" s="182">
        <v>0</v>
      </c>
    </row>
    <row r="73" spans="1:34" s="4" customFormat="1" ht="14.25" x14ac:dyDescent="0.2">
      <c r="A73" s="50">
        <v>20151426</v>
      </c>
      <c r="B73" s="51">
        <v>42345</v>
      </c>
      <c r="C73" s="50" t="s">
        <v>696</v>
      </c>
      <c r="D73" s="8">
        <f t="shared" si="0"/>
        <v>35</v>
      </c>
      <c r="E73" s="8">
        <v>-0.5</v>
      </c>
      <c r="F73" s="55">
        <v>552.62380824889954</v>
      </c>
      <c r="G73" s="48">
        <v>5</v>
      </c>
      <c r="H73" s="71">
        <v>0.44843612797902482</v>
      </c>
      <c r="I73" s="72">
        <v>2</v>
      </c>
      <c r="J73" s="97">
        <v>0.1</v>
      </c>
      <c r="K73" s="99"/>
      <c r="L73" s="97">
        <v>6.8570000000000002</v>
      </c>
      <c r="M73" s="99"/>
      <c r="N73" s="96">
        <v>0</v>
      </c>
      <c r="O73" s="99" t="s">
        <v>869</v>
      </c>
      <c r="P73" s="96">
        <v>0</v>
      </c>
      <c r="Q73" s="99" t="s">
        <v>869</v>
      </c>
      <c r="R73" s="97">
        <v>11.6814</v>
      </c>
      <c r="S73" s="101"/>
      <c r="T73" s="96">
        <v>0</v>
      </c>
      <c r="U73" s="99" t="s">
        <v>869</v>
      </c>
      <c r="V73" s="96">
        <v>0</v>
      </c>
      <c r="W73" s="99" t="s">
        <v>869</v>
      </c>
      <c r="X73" s="182">
        <v>9.8000000000000007</v>
      </c>
      <c r="Y73" s="182">
        <v>0</v>
      </c>
      <c r="Z73" s="182">
        <v>0</v>
      </c>
      <c r="AA73" s="182">
        <v>0</v>
      </c>
      <c r="AB73" s="182">
        <v>0</v>
      </c>
      <c r="AC73" s="182"/>
      <c r="AD73" s="182">
        <v>0</v>
      </c>
      <c r="AE73" s="182">
        <v>0</v>
      </c>
      <c r="AF73" s="182">
        <v>0</v>
      </c>
      <c r="AG73" s="182">
        <v>0</v>
      </c>
      <c r="AH73" s="182">
        <v>0</v>
      </c>
    </row>
    <row r="74" spans="1:34" s="4" customFormat="1" ht="14.25" x14ac:dyDescent="0.2">
      <c r="A74" s="50">
        <v>20151427</v>
      </c>
      <c r="B74" s="51">
        <v>42345</v>
      </c>
      <c r="C74" s="50" t="s">
        <v>697</v>
      </c>
      <c r="D74" s="8">
        <f t="shared" si="0"/>
        <v>35</v>
      </c>
      <c r="E74" s="8">
        <v>-0.25</v>
      </c>
      <c r="F74" s="55">
        <v>249.04969412402005</v>
      </c>
      <c r="G74" s="48">
        <v>1</v>
      </c>
      <c r="H74" s="71">
        <v>0.80683057743918285</v>
      </c>
      <c r="I74" s="72">
        <v>2</v>
      </c>
      <c r="J74" s="97">
        <v>7.0000000000000007E-2</v>
      </c>
      <c r="K74" s="99"/>
      <c r="L74" s="97">
        <v>6.9710000000000001</v>
      </c>
      <c r="M74" s="99"/>
      <c r="N74" s="96">
        <v>0</v>
      </c>
      <c r="O74" s="99" t="s">
        <v>869</v>
      </c>
      <c r="P74" s="96">
        <v>0</v>
      </c>
      <c r="Q74" s="99" t="s">
        <v>869</v>
      </c>
      <c r="R74" s="97">
        <v>7.5338000000000003</v>
      </c>
      <c r="S74" s="101"/>
      <c r="T74" s="96">
        <v>0</v>
      </c>
      <c r="U74" s="99" t="s">
        <v>869</v>
      </c>
      <c r="V74" s="96">
        <v>0</v>
      </c>
      <c r="W74" s="99" t="s">
        <v>869</v>
      </c>
      <c r="X74" s="182">
        <v>8.9</v>
      </c>
      <c r="Y74" s="182">
        <v>0</v>
      </c>
      <c r="Z74" s="182">
        <v>0</v>
      </c>
      <c r="AA74" s="182">
        <v>0</v>
      </c>
      <c r="AB74" s="183">
        <v>1</v>
      </c>
      <c r="AC74" s="182"/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</row>
    <row r="75" spans="1:34" s="4" customFormat="1" ht="14.25" x14ac:dyDescent="0.2">
      <c r="A75" s="48">
        <v>20151428</v>
      </c>
      <c r="B75" s="51">
        <v>42345</v>
      </c>
      <c r="C75" s="50" t="s">
        <v>698</v>
      </c>
      <c r="D75" s="8">
        <v>40</v>
      </c>
      <c r="E75" s="8">
        <v>-3</v>
      </c>
      <c r="F75" s="55">
        <v>66.452556127095505</v>
      </c>
      <c r="G75" s="48">
        <v>1</v>
      </c>
      <c r="H75" s="71">
        <v>0.53212214155855408</v>
      </c>
      <c r="I75" s="72">
        <v>2</v>
      </c>
      <c r="J75" s="97">
        <v>7.0000000000000007E-2</v>
      </c>
      <c r="K75" s="99"/>
      <c r="L75" s="97">
        <v>20.361999999999998</v>
      </c>
      <c r="M75" s="99"/>
      <c r="N75" s="96">
        <v>0</v>
      </c>
      <c r="O75" s="99" t="s">
        <v>869</v>
      </c>
      <c r="P75" s="96">
        <v>0</v>
      </c>
      <c r="Q75" s="99" t="s">
        <v>869</v>
      </c>
      <c r="R75" s="97">
        <v>16.302</v>
      </c>
      <c r="S75" s="101"/>
      <c r="T75" s="96">
        <v>0</v>
      </c>
      <c r="U75" s="99" t="s">
        <v>869</v>
      </c>
      <c r="V75" s="96">
        <v>0</v>
      </c>
      <c r="W75" s="99" t="s">
        <v>869</v>
      </c>
      <c r="X75" s="182">
        <v>4</v>
      </c>
      <c r="Y75" s="182">
        <v>0</v>
      </c>
      <c r="Z75" s="183">
        <v>0</v>
      </c>
      <c r="AA75" s="182">
        <v>0</v>
      </c>
      <c r="AB75" s="183">
        <v>1</v>
      </c>
      <c r="AC75" s="182"/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</row>
    <row r="76" spans="1:34" s="4" customFormat="1" ht="14.25" x14ac:dyDescent="0.2">
      <c r="A76" s="50">
        <v>20151429</v>
      </c>
      <c r="B76" s="51">
        <v>42345</v>
      </c>
      <c r="C76" s="50" t="s">
        <v>699</v>
      </c>
      <c r="D76" s="8">
        <f t="shared" ref="D76:D83" si="1">D66+5</f>
        <v>40</v>
      </c>
      <c r="E76" s="8">
        <v>-2.5</v>
      </c>
      <c r="F76" s="55">
        <v>55.514229170410736</v>
      </c>
      <c r="G76" s="48">
        <v>1</v>
      </c>
      <c r="H76" s="71">
        <v>0.59397702116081486</v>
      </c>
      <c r="I76" s="72">
        <v>2</v>
      </c>
      <c r="J76" s="97">
        <v>7.0000000000000007E-2</v>
      </c>
      <c r="K76" s="99"/>
      <c r="L76" s="97">
        <v>10.645</v>
      </c>
      <c r="M76" s="99"/>
      <c r="N76" s="96">
        <v>0</v>
      </c>
      <c r="O76" s="99" t="s">
        <v>869</v>
      </c>
      <c r="P76" s="96">
        <v>0</v>
      </c>
      <c r="Q76" s="99" t="s">
        <v>869</v>
      </c>
      <c r="R76" s="97">
        <v>1.6019000000000001</v>
      </c>
      <c r="S76" s="101"/>
      <c r="T76" s="96">
        <v>0</v>
      </c>
      <c r="U76" s="99" t="s">
        <v>869</v>
      </c>
      <c r="V76" s="96">
        <v>0</v>
      </c>
      <c r="W76" s="99" t="s">
        <v>869</v>
      </c>
      <c r="X76" s="182">
        <v>4.3</v>
      </c>
      <c r="Y76" s="182">
        <v>0</v>
      </c>
      <c r="Z76" s="182">
        <v>0</v>
      </c>
      <c r="AA76" s="182">
        <v>0</v>
      </c>
      <c r="AB76" s="182">
        <v>0</v>
      </c>
      <c r="AC76" s="182"/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</row>
    <row r="77" spans="1:34" s="4" customFormat="1" ht="14.25" x14ac:dyDescent="0.2">
      <c r="A77" s="50">
        <v>20151430</v>
      </c>
      <c r="B77" s="51">
        <v>42345</v>
      </c>
      <c r="C77" s="50" t="s">
        <v>700</v>
      </c>
      <c r="D77" s="8">
        <f t="shared" si="1"/>
        <v>40</v>
      </c>
      <c r="E77" s="8">
        <v>-2</v>
      </c>
      <c r="F77" s="55">
        <v>80.016081553384623</v>
      </c>
      <c r="G77" s="48">
        <v>1</v>
      </c>
      <c r="H77" s="71">
        <v>0.47936356778015526</v>
      </c>
      <c r="I77" s="72">
        <v>2</v>
      </c>
      <c r="J77" s="97">
        <v>0.06</v>
      </c>
      <c r="K77" s="99"/>
      <c r="L77" s="97">
        <v>9.7270000000000003</v>
      </c>
      <c r="M77" s="99"/>
      <c r="N77" s="96">
        <v>0</v>
      </c>
      <c r="O77" s="99" t="s">
        <v>869</v>
      </c>
      <c r="P77" s="96">
        <v>0</v>
      </c>
      <c r="Q77" s="99" t="s">
        <v>869</v>
      </c>
      <c r="R77" s="97">
        <v>1.8934</v>
      </c>
      <c r="S77" s="101"/>
      <c r="T77" s="96">
        <v>0</v>
      </c>
      <c r="U77" s="99" t="s">
        <v>869</v>
      </c>
      <c r="V77" s="96">
        <v>0</v>
      </c>
      <c r="W77" s="99" t="s">
        <v>869</v>
      </c>
      <c r="X77" s="182">
        <v>3</v>
      </c>
      <c r="Y77" s="182">
        <v>0</v>
      </c>
      <c r="Z77" s="182">
        <v>0</v>
      </c>
      <c r="AA77" s="182">
        <v>0</v>
      </c>
      <c r="AB77" s="182">
        <v>0</v>
      </c>
      <c r="AC77" s="182"/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</row>
    <row r="78" spans="1:34" s="4" customFormat="1" ht="14.25" x14ac:dyDescent="0.2">
      <c r="A78" s="48">
        <v>20151431</v>
      </c>
      <c r="B78" s="51">
        <v>42345</v>
      </c>
      <c r="C78" s="50" t="s">
        <v>701</v>
      </c>
      <c r="D78" s="8">
        <f t="shared" si="1"/>
        <v>40</v>
      </c>
      <c r="E78" s="8">
        <v>-1.5</v>
      </c>
      <c r="F78" s="55">
        <v>150.31306279501212</v>
      </c>
      <c r="G78" s="48">
        <v>1</v>
      </c>
      <c r="H78" s="71">
        <v>1.5672817443140359</v>
      </c>
      <c r="I78" s="72">
        <v>2</v>
      </c>
      <c r="J78" s="97">
        <v>7.0000000000000007E-2</v>
      </c>
      <c r="K78" s="99"/>
      <c r="L78" s="97">
        <v>9.6240000000000006</v>
      </c>
      <c r="M78" s="99"/>
      <c r="N78" s="96">
        <v>0</v>
      </c>
      <c r="O78" s="99" t="s">
        <v>869</v>
      </c>
      <c r="P78" s="96">
        <v>0</v>
      </c>
      <c r="Q78" s="99" t="s">
        <v>869</v>
      </c>
      <c r="R78" s="97">
        <v>0.93700000000000006</v>
      </c>
      <c r="S78" s="101"/>
      <c r="T78" s="96">
        <v>0</v>
      </c>
      <c r="U78" s="99" t="s">
        <v>869</v>
      </c>
      <c r="V78" s="96">
        <v>0</v>
      </c>
      <c r="W78" s="99" t="s">
        <v>869</v>
      </c>
      <c r="X78" s="182">
        <v>0</v>
      </c>
      <c r="Y78" s="182">
        <v>7.5</v>
      </c>
      <c r="Z78" s="182">
        <v>0</v>
      </c>
      <c r="AA78" s="182">
        <v>0</v>
      </c>
      <c r="AB78" s="182">
        <v>0</v>
      </c>
      <c r="AC78" s="182"/>
      <c r="AD78" s="182">
        <v>0</v>
      </c>
      <c r="AE78" s="182">
        <v>0</v>
      </c>
      <c r="AF78" s="182">
        <v>0</v>
      </c>
      <c r="AG78" s="182">
        <v>0</v>
      </c>
      <c r="AH78" s="182">
        <v>0</v>
      </c>
    </row>
    <row r="79" spans="1:34" s="4" customFormat="1" ht="14.25" x14ac:dyDescent="0.2">
      <c r="A79" s="50">
        <v>20151432</v>
      </c>
      <c r="B79" s="51">
        <v>42345</v>
      </c>
      <c r="C79" s="50" t="s">
        <v>702</v>
      </c>
      <c r="D79" s="8">
        <f t="shared" si="1"/>
        <v>40</v>
      </c>
      <c r="E79" s="8">
        <v>-1.25</v>
      </c>
      <c r="F79" s="55">
        <v>223.38108686566645</v>
      </c>
      <c r="G79" s="48">
        <v>1</v>
      </c>
      <c r="H79" s="71">
        <v>2.9262698343990006</v>
      </c>
      <c r="I79" s="72">
        <v>2</v>
      </c>
      <c r="J79" s="97">
        <v>7.0000000000000007E-2</v>
      </c>
      <c r="K79" s="99"/>
      <c r="L79" s="97">
        <v>7.4790000000000001</v>
      </c>
      <c r="M79" s="99"/>
      <c r="N79" s="96">
        <v>0</v>
      </c>
      <c r="O79" s="99" t="s">
        <v>869</v>
      </c>
      <c r="P79" s="96">
        <v>0</v>
      </c>
      <c r="Q79" s="99" t="s">
        <v>869</v>
      </c>
      <c r="R79" s="96">
        <v>0</v>
      </c>
      <c r="S79" s="99" t="s">
        <v>869</v>
      </c>
      <c r="T79" s="96">
        <v>0</v>
      </c>
      <c r="U79" s="99" t="s">
        <v>869</v>
      </c>
      <c r="V79" s="96">
        <v>0</v>
      </c>
      <c r="W79" s="99" t="s">
        <v>869</v>
      </c>
      <c r="X79" s="182">
        <v>3</v>
      </c>
      <c r="Y79" s="182">
        <v>0</v>
      </c>
      <c r="Z79" s="182">
        <v>0</v>
      </c>
      <c r="AA79" s="182">
        <v>0</v>
      </c>
      <c r="AB79" s="182">
        <v>0</v>
      </c>
      <c r="AC79" s="182"/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</row>
    <row r="80" spans="1:34" s="4" customFormat="1" ht="14.25" x14ac:dyDescent="0.2">
      <c r="A80" s="50">
        <v>20151433</v>
      </c>
      <c r="B80" s="51">
        <v>42345</v>
      </c>
      <c r="C80" s="50" t="s">
        <v>703</v>
      </c>
      <c r="D80" s="8">
        <f t="shared" si="1"/>
        <v>40</v>
      </c>
      <c r="E80" s="8">
        <v>-1</v>
      </c>
      <c r="F80" s="55">
        <v>321.38849639756205</v>
      </c>
      <c r="G80" s="48">
        <v>1</v>
      </c>
      <c r="H80" s="71">
        <v>1.6200403180924345</v>
      </c>
      <c r="I80" s="72">
        <v>2</v>
      </c>
      <c r="J80" s="97">
        <v>0.09</v>
      </c>
      <c r="K80" s="99"/>
      <c r="L80" s="97">
        <v>12.795</v>
      </c>
      <c r="M80" s="99"/>
      <c r="N80" s="96">
        <v>0</v>
      </c>
      <c r="O80" s="99" t="s">
        <v>869</v>
      </c>
      <c r="P80" s="96">
        <v>0</v>
      </c>
      <c r="Q80" s="99" t="s">
        <v>869</v>
      </c>
      <c r="R80" s="97">
        <v>0.92700000000000005</v>
      </c>
      <c r="S80" s="101"/>
      <c r="T80" s="96">
        <v>0</v>
      </c>
      <c r="U80" s="99" t="s">
        <v>869</v>
      </c>
      <c r="V80" s="96">
        <v>0</v>
      </c>
      <c r="W80" s="99" t="s">
        <v>869</v>
      </c>
      <c r="X80" s="182">
        <v>418.9</v>
      </c>
      <c r="Y80" s="182">
        <v>18.8</v>
      </c>
      <c r="Z80" s="182">
        <v>0</v>
      </c>
      <c r="AA80" s="182">
        <v>92</v>
      </c>
      <c r="AB80" s="182">
        <v>7.5</v>
      </c>
      <c r="AC80" s="182"/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</row>
    <row r="81" spans="1:34" s="4" customFormat="1" ht="14.25" x14ac:dyDescent="0.2">
      <c r="A81" s="48">
        <v>20151434</v>
      </c>
      <c r="B81" s="51">
        <v>42345</v>
      </c>
      <c r="C81" s="50" t="s">
        <v>704</v>
      </c>
      <c r="D81" s="8">
        <f t="shared" si="1"/>
        <v>40</v>
      </c>
      <c r="E81" s="8">
        <v>-0.75</v>
      </c>
      <c r="F81" s="55">
        <v>342.97346159208666</v>
      </c>
      <c r="G81" s="48">
        <v>1</v>
      </c>
      <c r="H81" s="71">
        <v>0.67038599008125466</v>
      </c>
      <c r="I81" s="72">
        <v>2</v>
      </c>
      <c r="J81" s="97">
        <v>0.1</v>
      </c>
      <c r="K81" s="99"/>
      <c r="L81" s="97">
        <v>9.7149999999999999</v>
      </c>
      <c r="M81" s="99"/>
      <c r="N81" s="96">
        <v>0</v>
      </c>
      <c r="O81" s="99" t="s">
        <v>869</v>
      </c>
      <c r="P81" s="96">
        <v>0</v>
      </c>
      <c r="Q81" s="99" t="s">
        <v>869</v>
      </c>
      <c r="R81" s="97">
        <v>6.8019999999999996</v>
      </c>
      <c r="S81" s="101"/>
      <c r="T81" s="97">
        <v>0.38150000000000001</v>
      </c>
      <c r="U81" s="101"/>
      <c r="V81" s="96">
        <v>0</v>
      </c>
      <c r="W81" s="99" t="s">
        <v>869</v>
      </c>
      <c r="X81" s="182">
        <v>128.19999999999999</v>
      </c>
      <c r="Y81" s="182">
        <v>9.6</v>
      </c>
      <c r="Z81" s="182">
        <v>0</v>
      </c>
      <c r="AA81" s="182">
        <v>0</v>
      </c>
      <c r="AB81" s="182">
        <v>0</v>
      </c>
      <c r="AC81" s="182"/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</row>
    <row r="82" spans="1:34" s="4" customFormat="1" ht="14.25" x14ac:dyDescent="0.2">
      <c r="A82" s="50">
        <v>20151435</v>
      </c>
      <c r="B82" s="51">
        <v>42345</v>
      </c>
      <c r="C82" s="50" t="s">
        <v>705</v>
      </c>
      <c r="D82" s="8">
        <f t="shared" si="1"/>
        <v>40</v>
      </c>
      <c r="E82" s="8">
        <v>-0.5</v>
      </c>
      <c r="F82" s="55">
        <v>303.1579514697541</v>
      </c>
      <c r="G82" s="48">
        <v>1</v>
      </c>
      <c r="H82" s="71">
        <v>0.79955353278009333</v>
      </c>
      <c r="I82" s="72">
        <v>2</v>
      </c>
      <c r="J82" s="97">
        <v>0.08</v>
      </c>
      <c r="K82" s="99"/>
      <c r="L82" s="97">
        <v>6.2329999999999997</v>
      </c>
      <c r="M82" s="99"/>
      <c r="N82" s="96">
        <v>0</v>
      </c>
      <c r="O82" s="99" t="s">
        <v>869</v>
      </c>
      <c r="P82" s="96">
        <v>0</v>
      </c>
      <c r="Q82" s="99" t="s">
        <v>869</v>
      </c>
      <c r="R82" s="97">
        <v>11.8764</v>
      </c>
      <c r="S82" s="101"/>
      <c r="T82" s="96">
        <v>0</v>
      </c>
      <c r="U82" s="99" t="s">
        <v>869</v>
      </c>
      <c r="V82" s="96">
        <v>0</v>
      </c>
      <c r="W82" s="99" t="s">
        <v>869</v>
      </c>
      <c r="X82" s="182">
        <v>8.3000000000000007</v>
      </c>
      <c r="Y82" s="182">
        <v>0</v>
      </c>
      <c r="Z82" s="182">
        <v>0</v>
      </c>
      <c r="AA82" s="182">
        <v>0</v>
      </c>
      <c r="AB82" s="182">
        <v>0</v>
      </c>
      <c r="AC82" s="182"/>
      <c r="AD82" s="182">
        <v>0</v>
      </c>
      <c r="AE82" s="182">
        <v>0</v>
      </c>
      <c r="AF82" s="182">
        <v>0</v>
      </c>
      <c r="AG82" s="182">
        <v>0</v>
      </c>
      <c r="AH82" s="182">
        <v>0</v>
      </c>
    </row>
    <row r="83" spans="1:34" s="4" customFormat="1" ht="14.25" x14ac:dyDescent="0.2">
      <c r="A83" s="50">
        <v>20151436</v>
      </c>
      <c r="B83" s="51">
        <v>42345</v>
      </c>
      <c r="C83" s="50" t="s">
        <v>706</v>
      </c>
      <c r="D83" s="8">
        <f t="shared" si="1"/>
        <v>40</v>
      </c>
      <c r="E83" s="8">
        <v>-0.25</v>
      </c>
      <c r="F83" s="55">
        <v>50.263832231202038</v>
      </c>
      <c r="G83" s="48">
        <v>1</v>
      </c>
      <c r="H83" s="71">
        <v>1.3926326724958877</v>
      </c>
      <c r="I83" s="72">
        <v>2</v>
      </c>
      <c r="J83" s="97">
        <v>0.1</v>
      </c>
      <c r="K83" s="99"/>
      <c r="L83" s="97">
        <v>7.01</v>
      </c>
      <c r="M83" s="99"/>
      <c r="N83" s="96">
        <v>0</v>
      </c>
      <c r="O83" s="99" t="s">
        <v>869</v>
      </c>
      <c r="P83" s="96">
        <v>0</v>
      </c>
      <c r="Q83" s="99" t="s">
        <v>869</v>
      </c>
      <c r="R83" s="97">
        <v>8.2909000000000006</v>
      </c>
      <c r="S83" s="101"/>
      <c r="T83" s="96">
        <v>0</v>
      </c>
      <c r="U83" s="99" t="s">
        <v>869</v>
      </c>
      <c r="V83" s="96">
        <v>0</v>
      </c>
      <c r="W83" s="99" t="s">
        <v>869</v>
      </c>
      <c r="X83" s="182">
        <v>13.2</v>
      </c>
      <c r="Y83" s="182">
        <v>13.2</v>
      </c>
      <c r="Z83" s="182">
        <v>0</v>
      </c>
      <c r="AA83" s="182">
        <v>0</v>
      </c>
      <c r="AB83" s="182">
        <v>27.3</v>
      </c>
      <c r="AC83" s="182"/>
      <c r="AD83" s="182">
        <v>0</v>
      </c>
      <c r="AE83" s="182">
        <v>0</v>
      </c>
      <c r="AF83" s="182">
        <v>0</v>
      </c>
      <c r="AG83" s="182">
        <v>0</v>
      </c>
      <c r="AH83" s="182">
        <v>0</v>
      </c>
    </row>
    <row r="84" spans="1:34" s="4" customFormat="1" ht="14.25" x14ac:dyDescent="0.2">
      <c r="A84" s="48">
        <v>20151437</v>
      </c>
      <c r="B84" s="52">
        <v>42346</v>
      </c>
      <c r="C84" s="53" t="s">
        <v>707</v>
      </c>
      <c r="D84" s="8">
        <v>45</v>
      </c>
      <c r="E84" s="8">
        <v>-3</v>
      </c>
      <c r="F84" s="55">
        <v>73.315042189725233</v>
      </c>
      <c r="G84" s="48">
        <v>1</v>
      </c>
      <c r="H84" s="71">
        <v>0.43206277749607341</v>
      </c>
      <c r="I84" s="72">
        <v>2</v>
      </c>
      <c r="J84" s="97">
        <v>7.0000000000000007E-2</v>
      </c>
      <c r="K84" s="99"/>
      <c r="L84" s="97">
        <v>11.222</v>
      </c>
      <c r="M84" s="99"/>
      <c r="N84" s="96">
        <v>0</v>
      </c>
      <c r="O84" s="99" t="s">
        <v>869</v>
      </c>
      <c r="P84" s="96">
        <v>0</v>
      </c>
      <c r="Q84" s="99" t="s">
        <v>869</v>
      </c>
      <c r="R84" s="97">
        <v>3.7723</v>
      </c>
      <c r="S84" s="101"/>
      <c r="T84" s="96">
        <v>0</v>
      </c>
      <c r="U84" s="99" t="s">
        <v>869</v>
      </c>
      <c r="V84" s="96">
        <v>0</v>
      </c>
      <c r="W84" s="99" t="s">
        <v>869</v>
      </c>
      <c r="X84" s="182">
        <v>3</v>
      </c>
      <c r="Y84" s="182">
        <v>0</v>
      </c>
      <c r="Z84" s="182">
        <v>0</v>
      </c>
      <c r="AA84" s="182">
        <v>0</v>
      </c>
      <c r="AB84" s="182">
        <v>0</v>
      </c>
      <c r="AC84" s="182"/>
      <c r="AD84" s="182">
        <v>0</v>
      </c>
      <c r="AE84" s="182">
        <v>0</v>
      </c>
      <c r="AF84" s="182">
        <v>0</v>
      </c>
      <c r="AG84" s="182">
        <v>0</v>
      </c>
      <c r="AH84" s="182">
        <v>0</v>
      </c>
    </row>
    <row r="85" spans="1:34" s="4" customFormat="1" ht="14.25" x14ac:dyDescent="0.2">
      <c r="A85" s="50">
        <v>20151438</v>
      </c>
      <c r="B85" s="52">
        <v>42346</v>
      </c>
      <c r="C85" s="53" t="s">
        <v>708</v>
      </c>
      <c r="D85" s="8">
        <f t="shared" si="0"/>
        <v>45</v>
      </c>
      <c r="E85" s="8">
        <v>-2.5</v>
      </c>
      <c r="F85" s="55">
        <v>73.789282478789403</v>
      </c>
      <c r="G85" s="48">
        <v>1</v>
      </c>
      <c r="H85" s="71">
        <v>0.55759179786536739</v>
      </c>
      <c r="I85" s="72">
        <v>2</v>
      </c>
      <c r="J85" s="97">
        <v>0.06</v>
      </c>
      <c r="K85" s="99"/>
      <c r="L85" s="97">
        <v>9.6319999999999997</v>
      </c>
      <c r="M85" s="99"/>
      <c r="N85" s="96">
        <v>0</v>
      </c>
      <c r="O85" s="99" t="s">
        <v>869</v>
      </c>
      <c r="P85" s="96">
        <v>0</v>
      </c>
      <c r="Q85" s="99" t="s">
        <v>869</v>
      </c>
      <c r="R85" s="97">
        <v>1.9901</v>
      </c>
      <c r="S85" s="101"/>
      <c r="T85" s="96">
        <v>0</v>
      </c>
      <c r="U85" s="99" t="s">
        <v>869</v>
      </c>
      <c r="V85" s="96">
        <v>0</v>
      </c>
      <c r="W85" s="99" t="s">
        <v>869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/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</row>
    <row r="86" spans="1:34" s="4" customFormat="1" ht="14.25" x14ac:dyDescent="0.2">
      <c r="A86" s="50">
        <v>20151439</v>
      </c>
      <c r="B86" s="52">
        <v>42346</v>
      </c>
      <c r="C86" s="53" t="s">
        <v>709</v>
      </c>
      <c r="D86" s="8">
        <f t="shared" si="0"/>
        <v>45</v>
      </c>
      <c r="E86" s="8">
        <v>-2</v>
      </c>
      <c r="F86" s="55">
        <v>114.8901075310167</v>
      </c>
      <c r="G86" s="48">
        <v>1</v>
      </c>
      <c r="H86" s="71">
        <v>0.60489258814944913</v>
      </c>
      <c r="I86" s="72">
        <v>2</v>
      </c>
      <c r="J86" s="97">
        <v>0.06</v>
      </c>
      <c r="K86" s="99"/>
      <c r="L86" s="97">
        <v>12.724</v>
      </c>
      <c r="M86" s="99"/>
      <c r="N86" s="96">
        <v>0</v>
      </c>
      <c r="O86" s="99" t="s">
        <v>869</v>
      </c>
      <c r="P86" s="96">
        <v>0</v>
      </c>
      <c r="Q86" s="99" t="s">
        <v>869</v>
      </c>
      <c r="R86" s="97">
        <v>1.5487</v>
      </c>
      <c r="S86" s="101"/>
      <c r="T86" s="96">
        <v>0</v>
      </c>
      <c r="U86" s="99" t="s">
        <v>869</v>
      </c>
      <c r="V86" s="96">
        <v>0</v>
      </c>
      <c r="W86" s="99" t="s">
        <v>869</v>
      </c>
      <c r="X86" s="182">
        <v>4</v>
      </c>
      <c r="Y86" s="182">
        <v>0</v>
      </c>
      <c r="Z86" s="182">
        <v>0</v>
      </c>
      <c r="AA86" s="182">
        <v>0</v>
      </c>
      <c r="AB86" s="182">
        <v>0</v>
      </c>
      <c r="AC86" s="182"/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</row>
    <row r="87" spans="1:34" s="4" customFormat="1" ht="14.25" x14ac:dyDescent="0.2">
      <c r="A87" s="48">
        <v>20151440</v>
      </c>
      <c r="B87" s="52">
        <v>42346</v>
      </c>
      <c r="C87" s="53" t="s">
        <v>710</v>
      </c>
      <c r="D87" s="8">
        <f t="shared" si="0"/>
        <v>45</v>
      </c>
      <c r="E87" s="8">
        <v>-1.5</v>
      </c>
      <c r="F87" s="55">
        <v>146.03188651289662</v>
      </c>
      <c r="G87" s="48">
        <v>1</v>
      </c>
      <c r="H87" s="71">
        <v>0.47208652312106575</v>
      </c>
      <c r="I87" s="72">
        <v>2</v>
      </c>
      <c r="J87" s="97">
        <v>7.0000000000000007E-2</v>
      </c>
      <c r="K87" s="99"/>
      <c r="L87" s="97">
        <v>11.542</v>
      </c>
      <c r="M87" s="99"/>
      <c r="N87" s="96">
        <v>0</v>
      </c>
      <c r="O87" s="99" t="s">
        <v>869</v>
      </c>
      <c r="P87" s="96">
        <v>0</v>
      </c>
      <c r="Q87" s="99" t="s">
        <v>869</v>
      </c>
      <c r="R87" s="97">
        <v>0.92259999999999998</v>
      </c>
      <c r="S87" s="101"/>
      <c r="T87" s="96">
        <v>0</v>
      </c>
      <c r="U87" s="99" t="s">
        <v>869</v>
      </c>
      <c r="V87" s="96">
        <v>0</v>
      </c>
      <c r="W87" s="99" t="s">
        <v>869</v>
      </c>
      <c r="X87" s="182">
        <v>12</v>
      </c>
      <c r="Y87" s="182">
        <v>0</v>
      </c>
      <c r="Z87" s="182">
        <v>0</v>
      </c>
      <c r="AA87" s="182">
        <v>0</v>
      </c>
      <c r="AB87" s="182">
        <v>0</v>
      </c>
      <c r="AC87" s="182"/>
      <c r="AD87" s="182">
        <v>0</v>
      </c>
      <c r="AE87" s="182">
        <v>0</v>
      </c>
      <c r="AF87" s="182">
        <v>0</v>
      </c>
      <c r="AG87" s="182">
        <v>0</v>
      </c>
      <c r="AH87" s="182">
        <v>0</v>
      </c>
    </row>
    <row r="88" spans="1:34" s="4" customFormat="1" ht="14.25" x14ac:dyDescent="0.2">
      <c r="A88" s="50">
        <v>20151441</v>
      </c>
      <c r="B88" s="52">
        <v>42346</v>
      </c>
      <c r="C88" s="53" t="s">
        <v>711</v>
      </c>
      <c r="D88" s="8">
        <f t="shared" si="0"/>
        <v>45</v>
      </c>
      <c r="E88" s="8">
        <v>-1.25</v>
      </c>
      <c r="F88" s="55">
        <v>154.88437190876095</v>
      </c>
      <c r="G88" s="48">
        <v>1</v>
      </c>
      <c r="H88" s="71">
        <v>2.431430797580914</v>
      </c>
      <c r="I88" s="72">
        <v>2</v>
      </c>
      <c r="J88" s="97">
        <v>0.1</v>
      </c>
      <c r="K88" s="99"/>
      <c r="L88" s="97">
        <v>9.0619999999999994</v>
      </c>
      <c r="M88" s="99"/>
      <c r="N88" s="96">
        <v>0</v>
      </c>
      <c r="O88" s="99" t="s">
        <v>869</v>
      </c>
      <c r="P88" s="96">
        <v>0</v>
      </c>
      <c r="Q88" s="99" t="s">
        <v>869</v>
      </c>
      <c r="R88" s="97">
        <v>0.92579999999999996</v>
      </c>
      <c r="S88" s="101"/>
      <c r="T88" s="97">
        <v>0.39240000000000003</v>
      </c>
      <c r="U88" s="101"/>
      <c r="V88" s="96">
        <v>0</v>
      </c>
      <c r="W88" s="99" t="s">
        <v>869</v>
      </c>
      <c r="X88" s="182">
        <v>17.3</v>
      </c>
      <c r="Y88" s="182">
        <v>0</v>
      </c>
      <c r="Z88" s="182">
        <v>0</v>
      </c>
      <c r="AA88" s="182">
        <v>0</v>
      </c>
      <c r="AB88" s="182">
        <v>0</v>
      </c>
      <c r="AC88" s="182"/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</row>
    <row r="89" spans="1:34" s="4" customFormat="1" ht="14.25" x14ac:dyDescent="0.2">
      <c r="A89" s="50">
        <v>20151442</v>
      </c>
      <c r="B89" s="52">
        <v>42346</v>
      </c>
      <c r="C89" s="53" t="s">
        <v>712</v>
      </c>
      <c r="D89" s="8">
        <f t="shared" si="0"/>
        <v>45</v>
      </c>
      <c r="E89" s="8">
        <v>-1</v>
      </c>
      <c r="F89" s="55">
        <v>278.8191674508617</v>
      </c>
      <c r="G89" s="48">
        <v>1</v>
      </c>
      <c r="H89" s="71">
        <v>3.6721669119556748</v>
      </c>
      <c r="I89" s="72">
        <v>2</v>
      </c>
      <c r="J89" s="97">
        <v>0.1</v>
      </c>
      <c r="K89" s="99"/>
      <c r="L89" s="97">
        <v>7.1449999999999996</v>
      </c>
      <c r="M89" s="99"/>
      <c r="N89" s="96">
        <v>0</v>
      </c>
      <c r="O89" s="99" t="s">
        <v>869</v>
      </c>
      <c r="P89" s="96">
        <v>0</v>
      </c>
      <c r="Q89" s="99" t="s">
        <v>869</v>
      </c>
      <c r="R89" s="97">
        <v>0.95130000000000003</v>
      </c>
      <c r="S89" s="101"/>
      <c r="T89" s="96">
        <v>0</v>
      </c>
      <c r="U89" s="99" t="s">
        <v>869</v>
      </c>
      <c r="V89" s="96">
        <v>0</v>
      </c>
      <c r="W89" s="99" t="s">
        <v>869</v>
      </c>
      <c r="X89" s="182">
        <v>12.2</v>
      </c>
      <c r="Y89" s="182">
        <v>0</v>
      </c>
      <c r="Z89" s="182">
        <v>0</v>
      </c>
      <c r="AA89" s="182">
        <v>0</v>
      </c>
      <c r="AB89" s="182">
        <v>0</v>
      </c>
      <c r="AC89" s="182"/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</row>
    <row r="90" spans="1:34" s="4" customFormat="1" ht="14.25" x14ac:dyDescent="0.2">
      <c r="A90" s="48">
        <v>20151443</v>
      </c>
      <c r="B90" s="52">
        <v>42346</v>
      </c>
      <c r="C90" s="53" t="s">
        <v>713</v>
      </c>
      <c r="D90" s="8">
        <f t="shared" si="0"/>
        <v>45</v>
      </c>
      <c r="E90" s="8">
        <v>-0.75</v>
      </c>
      <c r="F90" s="55">
        <v>428.67909879513672</v>
      </c>
      <c r="G90" s="48">
        <v>1</v>
      </c>
      <c r="H90" s="71">
        <v>1.1379361094277554</v>
      </c>
      <c r="I90" s="72">
        <v>2</v>
      </c>
      <c r="J90" s="97">
        <v>0.08</v>
      </c>
      <c r="K90" s="99"/>
      <c r="L90" s="97">
        <v>9.3670000000000009</v>
      </c>
      <c r="M90" s="99"/>
      <c r="N90" s="96">
        <v>0</v>
      </c>
      <c r="O90" s="99" t="s">
        <v>869</v>
      </c>
      <c r="P90" s="96">
        <v>0</v>
      </c>
      <c r="Q90" s="99" t="s">
        <v>869</v>
      </c>
      <c r="R90" s="97">
        <v>1.0777000000000001</v>
      </c>
      <c r="S90" s="101"/>
      <c r="T90" s="97">
        <v>0.37590000000000001</v>
      </c>
      <c r="U90" s="101"/>
      <c r="V90" s="96">
        <v>0</v>
      </c>
      <c r="W90" s="99" t="s">
        <v>869</v>
      </c>
      <c r="X90" s="182">
        <v>54.2</v>
      </c>
      <c r="Y90" s="182">
        <v>5</v>
      </c>
      <c r="Z90" s="182">
        <v>0</v>
      </c>
      <c r="AA90" s="182">
        <v>0</v>
      </c>
      <c r="AB90" s="183">
        <v>1</v>
      </c>
      <c r="AC90" s="182"/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</row>
    <row r="91" spans="1:34" s="4" customFormat="1" ht="14.25" x14ac:dyDescent="0.2">
      <c r="A91" s="50">
        <v>20151444</v>
      </c>
      <c r="B91" s="52">
        <v>42346</v>
      </c>
      <c r="C91" s="53" t="s">
        <v>714</v>
      </c>
      <c r="D91" s="8">
        <f t="shared" si="0"/>
        <v>45</v>
      </c>
      <c r="E91" s="8">
        <v>-0.5</v>
      </c>
      <c r="F91" s="55">
        <v>349.48097052142174</v>
      </c>
      <c r="G91" s="48">
        <v>1</v>
      </c>
      <c r="H91" s="71">
        <v>0.53394140272332646</v>
      </c>
      <c r="I91" s="72">
        <v>2</v>
      </c>
      <c r="J91" s="97">
        <v>0.08</v>
      </c>
      <c r="K91" s="99"/>
      <c r="L91" s="97">
        <v>7.5179999999999998</v>
      </c>
      <c r="M91" s="99"/>
      <c r="N91" s="96">
        <v>0</v>
      </c>
      <c r="O91" s="99" t="s">
        <v>869</v>
      </c>
      <c r="P91" s="96">
        <v>0</v>
      </c>
      <c r="Q91" s="99" t="s">
        <v>869</v>
      </c>
      <c r="R91" s="97">
        <v>10.3225</v>
      </c>
      <c r="S91" s="101"/>
      <c r="T91" s="96">
        <v>0</v>
      </c>
      <c r="U91" s="99" t="s">
        <v>869</v>
      </c>
      <c r="V91" s="96">
        <v>0</v>
      </c>
      <c r="W91" s="99" t="s">
        <v>869</v>
      </c>
      <c r="X91" s="182">
        <v>18.600000000000001</v>
      </c>
      <c r="Y91" s="182">
        <v>0</v>
      </c>
      <c r="Z91" s="182">
        <v>0</v>
      </c>
      <c r="AA91" s="182">
        <v>0</v>
      </c>
      <c r="AB91" s="182">
        <v>0</v>
      </c>
      <c r="AC91" s="182"/>
      <c r="AD91" s="182">
        <v>0</v>
      </c>
      <c r="AE91" s="182">
        <v>0</v>
      </c>
      <c r="AF91" s="182">
        <v>0</v>
      </c>
      <c r="AG91" s="182">
        <v>0</v>
      </c>
      <c r="AH91" s="182">
        <v>0</v>
      </c>
    </row>
    <row r="92" spans="1:34" s="4" customFormat="1" ht="14.25" x14ac:dyDescent="0.2">
      <c r="A92" s="50">
        <v>20151445</v>
      </c>
      <c r="B92" s="52">
        <v>42346</v>
      </c>
      <c r="C92" s="53" t="s">
        <v>715</v>
      </c>
      <c r="D92" s="8">
        <f t="shared" si="0"/>
        <v>45</v>
      </c>
      <c r="E92" s="8">
        <v>-0.25</v>
      </c>
      <c r="F92" s="55">
        <v>98.449777510125784</v>
      </c>
      <c r="G92" s="48">
        <v>1</v>
      </c>
      <c r="H92" s="71">
        <v>0.90688994150166358</v>
      </c>
      <c r="I92" s="72">
        <v>2</v>
      </c>
      <c r="J92" s="97">
        <v>0.09</v>
      </c>
      <c r="K92" s="99"/>
      <c r="L92" s="97">
        <v>6.8810000000000002</v>
      </c>
      <c r="M92" s="99"/>
      <c r="N92" s="96">
        <v>0</v>
      </c>
      <c r="O92" s="99" t="s">
        <v>869</v>
      </c>
      <c r="P92" s="96">
        <v>0</v>
      </c>
      <c r="Q92" s="99" t="s">
        <v>869</v>
      </c>
      <c r="R92" s="97">
        <v>9.6485000000000003</v>
      </c>
      <c r="S92" s="101"/>
      <c r="T92" s="96">
        <v>0</v>
      </c>
      <c r="U92" s="99" t="s">
        <v>869</v>
      </c>
      <c r="V92" s="96">
        <v>0</v>
      </c>
      <c r="W92" s="99" t="s">
        <v>869</v>
      </c>
      <c r="X92" s="182">
        <v>26.3</v>
      </c>
      <c r="Y92" s="182">
        <v>0</v>
      </c>
      <c r="Z92" s="182">
        <v>0</v>
      </c>
      <c r="AA92" s="182">
        <v>0</v>
      </c>
      <c r="AB92" s="182">
        <v>2.9</v>
      </c>
      <c r="AC92" s="182"/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</row>
    <row r="93" spans="1:34" s="4" customFormat="1" ht="14.25" x14ac:dyDescent="0.2">
      <c r="A93" s="48">
        <v>20151446</v>
      </c>
      <c r="B93" s="52">
        <v>42346</v>
      </c>
      <c r="C93" s="53" t="s">
        <v>716</v>
      </c>
      <c r="D93" s="8">
        <f t="shared" si="0"/>
        <v>50</v>
      </c>
      <c r="E93" s="8">
        <v>-3</v>
      </c>
      <c r="F93" s="55">
        <v>82.799847971008475</v>
      </c>
      <c r="G93" s="48">
        <v>1</v>
      </c>
      <c r="H93" s="71">
        <v>0.4120509046835773</v>
      </c>
      <c r="I93" s="72">
        <v>2</v>
      </c>
      <c r="J93" s="97">
        <v>0.08</v>
      </c>
      <c r="K93" s="99"/>
      <c r="L93" s="97">
        <v>12.369</v>
      </c>
      <c r="M93" s="99"/>
      <c r="N93" s="96">
        <v>0</v>
      </c>
      <c r="O93" s="99" t="s">
        <v>869</v>
      </c>
      <c r="P93" s="96">
        <v>0</v>
      </c>
      <c r="Q93" s="99" t="s">
        <v>869</v>
      </c>
      <c r="R93" s="97">
        <v>8.9446999999999992</v>
      </c>
      <c r="S93" s="101"/>
      <c r="T93" s="96">
        <v>0</v>
      </c>
      <c r="U93" s="99" t="s">
        <v>869</v>
      </c>
      <c r="V93" s="96">
        <v>0</v>
      </c>
      <c r="W93" s="99" t="s">
        <v>869</v>
      </c>
      <c r="X93" s="182">
        <v>8.6</v>
      </c>
      <c r="Y93" s="182">
        <v>0</v>
      </c>
      <c r="Z93" s="183">
        <v>0</v>
      </c>
      <c r="AA93" s="182">
        <v>0</v>
      </c>
      <c r="AB93" s="182">
        <v>0</v>
      </c>
      <c r="AC93" s="182"/>
      <c r="AD93" s="182">
        <v>0</v>
      </c>
      <c r="AE93" s="182">
        <v>0</v>
      </c>
      <c r="AF93" s="182">
        <v>0</v>
      </c>
      <c r="AG93" s="182">
        <v>0</v>
      </c>
      <c r="AH93" s="182">
        <v>0</v>
      </c>
    </row>
    <row r="94" spans="1:34" s="4" customFormat="1" ht="14.25" x14ac:dyDescent="0.2">
      <c r="A94" s="50">
        <v>20151447</v>
      </c>
      <c r="B94" s="52">
        <v>42346</v>
      </c>
      <c r="C94" s="53" t="s">
        <v>717</v>
      </c>
      <c r="D94" s="8">
        <f t="shared" si="0"/>
        <v>50</v>
      </c>
      <c r="E94" s="8">
        <v>-2.5</v>
      </c>
      <c r="F94" s="55">
        <v>65.411037371989224</v>
      </c>
      <c r="G94" s="48">
        <v>1</v>
      </c>
      <c r="H94" s="71">
        <v>0.30471449596200717</v>
      </c>
      <c r="I94" s="72">
        <v>2</v>
      </c>
      <c r="J94" s="97">
        <v>0.08</v>
      </c>
      <c r="K94" s="99"/>
      <c r="L94" s="97">
        <v>9.702</v>
      </c>
      <c r="M94" s="99"/>
      <c r="N94" s="96">
        <v>0</v>
      </c>
      <c r="O94" s="99" t="s">
        <v>869</v>
      </c>
      <c r="P94" s="96">
        <v>0</v>
      </c>
      <c r="Q94" s="99" t="s">
        <v>869</v>
      </c>
      <c r="R94" s="97">
        <v>1.3752</v>
      </c>
      <c r="S94" s="101"/>
      <c r="T94" s="97">
        <v>0.38790000000000002</v>
      </c>
      <c r="U94" s="101"/>
      <c r="V94" s="96">
        <v>0</v>
      </c>
      <c r="W94" s="99" t="s">
        <v>869</v>
      </c>
      <c r="X94" s="182">
        <v>4</v>
      </c>
      <c r="Y94" s="182">
        <v>0</v>
      </c>
      <c r="Z94" s="182">
        <v>0</v>
      </c>
      <c r="AA94" s="182">
        <v>0</v>
      </c>
      <c r="AB94" s="182">
        <v>0</v>
      </c>
      <c r="AC94" s="182"/>
      <c r="AD94" s="182">
        <v>0</v>
      </c>
      <c r="AE94" s="182">
        <v>0</v>
      </c>
      <c r="AF94" s="182">
        <v>0</v>
      </c>
      <c r="AG94" s="182">
        <v>0</v>
      </c>
      <c r="AH94" s="182">
        <v>0</v>
      </c>
    </row>
    <row r="95" spans="1:34" s="4" customFormat="1" ht="14.25" x14ac:dyDescent="0.2">
      <c r="A95" s="50">
        <v>20151448</v>
      </c>
      <c r="B95" s="52">
        <v>42346</v>
      </c>
      <c r="C95" s="53" t="s">
        <v>718</v>
      </c>
      <c r="D95" s="8">
        <f t="shared" si="0"/>
        <v>50</v>
      </c>
      <c r="E95" s="8">
        <v>-2</v>
      </c>
      <c r="F95" s="55">
        <v>67.307998528245861</v>
      </c>
      <c r="G95" s="48">
        <v>1</v>
      </c>
      <c r="H95" s="71">
        <v>0.32654562993927566</v>
      </c>
      <c r="I95" s="72">
        <v>2</v>
      </c>
      <c r="J95" s="97">
        <v>7.0000000000000007E-2</v>
      </c>
      <c r="K95" s="99"/>
      <c r="L95" s="97">
        <v>12.779</v>
      </c>
      <c r="M95" s="99"/>
      <c r="N95" s="96">
        <v>0</v>
      </c>
      <c r="O95" s="99" t="s">
        <v>869</v>
      </c>
      <c r="P95" s="96">
        <v>0</v>
      </c>
      <c r="Q95" s="99" t="s">
        <v>869</v>
      </c>
      <c r="R95" s="96">
        <v>0</v>
      </c>
      <c r="S95" s="99" t="s">
        <v>869</v>
      </c>
      <c r="T95" s="97">
        <v>0.3906</v>
      </c>
      <c r="U95" s="101"/>
      <c r="V95" s="96">
        <v>0</v>
      </c>
      <c r="W95" s="99" t="s">
        <v>869</v>
      </c>
      <c r="X95" s="182">
        <v>4</v>
      </c>
      <c r="Y95" s="182">
        <v>0</v>
      </c>
      <c r="Z95" s="182">
        <v>0</v>
      </c>
      <c r="AA95" s="182">
        <v>0</v>
      </c>
      <c r="AB95" s="182">
        <v>0</v>
      </c>
      <c r="AC95" s="182"/>
      <c r="AD95" s="182">
        <v>0</v>
      </c>
      <c r="AE95" s="182">
        <v>0</v>
      </c>
      <c r="AF95" s="182">
        <v>0</v>
      </c>
      <c r="AG95" s="182">
        <v>0</v>
      </c>
      <c r="AH95" s="182">
        <v>0</v>
      </c>
    </row>
    <row r="96" spans="1:34" ht="14.25" x14ac:dyDescent="0.2">
      <c r="A96" s="48">
        <v>20151449</v>
      </c>
      <c r="B96" s="52">
        <v>42346</v>
      </c>
      <c r="C96" s="53" t="s">
        <v>719</v>
      </c>
      <c r="D96" s="8">
        <f t="shared" si="0"/>
        <v>50</v>
      </c>
      <c r="E96" s="8">
        <v>-1.5</v>
      </c>
      <c r="F96" s="55">
        <v>88.964971728842556</v>
      </c>
      <c r="G96" s="48">
        <v>1</v>
      </c>
      <c r="H96" s="71">
        <v>1.8565442695128436</v>
      </c>
      <c r="I96" s="72">
        <v>2</v>
      </c>
      <c r="J96" s="97">
        <v>0.08</v>
      </c>
      <c r="K96" s="99"/>
      <c r="L96" s="97">
        <v>6.9080000000000004</v>
      </c>
      <c r="M96" s="99"/>
      <c r="N96" s="96">
        <v>0</v>
      </c>
      <c r="O96" s="99" t="s">
        <v>869</v>
      </c>
      <c r="P96" s="96">
        <v>0</v>
      </c>
      <c r="Q96" s="99" t="s">
        <v>869</v>
      </c>
      <c r="R96" s="97">
        <v>0.94059999999999999</v>
      </c>
      <c r="S96" s="101"/>
      <c r="T96" s="97">
        <v>0.41510000000000002</v>
      </c>
      <c r="U96" s="101"/>
      <c r="V96" s="96">
        <v>0</v>
      </c>
      <c r="W96" s="99" t="s">
        <v>869</v>
      </c>
      <c r="X96" s="182">
        <v>0</v>
      </c>
      <c r="Y96" s="182">
        <v>0</v>
      </c>
      <c r="Z96" s="182">
        <v>0</v>
      </c>
      <c r="AA96" s="182">
        <v>0</v>
      </c>
      <c r="AB96" s="183">
        <v>1</v>
      </c>
      <c r="AC96" s="182"/>
      <c r="AD96" s="182">
        <v>0</v>
      </c>
      <c r="AE96" s="182">
        <v>0</v>
      </c>
      <c r="AF96" s="182">
        <v>0</v>
      </c>
      <c r="AG96" s="182">
        <v>0</v>
      </c>
      <c r="AH96" s="182">
        <v>0</v>
      </c>
    </row>
    <row r="97" spans="1:34" ht="14.25" x14ac:dyDescent="0.2">
      <c r="A97" s="50">
        <v>20151450</v>
      </c>
      <c r="B97" s="52">
        <v>42346</v>
      </c>
      <c r="C97" s="53" t="s">
        <v>720</v>
      </c>
      <c r="D97" s="8">
        <f t="shared" si="0"/>
        <v>50</v>
      </c>
      <c r="E97" s="8">
        <v>-1.25</v>
      </c>
      <c r="F97" s="55">
        <v>109.5153842549562</v>
      </c>
      <c r="G97" s="48">
        <v>1</v>
      </c>
      <c r="H97" s="71">
        <v>1.2761999579504557</v>
      </c>
      <c r="I97" s="72">
        <v>2</v>
      </c>
      <c r="J97" s="97">
        <v>0.08</v>
      </c>
      <c r="K97" s="99"/>
      <c r="L97" s="97">
        <v>6.3869999999999996</v>
      </c>
      <c r="M97" s="99"/>
      <c r="N97" s="96">
        <v>0</v>
      </c>
      <c r="O97" s="99" t="s">
        <v>869</v>
      </c>
      <c r="P97" s="96">
        <v>0</v>
      </c>
      <c r="Q97" s="99" t="s">
        <v>869</v>
      </c>
      <c r="R97" s="97">
        <v>0.9405</v>
      </c>
      <c r="S97" s="101"/>
      <c r="T97" s="97">
        <v>0.44990000000000002</v>
      </c>
      <c r="U97" s="101"/>
      <c r="V97" s="96">
        <v>0</v>
      </c>
      <c r="W97" s="99" t="s">
        <v>869</v>
      </c>
      <c r="X97" s="182">
        <v>0</v>
      </c>
      <c r="Y97" s="182">
        <v>0</v>
      </c>
      <c r="Z97" s="182">
        <v>0</v>
      </c>
      <c r="AA97" s="182">
        <v>0</v>
      </c>
      <c r="AB97" s="182">
        <v>0</v>
      </c>
      <c r="AC97" s="182"/>
      <c r="AD97" s="182">
        <v>0</v>
      </c>
      <c r="AE97" s="182">
        <v>0</v>
      </c>
      <c r="AF97" s="182">
        <v>0</v>
      </c>
      <c r="AG97" s="182">
        <v>0</v>
      </c>
      <c r="AH97" s="182">
        <v>0</v>
      </c>
    </row>
    <row r="98" spans="1:34" ht="14.25" x14ac:dyDescent="0.2">
      <c r="A98" s="50">
        <v>20151451</v>
      </c>
      <c r="B98" s="52">
        <v>42346</v>
      </c>
      <c r="C98" s="53" t="s">
        <v>721</v>
      </c>
      <c r="D98" s="8">
        <f t="shared" si="0"/>
        <v>50</v>
      </c>
      <c r="E98" s="8">
        <v>-1</v>
      </c>
      <c r="F98" s="55">
        <v>205.15384254956206</v>
      </c>
      <c r="G98" s="48">
        <v>1</v>
      </c>
      <c r="H98" s="71">
        <v>1.7855930840867209</v>
      </c>
      <c r="I98" s="72">
        <v>2</v>
      </c>
      <c r="J98" s="97">
        <v>0.09</v>
      </c>
      <c r="K98" s="99"/>
      <c r="L98" s="97">
        <v>5.4290000000000003</v>
      </c>
      <c r="M98" s="99"/>
      <c r="N98" s="96">
        <v>0</v>
      </c>
      <c r="O98" s="99" t="s">
        <v>869</v>
      </c>
      <c r="P98" s="96">
        <v>0</v>
      </c>
      <c r="Q98" s="99" t="s">
        <v>869</v>
      </c>
      <c r="R98" s="97">
        <v>0.9647</v>
      </c>
      <c r="S98" s="101"/>
      <c r="T98" s="97">
        <v>0.39879999999999999</v>
      </c>
      <c r="U98" s="101"/>
      <c r="V98" s="96">
        <v>0</v>
      </c>
      <c r="W98" s="99" t="s">
        <v>869</v>
      </c>
      <c r="X98" s="182">
        <v>7.2</v>
      </c>
      <c r="Y98" s="182">
        <v>0</v>
      </c>
      <c r="Z98" s="182">
        <v>0</v>
      </c>
      <c r="AA98" s="182">
        <v>0</v>
      </c>
      <c r="AB98" s="182">
        <v>0</v>
      </c>
      <c r="AC98" s="182"/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</row>
    <row r="99" spans="1:34" ht="14.25" x14ac:dyDescent="0.2">
      <c r="A99" s="48">
        <v>20151452</v>
      </c>
      <c r="B99" s="52">
        <v>42346</v>
      </c>
      <c r="C99" s="53" t="s">
        <v>722</v>
      </c>
      <c r="D99" s="8">
        <f t="shared" si="0"/>
        <v>50</v>
      </c>
      <c r="E99" s="8">
        <v>-0.75</v>
      </c>
      <c r="F99" s="55">
        <v>413.81956973779296</v>
      </c>
      <c r="G99" s="48">
        <v>1</v>
      </c>
      <c r="H99" s="71">
        <v>1.1737692603653285</v>
      </c>
      <c r="I99" s="72">
        <v>2</v>
      </c>
      <c r="J99" s="97">
        <v>0.09</v>
      </c>
      <c r="K99" s="99"/>
      <c r="L99" s="97">
        <v>7.96</v>
      </c>
      <c r="M99" s="99"/>
      <c r="N99" s="96">
        <v>0</v>
      </c>
      <c r="O99" s="99" t="s">
        <v>869</v>
      </c>
      <c r="P99" s="96">
        <v>0</v>
      </c>
      <c r="Q99" s="99" t="s">
        <v>869</v>
      </c>
      <c r="R99" s="97">
        <v>1.2058</v>
      </c>
      <c r="S99" s="101"/>
      <c r="T99" s="97">
        <v>0.45579999999999998</v>
      </c>
      <c r="U99" s="101"/>
      <c r="V99" s="96">
        <v>0</v>
      </c>
      <c r="W99" s="99" t="s">
        <v>869</v>
      </c>
      <c r="X99" s="182">
        <v>52.8</v>
      </c>
      <c r="Y99" s="182">
        <v>45.1</v>
      </c>
      <c r="Z99" s="182">
        <v>0</v>
      </c>
      <c r="AA99" s="182">
        <v>0</v>
      </c>
      <c r="AB99" s="183">
        <v>2</v>
      </c>
      <c r="AC99" s="182"/>
      <c r="AD99" s="182">
        <v>0</v>
      </c>
      <c r="AE99" s="182">
        <v>0</v>
      </c>
      <c r="AF99" s="182">
        <v>0</v>
      </c>
      <c r="AG99" s="182">
        <v>0</v>
      </c>
      <c r="AH99" s="182">
        <v>0</v>
      </c>
    </row>
    <row r="100" spans="1:34" ht="14.25" x14ac:dyDescent="0.2">
      <c r="A100" s="50">
        <v>20151453</v>
      </c>
      <c r="B100" s="52">
        <v>42346</v>
      </c>
      <c r="C100" s="53" t="s">
        <v>723</v>
      </c>
      <c r="D100" s="8">
        <f t="shared" si="0"/>
        <v>50</v>
      </c>
      <c r="E100" s="8">
        <v>-0.5</v>
      </c>
      <c r="F100" s="55">
        <v>407.49636588360414</v>
      </c>
      <c r="G100" s="48">
        <v>1</v>
      </c>
      <c r="H100" s="71">
        <v>0.68236749051867862</v>
      </c>
      <c r="I100" s="72">
        <v>2</v>
      </c>
      <c r="J100" s="97">
        <v>0.09</v>
      </c>
      <c r="K100" s="99"/>
      <c r="L100" s="97">
        <v>7.141</v>
      </c>
      <c r="M100" s="99"/>
      <c r="N100" s="96">
        <v>0</v>
      </c>
      <c r="O100" s="99" t="s">
        <v>869</v>
      </c>
      <c r="P100" s="96">
        <v>0</v>
      </c>
      <c r="Q100" s="99" t="s">
        <v>869</v>
      </c>
      <c r="R100" s="97">
        <v>10.3689</v>
      </c>
      <c r="S100" s="101"/>
      <c r="T100" s="97">
        <v>0.61750000000000005</v>
      </c>
      <c r="U100" s="101"/>
      <c r="V100" s="96">
        <v>0</v>
      </c>
      <c r="W100" s="99" t="s">
        <v>869</v>
      </c>
      <c r="X100" s="182">
        <v>12</v>
      </c>
      <c r="Y100" s="182">
        <v>5</v>
      </c>
      <c r="Z100" s="182">
        <v>0</v>
      </c>
      <c r="AA100" s="182">
        <v>0</v>
      </c>
      <c r="AB100" s="182">
        <v>0</v>
      </c>
      <c r="AC100" s="182"/>
      <c r="AD100" s="182">
        <v>0</v>
      </c>
      <c r="AE100" s="182">
        <v>0</v>
      </c>
      <c r="AF100" s="182">
        <v>0</v>
      </c>
      <c r="AG100" s="182">
        <v>0</v>
      </c>
      <c r="AH100" s="182">
        <v>0</v>
      </c>
    </row>
    <row r="101" spans="1:34" ht="14.25" x14ac:dyDescent="0.2">
      <c r="A101" s="50">
        <v>20151454</v>
      </c>
      <c r="B101" s="52">
        <v>42346</v>
      </c>
      <c r="C101" s="53" t="s">
        <v>724</v>
      </c>
      <c r="D101" s="8">
        <f t="shared" si="0"/>
        <v>50</v>
      </c>
      <c r="E101" s="8">
        <v>-0.25</v>
      </c>
      <c r="F101" s="55">
        <v>201.51800033340348</v>
      </c>
      <c r="G101" s="48">
        <v>1</v>
      </c>
      <c r="H101" s="71">
        <v>0.94953738480423588</v>
      </c>
      <c r="I101" s="72">
        <v>2</v>
      </c>
      <c r="J101" s="97">
        <v>0.09</v>
      </c>
      <c r="K101" s="99"/>
      <c r="L101" s="97">
        <v>7.1369999999999996</v>
      </c>
      <c r="M101" s="99"/>
      <c r="N101" s="96">
        <v>0</v>
      </c>
      <c r="O101" s="99" t="s">
        <v>869</v>
      </c>
      <c r="P101" s="96">
        <v>0</v>
      </c>
      <c r="Q101" s="99" t="s">
        <v>869</v>
      </c>
      <c r="R101" s="97">
        <v>13.8384</v>
      </c>
      <c r="S101" s="101"/>
      <c r="T101" s="97">
        <v>0.4859</v>
      </c>
      <c r="U101" s="101"/>
      <c r="V101" s="96">
        <v>0</v>
      </c>
      <c r="W101" s="99" t="s">
        <v>869</v>
      </c>
      <c r="X101" s="182">
        <v>11.3</v>
      </c>
      <c r="Y101" s="182">
        <v>0</v>
      </c>
      <c r="Z101" s="182">
        <v>0</v>
      </c>
      <c r="AA101" s="182">
        <v>0</v>
      </c>
      <c r="AB101" s="183">
        <v>1</v>
      </c>
      <c r="AC101" s="182"/>
      <c r="AD101" s="182">
        <v>0</v>
      </c>
      <c r="AE101" s="182">
        <v>0</v>
      </c>
      <c r="AF101" s="182">
        <v>0</v>
      </c>
      <c r="AG101" s="182">
        <v>0</v>
      </c>
      <c r="AH101" s="182">
        <v>0</v>
      </c>
    </row>
    <row r="102" spans="1:34" ht="14.25" x14ac:dyDescent="0.2">
      <c r="A102" s="48">
        <v>20151455</v>
      </c>
      <c r="B102" s="52">
        <v>42346</v>
      </c>
      <c r="C102" s="53" t="s">
        <v>725</v>
      </c>
      <c r="D102" s="8">
        <f t="shared" si="0"/>
        <v>55</v>
      </c>
      <c r="E102" s="8">
        <v>-3</v>
      </c>
      <c r="F102" s="55">
        <v>75.528163538691331</v>
      </c>
      <c r="G102" s="48">
        <v>1</v>
      </c>
      <c r="H102" s="71">
        <v>0.88751580220223147</v>
      </c>
      <c r="I102" s="72">
        <v>2</v>
      </c>
      <c r="J102" s="97">
        <v>0.06</v>
      </c>
      <c r="K102" s="99"/>
      <c r="L102" s="97">
        <v>15.041</v>
      </c>
      <c r="M102" s="99"/>
      <c r="N102" s="96">
        <v>0</v>
      </c>
      <c r="O102" s="99" t="s">
        <v>869</v>
      </c>
      <c r="P102" s="96">
        <v>0</v>
      </c>
      <c r="Q102" s="99" t="s">
        <v>869</v>
      </c>
      <c r="R102" s="97">
        <v>9.3823000000000008</v>
      </c>
      <c r="S102" s="101"/>
      <c r="T102" s="97">
        <v>0.46439999999999998</v>
      </c>
      <c r="U102" s="101"/>
      <c r="V102" s="96">
        <v>0</v>
      </c>
      <c r="W102" s="99" t="s">
        <v>869</v>
      </c>
      <c r="X102" s="182">
        <v>33.200000000000003</v>
      </c>
      <c r="Y102" s="182">
        <v>0</v>
      </c>
      <c r="Z102" s="183">
        <v>0</v>
      </c>
      <c r="AA102" s="182">
        <v>0</v>
      </c>
      <c r="AB102" s="182">
        <v>0</v>
      </c>
      <c r="AC102" s="182"/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</row>
    <row r="103" spans="1:34" ht="14.25" x14ac:dyDescent="0.2">
      <c r="A103" s="50">
        <v>20151456</v>
      </c>
      <c r="B103" s="52">
        <v>42346</v>
      </c>
      <c r="C103" s="53" t="s">
        <v>726</v>
      </c>
      <c r="D103" s="8">
        <f t="shared" si="0"/>
        <v>55</v>
      </c>
      <c r="E103" s="8">
        <v>-2.5</v>
      </c>
      <c r="F103" s="55">
        <v>63.988316504796735</v>
      </c>
      <c r="G103" s="48">
        <v>1</v>
      </c>
      <c r="H103" s="71">
        <v>0.62193620490646928</v>
      </c>
      <c r="I103" s="72">
        <v>2</v>
      </c>
      <c r="J103" s="97">
        <v>0.09</v>
      </c>
      <c r="K103" s="99"/>
      <c r="L103" s="97">
        <v>2.786</v>
      </c>
      <c r="M103" s="99"/>
      <c r="N103" s="96">
        <v>0</v>
      </c>
      <c r="O103" s="99" t="s">
        <v>869</v>
      </c>
      <c r="P103" s="96">
        <v>0</v>
      </c>
      <c r="Q103" s="99" t="s">
        <v>869</v>
      </c>
      <c r="R103" s="97">
        <v>1.2735000000000001</v>
      </c>
      <c r="S103" s="101"/>
      <c r="T103" s="97">
        <v>0.50880000000000003</v>
      </c>
      <c r="U103" s="101"/>
      <c r="V103" s="96">
        <v>0</v>
      </c>
      <c r="W103" s="99" t="s">
        <v>869</v>
      </c>
      <c r="X103" s="182">
        <v>0</v>
      </c>
      <c r="Y103" s="182">
        <v>0</v>
      </c>
      <c r="Z103" s="182">
        <v>0</v>
      </c>
      <c r="AA103" s="182">
        <v>0</v>
      </c>
      <c r="AB103" s="183">
        <v>1</v>
      </c>
      <c r="AC103" s="182"/>
      <c r="AD103" s="182">
        <v>0</v>
      </c>
      <c r="AE103" s="182">
        <v>0</v>
      </c>
      <c r="AF103" s="182">
        <v>0</v>
      </c>
      <c r="AG103" s="182">
        <v>0</v>
      </c>
      <c r="AH103" s="182">
        <v>0</v>
      </c>
    </row>
    <row r="104" spans="1:34" ht="14.25" x14ac:dyDescent="0.2">
      <c r="A104" s="50">
        <v>20151457</v>
      </c>
      <c r="B104" s="52">
        <v>42346</v>
      </c>
      <c r="C104" s="53" t="s">
        <v>727</v>
      </c>
      <c r="D104" s="8">
        <f t="shared" si="0"/>
        <v>55</v>
      </c>
      <c r="E104" s="8">
        <v>-2</v>
      </c>
      <c r="F104" s="55">
        <v>58.613593228736242</v>
      </c>
      <c r="G104" s="48">
        <v>1</v>
      </c>
      <c r="H104" s="71">
        <v>0.16356260215998025</v>
      </c>
      <c r="I104" s="70">
        <v>1</v>
      </c>
      <c r="J104" s="97">
        <v>0.1</v>
      </c>
      <c r="K104" s="99"/>
      <c r="L104" s="97">
        <v>2.81</v>
      </c>
      <c r="M104" s="99"/>
      <c r="N104" s="96">
        <v>0</v>
      </c>
      <c r="O104" s="99" t="s">
        <v>869</v>
      </c>
      <c r="P104" s="96">
        <v>0</v>
      </c>
      <c r="Q104" s="99" t="s">
        <v>869</v>
      </c>
      <c r="R104" s="97">
        <v>4.0953999999999997</v>
      </c>
      <c r="S104" s="101"/>
      <c r="T104" s="97">
        <v>0.58179999999999998</v>
      </c>
      <c r="U104" s="101"/>
      <c r="V104" s="96">
        <v>0</v>
      </c>
      <c r="W104" s="99" t="s">
        <v>869</v>
      </c>
      <c r="X104" s="182">
        <v>0</v>
      </c>
      <c r="Y104" s="182">
        <v>0</v>
      </c>
      <c r="Z104" s="182">
        <v>0</v>
      </c>
      <c r="AA104" s="182">
        <v>0</v>
      </c>
      <c r="AB104" s="182">
        <v>0</v>
      </c>
      <c r="AC104" s="182"/>
      <c r="AD104" s="182">
        <v>0</v>
      </c>
      <c r="AE104" s="182">
        <v>0</v>
      </c>
      <c r="AF104" s="182">
        <v>0</v>
      </c>
      <c r="AG104" s="182">
        <v>0</v>
      </c>
      <c r="AH104" s="182">
        <v>0</v>
      </c>
    </row>
    <row r="105" spans="1:34" ht="14.25" x14ac:dyDescent="0.2">
      <c r="A105" s="48">
        <v>20151458</v>
      </c>
      <c r="B105" s="52">
        <v>42346</v>
      </c>
      <c r="C105" s="53" t="s">
        <v>728</v>
      </c>
      <c r="D105" s="8">
        <f t="shared" si="0"/>
        <v>55</v>
      </c>
      <c r="E105" s="8">
        <v>-1.5</v>
      </c>
      <c r="F105" s="55">
        <v>84.696809127265112</v>
      </c>
      <c r="G105" s="48">
        <v>1</v>
      </c>
      <c r="H105" s="71">
        <v>1.6365456843956689</v>
      </c>
      <c r="I105" s="72">
        <v>2</v>
      </c>
      <c r="J105" s="97">
        <v>7.0000000000000007E-2</v>
      </c>
      <c r="K105" s="99"/>
      <c r="L105" s="97">
        <v>8.4920000000000009</v>
      </c>
      <c r="M105" s="99"/>
      <c r="N105" s="96">
        <v>0</v>
      </c>
      <c r="O105" s="99" t="s">
        <v>869</v>
      </c>
      <c r="P105" s="96">
        <v>0</v>
      </c>
      <c r="Q105" s="99" t="s">
        <v>869</v>
      </c>
      <c r="R105" s="97">
        <v>1.3952</v>
      </c>
      <c r="S105" s="101"/>
      <c r="T105" s="97">
        <v>0.55369999999999997</v>
      </c>
      <c r="U105" s="101"/>
      <c r="V105" s="96">
        <v>0</v>
      </c>
      <c r="W105" s="99" t="s">
        <v>869</v>
      </c>
      <c r="X105" s="182">
        <v>4</v>
      </c>
      <c r="Y105" s="182">
        <v>0</v>
      </c>
      <c r="Z105" s="182">
        <v>0</v>
      </c>
      <c r="AA105" s="182">
        <v>0</v>
      </c>
      <c r="AB105" s="182">
        <v>0</v>
      </c>
      <c r="AC105" s="182"/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</row>
    <row r="106" spans="1:34" s="21" customFormat="1" ht="14.25" x14ac:dyDescent="0.2">
      <c r="A106" s="50">
        <v>20151459</v>
      </c>
      <c r="B106" s="52">
        <v>42346</v>
      </c>
      <c r="C106" s="53" t="s">
        <v>729</v>
      </c>
      <c r="D106" s="8">
        <f t="shared" si="0"/>
        <v>55</v>
      </c>
      <c r="E106" s="8">
        <v>-1.25</v>
      </c>
      <c r="F106" s="55">
        <v>129.7496365883604</v>
      </c>
      <c r="G106" s="48">
        <v>1</v>
      </c>
      <c r="H106" s="71">
        <v>2.4126106154156211</v>
      </c>
      <c r="I106" s="72">
        <v>2</v>
      </c>
      <c r="J106" s="97">
        <v>7.0000000000000007E-2</v>
      </c>
      <c r="K106" s="99"/>
      <c r="L106" s="97">
        <v>20.183</v>
      </c>
      <c r="M106" s="99"/>
      <c r="N106" s="96">
        <v>0</v>
      </c>
      <c r="O106" s="99" t="s">
        <v>869</v>
      </c>
      <c r="P106" s="96">
        <v>0</v>
      </c>
      <c r="Q106" s="99" t="s">
        <v>869</v>
      </c>
      <c r="R106" s="97">
        <v>0.98260000000000003</v>
      </c>
      <c r="S106" s="101"/>
      <c r="T106" s="97">
        <v>0.51370000000000005</v>
      </c>
      <c r="U106" s="101"/>
      <c r="V106" s="96">
        <v>0</v>
      </c>
      <c r="W106" s="99" t="s">
        <v>869</v>
      </c>
      <c r="X106" s="182">
        <v>3</v>
      </c>
      <c r="Y106" s="182">
        <v>0</v>
      </c>
      <c r="Z106" s="182">
        <v>0</v>
      </c>
      <c r="AA106" s="182">
        <v>0</v>
      </c>
      <c r="AB106" s="183">
        <v>1</v>
      </c>
      <c r="AC106" s="182"/>
      <c r="AD106" s="182">
        <v>0</v>
      </c>
      <c r="AE106" s="182">
        <v>0</v>
      </c>
      <c r="AF106" s="182">
        <v>0</v>
      </c>
      <c r="AG106" s="182">
        <v>0</v>
      </c>
      <c r="AH106" s="182">
        <v>0</v>
      </c>
    </row>
    <row r="107" spans="1:34" s="21" customFormat="1" ht="14.25" x14ac:dyDescent="0.2">
      <c r="A107" s="50">
        <v>20151460</v>
      </c>
      <c r="B107" s="52">
        <v>42346</v>
      </c>
      <c r="C107" s="53" t="s">
        <v>730</v>
      </c>
      <c r="D107" s="8">
        <f t="shared" si="0"/>
        <v>55</v>
      </c>
      <c r="E107" s="8">
        <v>-1</v>
      </c>
      <c r="F107" s="55">
        <v>367.34402140950516</v>
      </c>
      <c r="G107" s="48">
        <v>1</v>
      </c>
      <c r="H107" s="71">
        <v>1.3630146021509315</v>
      </c>
      <c r="I107" s="72">
        <v>2</v>
      </c>
      <c r="J107" s="97">
        <v>0.09</v>
      </c>
      <c r="K107" s="99"/>
      <c r="L107" s="97">
        <v>20.814</v>
      </c>
      <c r="M107" s="99"/>
      <c r="N107" s="96">
        <v>0</v>
      </c>
      <c r="O107" s="99" t="s">
        <v>869</v>
      </c>
      <c r="P107" s="96">
        <v>0</v>
      </c>
      <c r="Q107" s="99" t="s">
        <v>869</v>
      </c>
      <c r="R107" s="97">
        <v>1.008</v>
      </c>
      <c r="S107" s="101"/>
      <c r="T107" s="97">
        <v>0.54330000000000001</v>
      </c>
      <c r="U107" s="101"/>
      <c r="V107" s="96">
        <v>0</v>
      </c>
      <c r="W107" s="99" t="s">
        <v>869</v>
      </c>
      <c r="X107" s="182">
        <v>2</v>
      </c>
      <c r="Y107" s="182">
        <v>9.1999999999999993</v>
      </c>
      <c r="Z107" s="182">
        <v>0</v>
      </c>
      <c r="AA107" s="182">
        <v>0</v>
      </c>
      <c r="AB107" s="182">
        <v>0</v>
      </c>
      <c r="AC107" s="182"/>
      <c r="AD107" s="182">
        <v>0</v>
      </c>
      <c r="AE107" s="182">
        <v>0</v>
      </c>
      <c r="AF107" s="182">
        <v>0</v>
      </c>
      <c r="AG107" s="182">
        <v>0</v>
      </c>
      <c r="AH107" s="182">
        <v>0</v>
      </c>
    </row>
    <row r="108" spans="1:34" ht="14.25" x14ac:dyDescent="0.2">
      <c r="A108" s="48">
        <v>20151461</v>
      </c>
      <c r="B108" s="52">
        <v>42346</v>
      </c>
      <c r="C108" s="53" t="s">
        <v>731</v>
      </c>
      <c r="D108" s="8">
        <f t="shared" si="0"/>
        <v>55</v>
      </c>
      <c r="E108" s="8">
        <v>-0.75</v>
      </c>
      <c r="F108" s="55">
        <v>564.11260178997361</v>
      </c>
      <c r="G108" s="48">
        <v>5</v>
      </c>
      <c r="H108" s="71">
        <v>0.84775837745735694</v>
      </c>
      <c r="I108" s="72">
        <v>2</v>
      </c>
      <c r="J108" s="97">
        <v>0.08</v>
      </c>
      <c r="K108" s="99"/>
      <c r="L108" s="97">
        <v>11.257999999999999</v>
      </c>
      <c r="M108" s="99"/>
      <c r="N108" s="96">
        <v>0</v>
      </c>
      <c r="O108" s="99" t="s">
        <v>869</v>
      </c>
      <c r="P108" s="96">
        <v>0</v>
      </c>
      <c r="Q108" s="99" t="s">
        <v>869</v>
      </c>
      <c r="R108" s="97">
        <v>4.6669999999999998</v>
      </c>
      <c r="S108" s="101"/>
      <c r="T108" s="96">
        <v>0</v>
      </c>
      <c r="U108" s="99" t="s">
        <v>869</v>
      </c>
      <c r="V108" s="96">
        <v>0</v>
      </c>
      <c r="W108" s="99" t="s">
        <v>869</v>
      </c>
      <c r="X108" s="182">
        <v>7.7</v>
      </c>
      <c r="Y108" s="182">
        <v>12.9</v>
      </c>
      <c r="Z108" s="182">
        <v>0</v>
      </c>
      <c r="AA108" s="182">
        <v>0</v>
      </c>
      <c r="AB108" s="183">
        <v>1</v>
      </c>
      <c r="AC108" s="182"/>
      <c r="AD108" s="182">
        <v>0</v>
      </c>
      <c r="AE108" s="182">
        <v>0</v>
      </c>
      <c r="AF108" s="182">
        <v>0</v>
      </c>
      <c r="AG108" s="182">
        <v>0</v>
      </c>
      <c r="AH108" s="182">
        <v>0</v>
      </c>
    </row>
    <row r="109" spans="1:34" ht="14.25" x14ac:dyDescent="0.2">
      <c r="A109" s="50">
        <v>20151462</v>
      </c>
      <c r="B109" s="52">
        <v>42346</v>
      </c>
      <c r="C109" s="53" t="s">
        <v>732</v>
      </c>
      <c r="D109" s="8">
        <f t="shared" si="0"/>
        <v>55</v>
      </c>
      <c r="E109" s="8">
        <v>-0.5</v>
      </c>
      <c r="F109" s="55">
        <v>379.9904291178828</v>
      </c>
      <c r="G109" s="48">
        <v>1</v>
      </c>
      <c r="H109" s="71">
        <v>0.63624887781462403</v>
      </c>
      <c r="I109" s="72">
        <v>2</v>
      </c>
      <c r="J109" s="97">
        <v>0.09</v>
      </c>
      <c r="K109" s="99"/>
      <c r="L109" s="97">
        <v>7.7809999999999997</v>
      </c>
      <c r="M109" s="99"/>
      <c r="N109" s="96">
        <v>0</v>
      </c>
      <c r="O109" s="99" t="s">
        <v>869</v>
      </c>
      <c r="P109" s="96">
        <v>0</v>
      </c>
      <c r="Q109" s="99" t="s">
        <v>869</v>
      </c>
      <c r="R109" s="97">
        <v>16.1755</v>
      </c>
      <c r="S109" s="101"/>
      <c r="T109" s="96">
        <v>0</v>
      </c>
      <c r="U109" s="99" t="s">
        <v>869</v>
      </c>
      <c r="V109" s="96">
        <v>0</v>
      </c>
      <c r="W109" s="99" t="s">
        <v>869</v>
      </c>
      <c r="X109" s="182">
        <v>12</v>
      </c>
      <c r="Y109" s="182">
        <v>0</v>
      </c>
      <c r="Z109" s="182">
        <v>0</v>
      </c>
      <c r="AA109" s="182">
        <v>0</v>
      </c>
      <c r="AB109" s="182">
        <v>242.9</v>
      </c>
      <c r="AC109" s="182"/>
      <c r="AD109" s="182">
        <v>0</v>
      </c>
      <c r="AE109" s="182">
        <v>0</v>
      </c>
      <c r="AF109" s="182">
        <v>0</v>
      </c>
      <c r="AG109" s="182">
        <v>0</v>
      </c>
      <c r="AH109" s="182">
        <v>0</v>
      </c>
    </row>
    <row r="110" spans="1:34" s="4" customFormat="1" ht="14.25" x14ac:dyDescent="0.2">
      <c r="A110" s="50">
        <v>20151463</v>
      </c>
      <c r="B110" s="52">
        <v>42346</v>
      </c>
      <c r="C110" s="53" t="s">
        <v>733</v>
      </c>
      <c r="D110" s="8">
        <f t="shared" si="0"/>
        <v>55</v>
      </c>
      <c r="E110" s="8">
        <v>-0.25</v>
      </c>
      <c r="F110" s="55">
        <v>113.30930656746949</v>
      </c>
      <c r="G110" s="48">
        <v>1</v>
      </c>
      <c r="H110" s="71">
        <v>0.80641065572268733</v>
      </c>
      <c r="I110" s="72">
        <v>2</v>
      </c>
      <c r="J110" s="97">
        <v>0.09</v>
      </c>
      <c r="K110" s="99"/>
      <c r="L110" s="97">
        <v>7.1180000000000003</v>
      </c>
      <c r="M110" s="99"/>
      <c r="N110" s="96">
        <v>0</v>
      </c>
      <c r="O110" s="99" t="s">
        <v>869</v>
      </c>
      <c r="P110" s="96">
        <v>0</v>
      </c>
      <c r="Q110" s="99" t="s">
        <v>869</v>
      </c>
      <c r="R110" s="97">
        <v>10.9536</v>
      </c>
      <c r="S110" s="101"/>
      <c r="T110" s="97">
        <v>0.54679999999999995</v>
      </c>
      <c r="U110" s="101"/>
      <c r="V110" s="96">
        <v>0</v>
      </c>
      <c r="W110" s="99" t="s">
        <v>869</v>
      </c>
      <c r="X110" s="182">
        <v>7</v>
      </c>
      <c r="Y110" s="182">
        <v>0</v>
      </c>
      <c r="Z110" s="182">
        <v>0</v>
      </c>
      <c r="AA110" s="182">
        <v>0</v>
      </c>
      <c r="AB110" s="183">
        <v>2</v>
      </c>
      <c r="AC110" s="182"/>
      <c r="AD110" s="182">
        <v>0</v>
      </c>
      <c r="AE110" s="182">
        <v>0</v>
      </c>
      <c r="AF110" s="182">
        <v>0</v>
      </c>
      <c r="AG110" s="182">
        <v>0</v>
      </c>
      <c r="AH110" s="182">
        <v>0</v>
      </c>
    </row>
    <row r="111" spans="1:34" s="4" customFormat="1" ht="14.25" x14ac:dyDescent="0.2">
      <c r="A111" s="48">
        <v>20151464</v>
      </c>
      <c r="B111" s="52">
        <v>42346</v>
      </c>
      <c r="C111" s="53" t="s">
        <v>734</v>
      </c>
      <c r="D111" s="8">
        <f t="shared" si="0"/>
        <v>60</v>
      </c>
      <c r="E111" s="8">
        <v>-3</v>
      </c>
      <c r="F111" s="55">
        <v>77.108964502238535</v>
      </c>
      <c r="G111" s="48">
        <v>1</v>
      </c>
      <c r="H111" s="71">
        <v>2.3171927960279222</v>
      </c>
      <c r="I111" s="72">
        <v>2</v>
      </c>
      <c r="J111" s="97">
        <v>0.06</v>
      </c>
      <c r="K111" s="99"/>
      <c r="L111" s="97">
        <v>12.202</v>
      </c>
      <c r="M111" s="99"/>
      <c r="N111" s="96">
        <v>0</v>
      </c>
      <c r="O111" s="99" t="s">
        <v>869</v>
      </c>
      <c r="P111" s="96">
        <v>0</v>
      </c>
      <c r="Q111" s="99" t="s">
        <v>869</v>
      </c>
      <c r="R111" s="97">
        <v>5.2652000000000001</v>
      </c>
      <c r="S111" s="101"/>
      <c r="T111" s="96">
        <v>0</v>
      </c>
      <c r="U111" s="99" t="s">
        <v>869</v>
      </c>
      <c r="V111" s="96">
        <v>0</v>
      </c>
      <c r="W111" s="99" t="s">
        <v>869</v>
      </c>
      <c r="X111" s="182">
        <v>54</v>
      </c>
      <c r="Y111" s="182">
        <v>0</v>
      </c>
      <c r="Z111" s="182">
        <v>0</v>
      </c>
      <c r="AA111" s="182">
        <v>0</v>
      </c>
      <c r="AB111" s="182">
        <v>0</v>
      </c>
      <c r="AC111" s="182"/>
      <c r="AD111" s="182">
        <v>0</v>
      </c>
      <c r="AE111" s="182">
        <v>0</v>
      </c>
      <c r="AF111" s="182">
        <v>0</v>
      </c>
      <c r="AG111" s="182">
        <v>0</v>
      </c>
      <c r="AH111" s="182">
        <v>0</v>
      </c>
    </row>
    <row r="112" spans="1:34" s="4" customFormat="1" ht="14.25" x14ac:dyDescent="0.2">
      <c r="A112" s="50">
        <v>20151465</v>
      </c>
      <c r="B112" s="52">
        <v>42346</v>
      </c>
      <c r="C112" s="53" t="s">
        <v>735</v>
      </c>
      <c r="D112" s="8">
        <f t="shared" si="0"/>
        <v>60</v>
      </c>
      <c r="E112" s="8">
        <v>-2.5</v>
      </c>
      <c r="F112" s="55">
        <v>60.35247428863817</v>
      </c>
      <c r="G112" s="48">
        <v>1</v>
      </c>
      <c r="H112" s="71">
        <v>1.0115589674062402</v>
      </c>
      <c r="I112" s="72">
        <v>2</v>
      </c>
      <c r="J112" s="97">
        <v>0.09</v>
      </c>
      <c r="K112" s="99"/>
      <c r="L112" s="97">
        <v>6.2880000000000003</v>
      </c>
      <c r="M112" s="99"/>
      <c r="N112" s="96">
        <v>0</v>
      </c>
      <c r="O112" s="99" t="s">
        <v>869</v>
      </c>
      <c r="P112" s="96">
        <v>0</v>
      </c>
      <c r="Q112" s="99" t="s">
        <v>869</v>
      </c>
      <c r="R112" s="97">
        <v>2.4615999999999998</v>
      </c>
      <c r="S112" s="101"/>
      <c r="T112" s="96">
        <v>0</v>
      </c>
      <c r="U112" s="99" t="s">
        <v>869</v>
      </c>
      <c r="V112" s="96">
        <v>0</v>
      </c>
      <c r="W112" s="99" t="s">
        <v>869</v>
      </c>
      <c r="X112" s="182">
        <v>4</v>
      </c>
      <c r="Y112" s="182">
        <v>0</v>
      </c>
      <c r="Z112" s="182">
        <v>0</v>
      </c>
      <c r="AA112" s="182">
        <v>0</v>
      </c>
      <c r="AB112" s="182">
        <v>3</v>
      </c>
      <c r="AC112" s="182"/>
      <c r="AD112" s="182">
        <v>0</v>
      </c>
      <c r="AE112" s="182">
        <v>0</v>
      </c>
      <c r="AF112" s="182">
        <v>0</v>
      </c>
      <c r="AG112" s="182">
        <v>0</v>
      </c>
      <c r="AH112" s="182">
        <v>0</v>
      </c>
    </row>
    <row r="113" spans="1:34" s="4" customFormat="1" ht="14.25" x14ac:dyDescent="0.2">
      <c r="A113" s="50">
        <v>20151466</v>
      </c>
      <c r="B113" s="52">
        <v>42346</v>
      </c>
      <c r="C113" s="53" t="s">
        <v>736</v>
      </c>
      <c r="D113" s="8">
        <f t="shared" si="0"/>
        <v>60</v>
      </c>
      <c r="E113" s="8">
        <v>-2</v>
      </c>
      <c r="F113" s="55">
        <v>62.565595637604247</v>
      </c>
      <c r="G113" s="48">
        <v>1</v>
      </c>
      <c r="H113" s="71">
        <v>0.61875561092687925</v>
      </c>
      <c r="I113" s="72">
        <v>2</v>
      </c>
      <c r="J113" s="97">
        <v>0.09</v>
      </c>
      <c r="K113" s="99"/>
      <c r="L113" s="97">
        <v>10.512</v>
      </c>
      <c r="M113" s="99"/>
      <c r="N113" s="96">
        <v>0</v>
      </c>
      <c r="O113" s="99" t="s">
        <v>869</v>
      </c>
      <c r="P113" s="96">
        <v>0</v>
      </c>
      <c r="Q113" s="99" t="s">
        <v>869</v>
      </c>
      <c r="R113" s="97">
        <v>3.4678</v>
      </c>
      <c r="S113" s="101"/>
      <c r="T113" s="96">
        <v>0</v>
      </c>
      <c r="U113" s="99" t="s">
        <v>869</v>
      </c>
      <c r="V113" s="96">
        <v>0</v>
      </c>
      <c r="W113" s="99" t="s">
        <v>869</v>
      </c>
      <c r="X113" s="182">
        <v>5</v>
      </c>
      <c r="Y113" s="182">
        <v>0</v>
      </c>
      <c r="Z113" s="182">
        <v>0</v>
      </c>
      <c r="AA113" s="182">
        <v>0</v>
      </c>
      <c r="AB113" s="183">
        <v>2</v>
      </c>
      <c r="AC113" s="182"/>
      <c r="AD113" s="182">
        <v>0</v>
      </c>
      <c r="AE113" s="182">
        <v>0</v>
      </c>
      <c r="AF113" s="182">
        <v>0</v>
      </c>
      <c r="AG113" s="182">
        <v>0</v>
      </c>
      <c r="AH113" s="182">
        <v>0</v>
      </c>
    </row>
    <row r="114" spans="1:34" s="4" customFormat="1" ht="14.25" x14ac:dyDescent="0.2">
      <c r="A114" s="48">
        <v>20151467</v>
      </c>
      <c r="B114" s="52">
        <v>42346</v>
      </c>
      <c r="C114" s="53" t="s">
        <v>737</v>
      </c>
      <c r="D114" s="8">
        <f t="shared" si="0"/>
        <v>60</v>
      </c>
      <c r="E114" s="8">
        <v>-1.5</v>
      </c>
      <c r="F114" s="55">
        <v>111.41234541121285</v>
      </c>
      <c r="G114" s="48">
        <v>1</v>
      </c>
      <c r="H114" s="71">
        <v>1.3296183653652369</v>
      </c>
      <c r="I114" s="72">
        <v>2</v>
      </c>
      <c r="J114" s="97">
        <v>0.05</v>
      </c>
      <c r="K114" s="99"/>
      <c r="L114" s="97">
        <v>2.726</v>
      </c>
      <c r="M114" s="99"/>
      <c r="N114" s="96">
        <v>0</v>
      </c>
      <c r="O114" s="99" t="s">
        <v>869</v>
      </c>
      <c r="P114" s="96">
        <v>0</v>
      </c>
      <c r="Q114" s="99" t="s">
        <v>869</v>
      </c>
      <c r="R114" s="97">
        <v>0.97250000000000003</v>
      </c>
      <c r="S114" s="101"/>
      <c r="T114" s="97">
        <v>0.47520000000000001</v>
      </c>
      <c r="U114" s="101"/>
      <c r="V114" s="96">
        <v>0</v>
      </c>
      <c r="W114" s="99" t="s">
        <v>869</v>
      </c>
      <c r="X114" s="182">
        <v>0</v>
      </c>
      <c r="Y114" s="182">
        <v>0</v>
      </c>
      <c r="Z114" s="182">
        <v>0</v>
      </c>
      <c r="AA114" s="182">
        <v>0</v>
      </c>
      <c r="AB114" s="182">
        <v>0</v>
      </c>
      <c r="AC114" s="182"/>
      <c r="AD114" s="182">
        <v>0</v>
      </c>
      <c r="AE114" s="182">
        <v>0</v>
      </c>
      <c r="AF114" s="182">
        <v>0</v>
      </c>
      <c r="AG114" s="182">
        <v>0</v>
      </c>
      <c r="AH114" s="182">
        <v>0</v>
      </c>
    </row>
    <row r="115" spans="1:34" s="12" customFormat="1" ht="14.25" x14ac:dyDescent="0.2">
      <c r="A115" s="50">
        <v>20151468</v>
      </c>
      <c r="B115" s="52">
        <v>42346</v>
      </c>
      <c r="C115" s="53" t="s">
        <v>738</v>
      </c>
      <c r="D115" s="8">
        <f t="shared" si="0"/>
        <v>60</v>
      </c>
      <c r="E115" s="8">
        <v>-1.25</v>
      </c>
      <c r="F115" s="55">
        <v>220.17145170326046</v>
      </c>
      <c r="G115" s="48">
        <v>1</v>
      </c>
      <c r="H115" s="71">
        <v>1.8766805298547113</v>
      </c>
      <c r="I115" s="72">
        <v>2</v>
      </c>
      <c r="J115" s="67">
        <v>0.03</v>
      </c>
      <c r="K115" s="106"/>
      <c r="L115" s="67">
        <v>4.226</v>
      </c>
      <c r="M115" s="106"/>
      <c r="N115" s="107">
        <v>0</v>
      </c>
      <c r="O115" s="106" t="s">
        <v>869</v>
      </c>
      <c r="P115" s="107">
        <v>0</v>
      </c>
      <c r="Q115" s="106" t="s">
        <v>869</v>
      </c>
      <c r="R115" s="67">
        <v>0.97109999999999996</v>
      </c>
      <c r="S115" s="108"/>
      <c r="T115" s="107">
        <v>0</v>
      </c>
      <c r="U115" s="106" t="s">
        <v>869</v>
      </c>
      <c r="V115" s="107">
        <v>0</v>
      </c>
      <c r="W115" s="106" t="s">
        <v>869</v>
      </c>
      <c r="X115" s="182">
        <v>9.1</v>
      </c>
      <c r="Y115" s="182">
        <v>7.8</v>
      </c>
      <c r="Z115" s="182">
        <v>0</v>
      </c>
      <c r="AA115" s="182">
        <v>0</v>
      </c>
      <c r="AB115" s="182">
        <v>22.6</v>
      </c>
      <c r="AC115" s="182"/>
      <c r="AD115" s="182">
        <v>0</v>
      </c>
      <c r="AE115" s="182">
        <v>0</v>
      </c>
      <c r="AF115" s="182">
        <v>0</v>
      </c>
      <c r="AG115" s="182">
        <v>0</v>
      </c>
      <c r="AH115" s="182">
        <v>0</v>
      </c>
    </row>
    <row r="116" spans="1:34" s="4" customFormat="1" ht="14.25" x14ac:dyDescent="0.2">
      <c r="A116" s="50">
        <v>20151469</v>
      </c>
      <c r="B116" s="52">
        <v>42346</v>
      </c>
      <c r="C116" s="53" t="s">
        <v>739</v>
      </c>
      <c r="D116" s="8">
        <f t="shared" si="0"/>
        <v>60</v>
      </c>
      <c r="E116" s="8">
        <v>-1</v>
      </c>
      <c r="F116" s="55">
        <v>399.43428096951345</v>
      </c>
      <c r="G116" s="48">
        <v>1</v>
      </c>
      <c r="H116" s="71">
        <v>1.0847126289368096</v>
      </c>
      <c r="I116" s="72">
        <v>2</v>
      </c>
      <c r="J116" s="97">
        <v>7.0000000000000007E-2</v>
      </c>
      <c r="K116" s="99"/>
      <c r="L116" s="97">
        <v>6.2590000000000003</v>
      </c>
      <c r="M116" s="99"/>
      <c r="N116" s="96">
        <v>0</v>
      </c>
      <c r="O116" s="99" t="s">
        <v>869</v>
      </c>
      <c r="P116" s="96">
        <v>0</v>
      </c>
      <c r="Q116" s="99" t="s">
        <v>869</v>
      </c>
      <c r="R116" s="97">
        <v>1.0221</v>
      </c>
      <c r="S116" s="101"/>
      <c r="T116" s="97">
        <v>0.46379999999999999</v>
      </c>
      <c r="U116" s="101"/>
      <c r="V116" s="96">
        <v>0</v>
      </c>
      <c r="W116" s="99" t="s">
        <v>869</v>
      </c>
      <c r="X116" s="182">
        <v>6.1</v>
      </c>
      <c r="Y116" s="182">
        <v>35.6</v>
      </c>
      <c r="Z116" s="182">
        <v>0</v>
      </c>
      <c r="AA116" s="182">
        <v>0</v>
      </c>
      <c r="AB116" s="183">
        <v>1</v>
      </c>
      <c r="AC116" s="182"/>
      <c r="AD116" s="182">
        <v>0</v>
      </c>
      <c r="AE116" s="182">
        <v>0</v>
      </c>
      <c r="AF116" s="182">
        <v>0</v>
      </c>
      <c r="AG116" s="182">
        <v>0</v>
      </c>
      <c r="AH116" s="182">
        <v>0</v>
      </c>
    </row>
    <row r="117" spans="1:34" s="21" customFormat="1" ht="14.25" x14ac:dyDescent="0.2">
      <c r="A117" s="48">
        <v>20151470</v>
      </c>
      <c r="B117" s="52">
        <v>42346</v>
      </c>
      <c r="C117" s="53" t="s">
        <v>740</v>
      </c>
      <c r="D117" s="8">
        <f t="shared" si="0"/>
        <v>60</v>
      </c>
      <c r="E117" s="8">
        <v>-0.75</v>
      </c>
      <c r="F117" s="55">
        <v>417.45541195395151</v>
      </c>
      <c r="G117" s="48">
        <v>1</v>
      </c>
      <c r="H117" s="71">
        <v>0.8032300617430973</v>
      </c>
      <c r="I117" s="72">
        <v>2</v>
      </c>
      <c r="J117" s="97">
        <v>7.0000000000000007E-2</v>
      </c>
      <c r="K117" s="99"/>
      <c r="L117" s="97">
        <v>10.699</v>
      </c>
      <c r="M117" s="99"/>
      <c r="N117" s="96">
        <v>0</v>
      </c>
      <c r="O117" s="99" t="s">
        <v>869</v>
      </c>
      <c r="P117" s="96">
        <v>0</v>
      </c>
      <c r="Q117" s="99" t="s">
        <v>869</v>
      </c>
      <c r="R117" s="97">
        <v>3.3753000000000002</v>
      </c>
      <c r="S117" s="101"/>
      <c r="T117" s="96">
        <v>0</v>
      </c>
      <c r="U117" s="99" t="s">
        <v>869</v>
      </c>
      <c r="V117" s="96">
        <v>0</v>
      </c>
      <c r="W117" s="99" t="s">
        <v>869</v>
      </c>
      <c r="X117" s="182">
        <v>45</v>
      </c>
      <c r="Y117" s="182">
        <v>29.5</v>
      </c>
      <c r="Z117" s="182">
        <v>0</v>
      </c>
      <c r="AA117" s="182">
        <v>0</v>
      </c>
      <c r="AB117" s="182">
        <v>0</v>
      </c>
      <c r="AC117" s="182"/>
      <c r="AD117" s="182">
        <v>0</v>
      </c>
      <c r="AE117" s="182">
        <v>0</v>
      </c>
      <c r="AF117" s="182">
        <v>0</v>
      </c>
      <c r="AG117" s="182">
        <v>0</v>
      </c>
      <c r="AH117" s="182">
        <v>0</v>
      </c>
    </row>
    <row r="118" spans="1:34" ht="14.25" x14ac:dyDescent="0.2">
      <c r="A118" s="50">
        <v>20151471</v>
      </c>
      <c r="B118" s="52">
        <v>42346</v>
      </c>
      <c r="C118" s="53" t="s">
        <v>741</v>
      </c>
      <c r="D118" s="8">
        <f t="shared" si="0"/>
        <v>60</v>
      </c>
      <c r="E118" s="8">
        <v>-0.5</v>
      </c>
      <c r="F118" s="55">
        <v>336.67648271668941</v>
      </c>
      <c r="G118" s="48">
        <v>1</v>
      </c>
      <c r="H118" s="71">
        <v>0.43587145710045611</v>
      </c>
      <c r="I118" s="72">
        <v>2</v>
      </c>
      <c r="J118" s="97">
        <v>0.09</v>
      </c>
      <c r="K118" s="99"/>
      <c r="L118" s="97">
        <v>7.1120000000000001</v>
      </c>
      <c r="M118" s="99"/>
      <c r="N118" s="96">
        <v>0</v>
      </c>
      <c r="O118" s="99" t="s">
        <v>869</v>
      </c>
      <c r="P118" s="96">
        <v>0</v>
      </c>
      <c r="Q118" s="99" t="s">
        <v>869</v>
      </c>
      <c r="R118" s="97">
        <v>9.7603000000000009</v>
      </c>
      <c r="S118" s="101"/>
      <c r="T118" s="97">
        <v>0.4516</v>
      </c>
      <c r="U118" s="101"/>
      <c r="V118" s="96">
        <v>0</v>
      </c>
      <c r="W118" s="99" t="s">
        <v>869</v>
      </c>
      <c r="X118" s="182">
        <v>11.1</v>
      </c>
      <c r="Y118" s="182">
        <v>0</v>
      </c>
      <c r="Z118" s="182">
        <v>0</v>
      </c>
      <c r="AA118" s="182">
        <v>0</v>
      </c>
      <c r="AB118" s="182">
        <v>0</v>
      </c>
      <c r="AC118" s="182"/>
      <c r="AD118" s="182">
        <v>0</v>
      </c>
      <c r="AE118" s="182">
        <v>0</v>
      </c>
      <c r="AF118" s="182">
        <v>0</v>
      </c>
      <c r="AG118" s="182">
        <v>0</v>
      </c>
      <c r="AH118" s="182">
        <v>0</v>
      </c>
    </row>
    <row r="119" spans="1:34" s="4" customFormat="1" ht="14.25" x14ac:dyDescent="0.2">
      <c r="A119" s="50">
        <v>20151472</v>
      </c>
      <c r="B119" s="52">
        <v>42346</v>
      </c>
      <c r="C119" s="53" t="s">
        <v>742</v>
      </c>
      <c r="D119" s="8">
        <f t="shared" si="0"/>
        <v>60</v>
      </c>
      <c r="E119" s="8">
        <v>-0.25</v>
      </c>
      <c r="F119" s="55">
        <v>156.46517287230816</v>
      </c>
      <c r="G119" s="48">
        <v>1</v>
      </c>
      <c r="H119" s="71">
        <v>0.51856690056979526</v>
      </c>
      <c r="I119" s="72">
        <v>2</v>
      </c>
      <c r="J119" s="97">
        <v>0.11</v>
      </c>
      <c r="K119" s="99"/>
      <c r="L119" s="97">
        <v>6.9</v>
      </c>
      <c r="M119" s="99"/>
      <c r="N119" s="96">
        <v>0</v>
      </c>
      <c r="O119" s="99" t="s">
        <v>869</v>
      </c>
      <c r="P119" s="96">
        <v>0</v>
      </c>
      <c r="Q119" s="99" t="s">
        <v>869</v>
      </c>
      <c r="R119" s="97">
        <v>11.9475</v>
      </c>
      <c r="S119" s="101"/>
      <c r="T119" s="97">
        <v>0.5252</v>
      </c>
      <c r="U119" s="101"/>
      <c r="V119" s="96">
        <v>0</v>
      </c>
      <c r="W119" s="99" t="s">
        <v>869</v>
      </c>
      <c r="X119" s="182">
        <v>14.6</v>
      </c>
      <c r="Y119" s="182">
        <v>0</v>
      </c>
      <c r="Z119" s="182">
        <v>0</v>
      </c>
      <c r="AA119" s="182">
        <v>0</v>
      </c>
      <c r="AB119" s="182">
        <v>4.5</v>
      </c>
      <c r="AC119" s="182"/>
      <c r="AD119" s="182">
        <v>0</v>
      </c>
      <c r="AE119" s="182">
        <v>0</v>
      </c>
      <c r="AF119" s="182">
        <v>0</v>
      </c>
      <c r="AG119" s="182">
        <v>0</v>
      </c>
      <c r="AH119" s="182">
        <v>0</v>
      </c>
    </row>
    <row r="120" spans="1:34" s="4" customFormat="1" x14ac:dyDescent="0.2">
      <c r="A120" s="48"/>
      <c r="B120" s="52"/>
      <c r="C120" s="53"/>
    </row>
    <row r="121" spans="1:34" s="4" customFormat="1" x14ac:dyDescent="0.2">
      <c r="A121" s="50"/>
      <c r="B121" s="52"/>
      <c r="C121" s="53"/>
    </row>
    <row r="122" spans="1:34" s="4" customFormat="1" x14ac:dyDescent="0.2">
      <c r="A122" s="50"/>
      <c r="B122" s="52"/>
      <c r="C122" s="53"/>
    </row>
    <row r="123" spans="1:34" s="4" customFormat="1" x14ac:dyDescent="0.2">
      <c r="A123" s="48"/>
      <c r="B123" s="52"/>
      <c r="C123" s="53"/>
      <c r="E123" s="21" t="s">
        <v>910</v>
      </c>
      <c r="F123" s="202">
        <f>COUNT(F3:F119)</f>
        <v>117</v>
      </c>
      <c r="G123" s="202"/>
      <c r="H123" s="202">
        <f>COUNT(H3:H119)</f>
        <v>117</v>
      </c>
      <c r="I123" s="202"/>
      <c r="J123" s="202">
        <f>COUNT(J3:J119)</f>
        <v>117</v>
      </c>
      <c r="K123" s="202"/>
      <c r="L123" s="202">
        <f>COUNT(L3:L119)</f>
        <v>117</v>
      </c>
      <c r="M123" s="202"/>
      <c r="N123" s="202"/>
      <c r="O123" s="202"/>
      <c r="P123" s="202"/>
      <c r="Q123" s="202"/>
      <c r="R123" s="202">
        <f>COUNT(R3:R119)</f>
        <v>117</v>
      </c>
      <c r="S123" s="202"/>
      <c r="T123" s="202">
        <f>COUNT(T3:T119)</f>
        <v>117</v>
      </c>
      <c r="U123" s="202"/>
      <c r="V123" s="202">
        <f>COUNT(V3:V119)</f>
        <v>117</v>
      </c>
      <c r="W123" s="202"/>
      <c r="X123" s="202">
        <f>COUNT(X3:X119)</f>
        <v>117</v>
      </c>
      <c r="Y123" s="202">
        <f>COUNT(Y3:Y119)</f>
        <v>117</v>
      </c>
      <c r="Z123" s="202"/>
      <c r="AA123" s="202">
        <f>COUNT(AA3:AA119)</f>
        <v>117</v>
      </c>
      <c r="AB123" s="202">
        <f>COUNT(AB3:AB119)</f>
        <v>117</v>
      </c>
      <c r="AC123" s="202"/>
      <c r="AD123" s="202">
        <f>COUNT(AD3:AD119)</f>
        <v>117</v>
      </c>
      <c r="AE123" s="202"/>
      <c r="AF123" s="202"/>
      <c r="AG123" s="202"/>
      <c r="AH123" s="202"/>
    </row>
    <row r="124" spans="1:34" s="4" customFormat="1" x14ac:dyDescent="0.2">
      <c r="A124" s="50"/>
      <c r="B124" s="52"/>
      <c r="C124" s="53"/>
      <c r="E124" s="4" t="s">
        <v>897</v>
      </c>
      <c r="F124" s="202">
        <f>MAX(F3:F119)</f>
        <v>844.15194435365549</v>
      </c>
      <c r="G124" s="202"/>
      <c r="H124" s="202">
        <f>MAX(H3:H119)</f>
        <v>3.6721669119556748</v>
      </c>
      <c r="I124" s="202"/>
      <c r="J124" s="202">
        <f>MAX(J3:J119)</f>
        <v>0.13</v>
      </c>
      <c r="K124" s="202"/>
      <c r="L124" s="202">
        <f>MAX(L3:L119)</f>
        <v>77.492999999999995</v>
      </c>
      <c r="M124" s="202"/>
      <c r="N124" s="202"/>
      <c r="O124" s="202"/>
      <c r="P124" s="202"/>
      <c r="Q124" s="202"/>
      <c r="R124" s="202">
        <f>MAX(R3:R119)</f>
        <v>16.302</v>
      </c>
      <c r="S124" s="202"/>
      <c r="T124" s="202">
        <f>MAX(T3:T119)</f>
        <v>3.12</v>
      </c>
      <c r="U124" s="202"/>
      <c r="V124" s="202">
        <f>MAX(V3:V119)</f>
        <v>0.37730000000000002</v>
      </c>
      <c r="W124" s="202"/>
      <c r="X124" s="202">
        <f>MAX(X3:X119)</f>
        <v>1436.2</v>
      </c>
      <c r="Y124" s="202">
        <f>MAX(Y3:Y119)</f>
        <v>45.5</v>
      </c>
      <c r="Z124" s="202"/>
      <c r="AA124" s="202">
        <f>MAX(AA3:AA119)</f>
        <v>281.2</v>
      </c>
      <c r="AB124" s="202">
        <f>MAX(AB3:AB119)</f>
        <v>242.9</v>
      </c>
      <c r="AC124" s="202"/>
      <c r="AD124" s="202">
        <f>MAX(AD3:AD119)</f>
        <v>3.6</v>
      </c>
      <c r="AE124" s="202"/>
      <c r="AF124" s="202"/>
      <c r="AG124" s="202"/>
      <c r="AH124" s="202"/>
    </row>
    <row r="125" spans="1:34" s="4" customFormat="1" x14ac:dyDescent="0.2">
      <c r="A125" s="50"/>
      <c r="B125" s="52"/>
      <c r="C125" s="53"/>
      <c r="E125" s="4" t="s">
        <v>898</v>
      </c>
      <c r="F125" s="202">
        <f>MIN(F3:F119)</f>
        <v>50.263832231202038</v>
      </c>
      <c r="G125" s="202"/>
      <c r="H125" s="202">
        <f>MIN(H3:H119)</f>
        <v>0.10459576783704586</v>
      </c>
      <c r="I125" s="202"/>
      <c r="J125" s="202">
        <f>MIN(J3:J119)</f>
        <v>0.03</v>
      </c>
      <c r="K125" s="202"/>
      <c r="L125" s="202">
        <f>MIN(L3:L119)</f>
        <v>2.379</v>
      </c>
      <c r="M125" s="202"/>
      <c r="N125" s="202"/>
      <c r="O125" s="202"/>
      <c r="P125" s="202"/>
      <c r="Q125" s="202"/>
      <c r="R125" s="202">
        <f>MIN(R3:R119)</f>
        <v>0</v>
      </c>
      <c r="S125" s="202"/>
      <c r="T125" s="202">
        <f>MIN(T3:T119)</f>
        <v>0</v>
      </c>
      <c r="U125" s="202"/>
      <c r="V125" s="202">
        <f>MIN(V3:V119)</f>
        <v>0</v>
      </c>
      <c r="W125" s="202"/>
      <c r="X125" s="202">
        <f>MIN(X3:X119)</f>
        <v>0</v>
      </c>
      <c r="Y125" s="202">
        <f>MIN(Y3:Y119)</f>
        <v>0</v>
      </c>
      <c r="Z125" s="202"/>
      <c r="AA125" s="202">
        <f>MIN(AA3:AA119)</f>
        <v>0</v>
      </c>
      <c r="AB125" s="202">
        <f>MIN(AB3:AB119)</f>
        <v>0</v>
      </c>
      <c r="AC125" s="202"/>
      <c r="AD125" s="202">
        <f>MIN(AD3:AD119)</f>
        <v>0</v>
      </c>
      <c r="AE125" s="202"/>
      <c r="AF125" s="202"/>
      <c r="AG125" s="202"/>
      <c r="AH125" s="202"/>
    </row>
    <row r="126" spans="1:34" s="4" customFormat="1" x14ac:dyDescent="0.2">
      <c r="A126" s="48"/>
      <c r="B126" s="52"/>
      <c r="C126" s="53"/>
      <c r="E126" s="4" t="s">
        <v>899</v>
      </c>
      <c r="F126" s="202">
        <f>AVERAGE(F3:F119)</f>
        <v>216.37599225239563</v>
      </c>
      <c r="G126" s="202"/>
      <c r="H126" s="202">
        <f>AVERAGE(H3:H119)</f>
        <v>1.1280297354053894</v>
      </c>
      <c r="I126" s="202"/>
      <c r="J126" s="202">
        <f>AVERAGE(J3:J119)</f>
        <v>7.914529914529915E-2</v>
      </c>
      <c r="K126" s="202"/>
      <c r="L126" s="202">
        <f>AVERAGE(L3:L119)</f>
        <v>11.253119658119658</v>
      </c>
      <c r="M126" s="202"/>
      <c r="N126" s="202"/>
      <c r="O126" s="202"/>
      <c r="P126" s="202"/>
      <c r="Q126" s="202"/>
      <c r="R126" s="202">
        <f>AVERAGE(R3:R119)</f>
        <v>4.7033564102564096</v>
      </c>
      <c r="S126" s="202"/>
      <c r="T126" s="202">
        <f>AVERAGE(T3:T119)</f>
        <v>0.19513418803418808</v>
      </c>
      <c r="U126" s="202"/>
      <c r="V126" s="202">
        <f>AVERAGE(V3:V119)</f>
        <v>3.2247863247863249E-3</v>
      </c>
      <c r="W126" s="202"/>
      <c r="X126" s="202">
        <f>AVERAGE(X3:X119)</f>
        <v>71.269230769230774</v>
      </c>
      <c r="Y126" s="202">
        <f>AVERAGE(Y3:Y119)</f>
        <v>3.9205128205128208</v>
      </c>
      <c r="Z126" s="202"/>
      <c r="AA126" s="202">
        <f>AVERAGE(AA3:AA119)</f>
        <v>9.4897435897435898</v>
      </c>
      <c r="AB126" s="202">
        <f>AVERAGE(AB3:AB119)</f>
        <v>3.4341880341880344</v>
      </c>
      <c r="AC126" s="202"/>
      <c r="AD126" s="202">
        <f>AVERAGE(AD3:AD119)</f>
        <v>3.0769230769230771E-2</v>
      </c>
      <c r="AE126" s="202"/>
      <c r="AF126" s="202"/>
      <c r="AG126" s="202"/>
      <c r="AH126" s="202"/>
    </row>
    <row r="127" spans="1:34" s="4" customFormat="1" x14ac:dyDescent="0.2">
      <c r="A127" s="50"/>
      <c r="B127" s="52"/>
      <c r="C127" s="53"/>
      <c r="E127" s="4" t="s">
        <v>900</v>
      </c>
      <c r="F127" s="202">
        <f>STDEV(F3:F119)</f>
        <v>165.0984697275311</v>
      </c>
      <c r="G127" s="202"/>
      <c r="H127" s="202">
        <f>STDEV(H3:H119)</f>
        <v>0.81800378199004231</v>
      </c>
      <c r="I127" s="202"/>
      <c r="J127" s="202">
        <f>STDEV(J3:J119)</f>
        <v>1.7048240356799031E-2</v>
      </c>
      <c r="K127" s="202"/>
      <c r="L127" s="202">
        <f>STDEV(L3:L119)</f>
        <v>10.674812414698762</v>
      </c>
      <c r="M127" s="202"/>
      <c r="N127" s="202"/>
      <c r="O127" s="202"/>
      <c r="P127" s="202"/>
      <c r="Q127" s="202"/>
      <c r="R127" s="202">
        <f>STDEV(R3:R119)</f>
        <v>4.752825598133513</v>
      </c>
      <c r="S127" s="202"/>
      <c r="T127" s="202">
        <f>STDEV(T3:T119)</f>
        <v>0.34756099964793896</v>
      </c>
      <c r="U127" s="202"/>
      <c r="V127" s="202"/>
      <c r="W127" s="202"/>
      <c r="X127" s="202">
        <f>STDEV(X3:X119)</f>
        <v>206.08580463651313</v>
      </c>
      <c r="Y127" s="202">
        <f>STDEV(Y3:Y119)</f>
        <v>8.6862608365714493</v>
      </c>
      <c r="Z127" s="202"/>
      <c r="AA127" s="202">
        <f>STDEV(AA3:AA119)</f>
        <v>38.722808890652068</v>
      </c>
      <c r="AB127" s="202">
        <f>STDEV(AB3:AB119)</f>
        <v>22.603090124388633</v>
      </c>
      <c r="AC127" s="202"/>
      <c r="AD127" s="202"/>
      <c r="AE127" s="202"/>
      <c r="AF127" s="202"/>
      <c r="AG127" s="202"/>
      <c r="AH127" s="202"/>
    </row>
    <row r="128" spans="1:34" s="4" customFormat="1" x14ac:dyDescent="0.2">
      <c r="E128" s="4" t="s">
        <v>909</v>
      </c>
      <c r="F128" s="202">
        <f>MEDIAN(F3:F119)</f>
        <v>154.88437190876095</v>
      </c>
      <c r="G128" s="202"/>
      <c r="H128" s="202">
        <f>MEDIAN(H3:H119)</f>
        <v>0.82551294086093596</v>
      </c>
      <c r="I128" s="202"/>
      <c r="J128" s="202">
        <f>MEDIAN(J3:J119)</f>
        <v>0.08</v>
      </c>
      <c r="K128" s="202"/>
      <c r="L128" s="202">
        <f>MEDIAN(L3:L119)</f>
        <v>7.96</v>
      </c>
      <c r="M128" s="202"/>
      <c r="N128" s="202"/>
      <c r="O128" s="202"/>
      <c r="P128" s="202"/>
      <c r="Q128" s="202"/>
      <c r="R128" s="202">
        <f>MEDIAN(R3:R119)</f>
        <v>2.2151999999999998</v>
      </c>
      <c r="S128" s="202"/>
      <c r="T128" s="202">
        <f>MEDIAN(T3:T119)</f>
        <v>0</v>
      </c>
      <c r="U128" s="202"/>
      <c r="V128" s="202">
        <f>MEDIAN(V3:V119)</f>
        <v>0</v>
      </c>
      <c r="W128" s="202"/>
      <c r="X128" s="202">
        <f>MEDIAN(X3:X119)</f>
        <v>7.2</v>
      </c>
      <c r="Y128" s="202">
        <f>MEDIAN(Y3:Y119)</f>
        <v>0</v>
      </c>
      <c r="Z128" s="202"/>
      <c r="AA128" s="202">
        <f>MEDIAN(AA3:AA119)</f>
        <v>0</v>
      </c>
      <c r="AB128" s="202">
        <f>MEDIAN(AB3:AB119)</f>
        <v>0</v>
      </c>
      <c r="AC128" s="202"/>
      <c r="AD128" s="202">
        <f>MEDIAN(AD3:AD119)</f>
        <v>0</v>
      </c>
      <c r="AE128" s="202"/>
      <c r="AF128" s="202"/>
      <c r="AG128" s="202"/>
      <c r="AH128" s="202"/>
    </row>
    <row r="129" spans="5:34" s="4" customFormat="1" x14ac:dyDescent="0.2"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</row>
    <row r="130" spans="5:34" s="4" customFormat="1" x14ac:dyDescent="0.2">
      <c r="E130" s="4" t="s">
        <v>937</v>
      </c>
      <c r="F130" s="202">
        <f>CORREL($F$3:$F$119,F3:F119)</f>
        <v>1</v>
      </c>
      <c r="G130" s="202"/>
      <c r="H130" s="202">
        <f>CORREL($F$3:$F$119,H3:H119)</f>
        <v>0.24305086485741575</v>
      </c>
      <c r="I130" s="202"/>
      <c r="J130" s="202">
        <f>CORREL($F$3:$F$119,J3:J119)</f>
        <v>0.22696676870255941</v>
      </c>
      <c r="K130" s="202"/>
      <c r="L130" s="202">
        <f>CORREL($F$3:$F$119,L3:L119)</f>
        <v>-0.31907138019561743</v>
      </c>
      <c r="M130" s="202"/>
      <c r="N130" s="202"/>
      <c r="O130" s="202"/>
      <c r="P130" s="202"/>
      <c r="Q130" s="202"/>
      <c r="R130" s="202">
        <f>CORREL($F$3:$F$119,R3:R119)</f>
        <v>-0.14955033177487875</v>
      </c>
      <c r="S130" s="202"/>
      <c r="T130" s="202">
        <f>CORREL($F$3:$F$119,T3:T119)</f>
        <v>0.16715068734835534</v>
      </c>
      <c r="U130" s="202"/>
      <c r="V130" s="202"/>
      <c r="W130" s="202"/>
      <c r="X130" s="202">
        <f>CORREL($F$3:$F$119,X3:X119)</f>
        <v>0.14337943365940917</v>
      </c>
      <c r="Y130" s="202">
        <f>CORREL($F$3:$F$119,Y3:Y119)</f>
        <v>0.38136725859687221</v>
      </c>
      <c r="Z130" s="202"/>
      <c r="AA130" s="202">
        <f>CORREL($F$3:$F$119,AA3:AA119)</f>
        <v>0.19647666827286764</v>
      </c>
      <c r="AB130" s="202">
        <f>CORREL($F$3:$F$119,AB3:AB119)</f>
        <v>7.2999492091432069E-2</v>
      </c>
      <c r="AC130" s="202"/>
      <c r="AD130" s="202"/>
      <c r="AE130" s="202"/>
      <c r="AF130" s="202"/>
      <c r="AG130" s="202"/>
      <c r="AH130" s="202"/>
    </row>
    <row r="131" spans="5:34" s="4" customFormat="1" x14ac:dyDescent="0.2"/>
    <row r="132" spans="5:34" s="4" customFormat="1" x14ac:dyDescent="0.2">
      <c r="E132" s="4" t="s">
        <v>938</v>
      </c>
      <c r="F132" s="4">
        <f>COUNTIF(F3:F119,"&gt;0")</f>
        <v>117</v>
      </c>
      <c r="H132" s="4">
        <f t="shared" ref="H132:AH132" si="2">COUNTIF(H3:H119,"&gt;0")</f>
        <v>117</v>
      </c>
      <c r="J132" s="4">
        <f t="shared" si="2"/>
        <v>117</v>
      </c>
      <c r="L132" s="4">
        <f t="shared" si="2"/>
        <v>117</v>
      </c>
      <c r="N132" s="4">
        <v>0</v>
      </c>
      <c r="P132" s="4">
        <f t="shared" si="2"/>
        <v>0</v>
      </c>
      <c r="Q132" s="4">
        <f t="shared" si="2"/>
        <v>0</v>
      </c>
      <c r="R132" s="4">
        <f t="shared" si="2"/>
        <v>111</v>
      </c>
      <c r="T132" s="4">
        <f t="shared" si="2"/>
        <v>49</v>
      </c>
      <c r="V132" s="4">
        <f t="shared" si="2"/>
        <v>1</v>
      </c>
      <c r="W132" s="4">
        <f t="shared" si="2"/>
        <v>0</v>
      </c>
      <c r="X132" s="4">
        <f t="shared" si="2"/>
        <v>95</v>
      </c>
      <c r="Y132" s="4">
        <f t="shared" si="2"/>
        <v>32</v>
      </c>
      <c r="Z132" s="4">
        <f t="shared" si="2"/>
        <v>0</v>
      </c>
      <c r="AA132" s="4">
        <f t="shared" si="2"/>
        <v>8</v>
      </c>
      <c r="AB132" s="4">
        <f t="shared" si="2"/>
        <v>51</v>
      </c>
      <c r="AD132" s="4">
        <f t="shared" si="2"/>
        <v>1</v>
      </c>
      <c r="AE132" s="4">
        <f t="shared" si="2"/>
        <v>0</v>
      </c>
      <c r="AF132" s="4">
        <f t="shared" si="2"/>
        <v>0</v>
      </c>
      <c r="AG132" s="4">
        <f t="shared" si="2"/>
        <v>0</v>
      </c>
      <c r="AH132" s="4">
        <f t="shared" si="2"/>
        <v>0</v>
      </c>
    </row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4" s="4" customFormat="1" x14ac:dyDescent="0.2"/>
    <row r="162" spans="8:34" s="4" customFormat="1" x14ac:dyDescent="0.2"/>
    <row r="163" spans="8:34" s="4" customFormat="1" x14ac:dyDescent="0.2"/>
    <row r="164" spans="8:34" s="4" customFormat="1" x14ac:dyDescent="0.2"/>
    <row r="165" spans="8:34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8:34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8:34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8:34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8:34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8:34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8:34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8:34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8:34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8:34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8:34" s="4" customFormat="1" x14ac:dyDescent="0.2"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8:34" s="4" customFormat="1" x14ac:dyDescent="0.2"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s="26" customFormat="1" x14ac:dyDescent="0.2">
      <c r="A177" s="4"/>
      <c r="B177" s="4"/>
      <c r="C177" s="4"/>
      <c r="D177" s="4"/>
      <c r="E177" s="4"/>
      <c r="F177" s="4"/>
      <c r="G177" s="4"/>
    </row>
    <row r="178" spans="1:34" s="26" customFormat="1" x14ac:dyDescent="0.2">
      <c r="A178" s="4"/>
      <c r="B178" s="4"/>
      <c r="C178" s="4"/>
      <c r="D178" s="4"/>
      <c r="E178" s="4"/>
      <c r="F178" s="4"/>
      <c r="G178" s="4"/>
    </row>
    <row r="179" spans="1:34" s="26" customFormat="1" x14ac:dyDescent="0.2">
      <c r="A179" s="4"/>
      <c r="B179" s="4"/>
      <c r="C179" s="4"/>
      <c r="D179" s="4"/>
      <c r="E179" s="4"/>
      <c r="F179" s="4"/>
      <c r="G179" s="4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s="26" customFormat="1" x14ac:dyDescent="0.2">
      <c r="A180" s="4"/>
      <c r="B180" s="4"/>
      <c r="C180" s="4"/>
      <c r="D180" s="4"/>
      <c r="E180" s="4"/>
      <c r="F180" s="4"/>
      <c r="G180" s="4"/>
    </row>
    <row r="181" spans="1:34" s="26" customFormat="1" x14ac:dyDescent="0.2">
      <c r="A181" s="4"/>
      <c r="B181" s="4"/>
      <c r="C181" s="4"/>
      <c r="D181" s="4"/>
      <c r="E181" s="4"/>
      <c r="F181" s="4"/>
      <c r="G181" s="4"/>
    </row>
    <row r="182" spans="1:34" s="26" customFormat="1" x14ac:dyDescent="0.2">
      <c r="A182" s="4"/>
      <c r="B182" s="4"/>
      <c r="C182" s="4"/>
      <c r="D182" s="4"/>
      <c r="E182" s="4"/>
      <c r="F182" s="4"/>
      <c r="G182" s="4"/>
    </row>
    <row r="183" spans="1:34" s="26" customFormat="1" x14ac:dyDescent="0.2">
      <c r="A183" s="4"/>
      <c r="B183" s="4"/>
      <c r="C183" s="4"/>
      <c r="D183" s="4"/>
      <c r="E183" s="4"/>
      <c r="F183" s="4"/>
      <c r="G183" s="4"/>
    </row>
    <row r="184" spans="1:34" s="26" customFormat="1" x14ac:dyDescent="0.2">
      <c r="A184" s="4"/>
      <c r="B184" s="4"/>
      <c r="C184" s="4"/>
      <c r="D184" s="4"/>
      <c r="E184" s="4"/>
      <c r="F184" s="4"/>
      <c r="G184" s="4"/>
    </row>
    <row r="185" spans="1:34" s="26" customFormat="1" x14ac:dyDescent="0.2">
      <c r="A185" s="4"/>
      <c r="B185" s="4"/>
      <c r="C185" s="4"/>
      <c r="D185" s="4"/>
      <c r="E185" s="4"/>
      <c r="F185" s="4"/>
      <c r="G185" s="4"/>
    </row>
    <row r="186" spans="1:34" s="26" customFormat="1" x14ac:dyDescent="0.2">
      <c r="A186" s="4"/>
      <c r="B186" s="4"/>
      <c r="C186" s="4"/>
      <c r="D186" s="4"/>
      <c r="E186" s="4"/>
      <c r="F186" s="4"/>
      <c r="G186" s="4"/>
      <c r="H186" s="21"/>
      <c r="I186" s="21"/>
    </row>
    <row r="187" spans="1:34" s="26" customFormat="1" x14ac:dyDescent="0.2">
      <c r="A187" s="4"/>
      <c r="B187" s="4"/>
      <c r="C187" s="4"/>
      <c r="D187" s="4"/>
      <c r="E187" s="4"/>
      <c r="F187" s="4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4"/>
      <c r="G189" s="4"/>
      <c r="H189" s="21"/>
      <c r="I189" s="21"/>
    </row>
    <row r="190" spans="1:34" s="26" customFormat="1" x14ac:dyDescent="0.2">
      <c r="A190" s="4"/>
      <c r="B190" s="4"/>
      <c r="C190" s="4"/>
      <c r="D190" s="4"/>
      <c r="E190" s="4"/>
      <c r="F190" s="4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4"/>
      <c r="G192" s="4"/>
    </row>
    <row r="193" spans="1:34" s="26" customFormat="1" x14ac:dyDescent="0.2">
      <c r="A193" s="4"/>
      <c r="B193" s="4"/>
      <c r="C193" s="4"/>
      <c r="D193" s="4"/>
      <c r="E193" s="4"/>
      <c r="F193" s="4"/>
      <c r="G193" s="4"/>
    </row>
    <row r="194" spans="1:34" s="26" customFormat="1" x14ac:dyDescent="0.2">
      <c r="A194" s="4"/>
      <c r="B194" s="4"/>
      <c r="C194" s="4"/>
      <c r="D194" s="4"/>
      <c r="E194" s="4"/>
      <c r="F194" s="4"/>
      <c r="G194" s="4"/>
    </row>
    <row r="195" spans="1:34" s="26" customFormat="1" x14ac:dyDescent="0.2">
      <c r="A195" s="4"/>
      <c r="B195" s="4"/>
      <c r="C195" s="4"/>
      <c r="D195" s="4"/>
      <c r="E195" s="4"/>
      <c r="F195" s="4"/>
      <c r="G195" s="4"/>
    </row>
    <row r="196" spans="1:34" s="26" customFormat="1" x14ac:dyDescent="0.2">
      <c r="A196" s="4"/>
      <c r="B196" s="4"/>
      <c r="C196" s="4"/>
      <c r="D196" s="4"/>
      <c r="E196" s="4"/>
      <c r="F196" s="4"/>
      <c r="G196" s="4"/>
    </row>
    <row r="197" spans="1:34" s="26" customFormat="1" x14ac:dyDescent="0.2">
      <c r="A197" s="4"/>
      <c r="B197" s="4"/>
      <c r="C197" s="4"/>
      <c r="D197" s="4"/>
      <c r="E197" s="4"/>
      <c r="F197" s="4"/>
      <c r="G197" s="4"/>
    </row>
    <row r="198" spans="1:34" s="26" customFormat="1" x14ac:dyDescent="0.2">
      <c r="A198" s="4"/>
      <c r="B198" s="4"/>
      <c r="C198" s="4"/>
      <c r="D198" s="4"/>
      <c r="E198" s="4"/>
      <c r="F198" s="4"/>
      <c r="G198" s="4"/>
    </row>
    <row r="199" spans="1:34" s="26" customFormat="1" x14ac:dyDescent="0.2">
      <c r="A199" s="4"/>
      <c r="B199" s="4"/>
      <c r="C199" s="4"/>
      <c r="D199" s="4"/>
      <c r="E199" s="4"/>
      <c r="F199" s="4"/>
      <c r="G199" s="4"/>
    </row>
    <row r="200" spans="1:34" s="26" customFormat="1" x14ac:dyDescent="0.2">
      <c r="A200" s="4"/>
      <c r="B200" s="4"/>
      <c r="C200" s="4"/>
      <c r="D200" s="4"/>
      <c r="E200" s="4"/>
      <c r="F200" s="4"/>
      <c r="G200" s="4"/>
    </row>
    <row r="201" spans="1:34" s="26" customFormat="1" x14ac:dyDescent="0.2">
      <c r="A201" s="4"/>
      <c r="B201" s="4"/>
      <c r="C201" s="4"/>
      <c r="D201" s="4"/>
      <c r="E201" s="4"/>
      <c r="F201" s="4"/>
      <c r="G201" s="4"/>
    </row>
    <row r="202" spans="1:34" s="26" customFormat="1" x14ac:dyDescent="0.2">
      <c r="A202" s="4"/>
      <c r="B202" s="4"/>
      <c r="C202" s="4"/>
      <c r="D202" s="4"/>
      <c r="E202" s="4"/>
      <c r="F202" s="4"/>
      <c r="G202" s="4"/>
    </row>
    <row r="203" spans="1:34" s="26" customFormat="1" x14ac:dyDescent="0.2">
      <c r="A203" s="4"/>
      <c r="B203" s="4"/>
      <c r="C203" s="4"/>
      <c r="D203" s="4"/>
      <c r="E203" s="4"/>
      <c r="F203" s="4"/>
      <c r="G203" s="4"/>
    </row>
    <row r="204" spans="1:34" s="26" customFormat="1" x14ac:dyDescent="0.2">
      <c r="A204" s="4"/>
      <c r="B204" s="4"/>
      <c r="C204" s="4"/>
      <c r="D204" s="4"/>
      <c r="E204" s="4"/>
      <c r="F204" s="4"/>
      <c r="G204" s="4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s="26" customFormat="1" x14ac:dyDescent="0.2">
      <c r="A205" s="4"/>
      <c r="B205" s="4"/>
      <c r="C205" s="4"/>
      <c r="D205" s="4"/>
      <c r="E205" s="4"/>
      <c r="F205" s="4"/>
      <c r="G205" s="4"/>
    </row>
    <row r="206" spans="1:34" s="26" customFormat="1" x14ac:dyDescent="0.2">
      <c r="A206" s="4"/>
      <c r="B206" s="4"/>
      <c r="C206" s="4"/>
      <c r="D206" s="4"/>
      <c r="E206" s="4"/>
      <c r="F206" s="4"/>
      <c r="G206" s="4"/>
    </row>
    <row r="207" spans="1:34" s="26" customFormat="1" x14ac:dyDescent="0.2">
      <c r="A207" s="4"/>
      <c r="B207" s="4"/>
      <c r="C207" s="4"/>
      <c r="D207" s="4"/>
      <c r="E207" s="4"/>
      <c r="F207" s="4"/>
      <c r="G207" s="4"/>
    </row>
    <row r="208" spans="1:34" s="26" customFormat="1" x14ac:dyDescent="0.2">
      <c r="A208" s="4"/>
      <c r="B208" s="4"/>
      <c r="C208" s="4"/>
      <c r="D208" s="4"/>
      <c r="E208" s="4"/>
      <c r="F208" s="4"/>
      <c r="G208" s="4"/>
    </row>
    <row r="209" spans="1:34" s="26" customFormat="1" x14ac:dyDescent="0.2">
      <c r="A209" s="4"/>
      <c r="B209" s="4"/>
      <c r="C209" s="4"/>
      <c r="D209" s="4"/>
      <c r="E209" s="4"/>
      <c r="F209" s="4"/>
      <c r="G209" s="4"/>
    </row>
    <row r="210" spans="1:34" s="26" customFormat="1" x14ac:dyDescent="0.2">
      <c r="A210" s="4"/>
      <c r="B210" s="4"/>
      <c r="C210" s="4"/>
      <c r="D210" s="4"/>
      <c r="E210" s="4"/>
      <c r="F210" s="4"/>
      <c r="G210" s="4"/>
    </row>
    <row r="211" spans="1:34" s="26" customFormat="1" x14ac:dyDescent="0.2">
      <c r="A211" s="4"/>
      <c r="B211" s="4"/>
      <c r="C211" s="4"/>
      <c r="D211" s="4"/>
      <c r="E211" s="4"/>
      <c r="F211" s="4"/>
      <c r="G211" s="4"/>
    </row>
    <row r="212" spans="1:34" s="26" customFormat="1" x14ac:dyDescent="0.2">
      <c r="A212" s="4"/>
      <c r="B212" s="4"/>
      <c r="C212" s="4"/>
      <c r="D212" s="4"/>
      <c r="E212" s="4"/>
      <c r="F212" s="4"/>
      <c r="G212" s="4"/>
    </row>
    <row r="213" spans="1:34" s="26" customFormat="1" x14ac:dyDescent="0.2">
      <c r="A213" s="4"/>
      <c r="B213" s="4"/>
      <c r="C213" s="4"/>
      <c r="D213" s="4"/>
      <c r="E213" s="4"/>
      <c r="F213" s="4"/>
      <c r="G213" s="4"/>
    </row>
    <row r="214" spans="1:34" s="26" customFormat="1" x14ac:dyDescent="0.2">
      <c r="A214" s="4"/>
      <c r="B214" s="4"/>
      <c r="C214" s="4"/>
      <c r="D214" s="4"/>
      <c r="E214" s="4"/>
      <c r="F214" s="4"/>
      <c r="G214" s="4"/>
      <c r="H214" s="21"/>
      <c r="I214" s="21"/>
    </row>
    <row r="215" spans="1:34" s="26" customFormat="1" x14ac:dyDescent="0.2">
      <c r="A215" s="4"/>
      <c r="B215" s="4"/>
      <c r="C215" s="4"/>
      <c r="D215" s="4"/>
      <c r="E215" s="4"/>
      <c r="F215" s="4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4"/>
      <c r="G219" s="4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/>
    <row r="228" spans="1:34" s="4" customFormat="1" x14ac:dyDescent="0.2"/>
    <row r="229" spans="1:34" s="4" customFormat="1" x14ac:dyDescent="0.2">
      <c r="H229" s="21"/>
      <c r="I229" s="21"/>
    </row>
    <row r="230" spans="1:34" s="4" customFormat="1" x14ac:dyDescent="0.2"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s="4" customFormat="1" x14ac:dyDescent="0.2"/>
    <row r="260" spans="1:34" s="4" customFormat="1" x14ac:dyDescent="0.2"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/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H268" s="21"/>
      <c r="I268" s="21"/>
    </row>
    <row r="269" spans="1:34" s="4" customFormat="1" x14ac:dyDescent="0.2"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4"/>
      <c r="G270" s="4"/>
      <c r="H270" s="26"/>
      <c r="I270" s="2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H271" s="21"/>
      <c r="I271" s="21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4"/>
      <c r="G272" s="4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/>
    <row r="276" spans="1:34" s="4" customFormat="1" x14ac:dyDescent="0.2"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s="4" customFormat="1" x14ac:dyDescent="0.2"/>
    <row r="278" spans="1:34" s="4" customFormat="1" x14ac:dyDescent="0.2"/>
    <row r="279" spans="1:34" s="4" customFormat="1" x14ac:dyDescent="0.2"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s="4" customFormat="1" x14ac:dyDescent="0.2"/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H286" s="21"/>
      <c r="I286" s="21"/>
    </row>
    <row r="287" spans="1:34" s="4" customFormat="1" x14ac:dyDescent="0.2"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H289" s="21"/>
      <c r="I289" s="21"/>
    </row>
    <row r="290" spans="1:34" s="4" customFormat="1" x14ac:dyDescent="0.2"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0:34" s="4" customFormat="1" x14ac:dyDescent="0.2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23"/>
  <sheetViews>
    <sheetView topLeftCell="A43" zoomScale="80" zoomScaleNormal="80" workbookViewId="0">
      <selection activeCell="L57" sqref="L57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3.44140625" style="4" customWidth="1"/>
    <col min="5" max="5" width="11.10937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76" t="s">
        <v>861</v>
      </c>
      <c r="K1" s="77"/>
      <c r="L1" s="78" t="s">
        <v>862</v>
      </c>
      <c r="M1" s="79"/>
      <c r="N1" s="76" t="s">
        <v>863</v>
      </c>
      <c r="O1" s="77"/>
      <c r="P1" s="76" t="s">
        <v>864</v>
      </c>
      <c r="Q1" s="77"/>
      <c r="R1" s="78" t="s">
        <v>865</v>
      </c>
      <c r="S1" s="79"/>
      <c r="T1" s="78" t="s">
        <v>866</v>
      </c>
      <c r="U1" s="79"/>
      <c r="V1" s="76" t="s">
        <v>867</v>
      </c>
      <c r="W1" s="80"/>
      <c r="X1" s="132" t="s">
        <v>872</v>
      </c>
      <c r="Y1" s="132" t="s">
        <v>873</v>
      </c>
      <c r="Z1" s="132" t="s">
        <v>874</v>
      </c>
      <c r="AA1" s="132" t="s">
        <v>875</v>
      </c>
      <c r="AB1" s="132" t="s">
        <v>876</v>
      </c>
      <c r="AC1" s="132" t="s">
        <v>877</v>
      </c>
      <c r="AD1" s="132" t="s">
        <v>878</v>
      </c>
      <c r="AE1" s="132" t="s">
        <v>879</v>
      </c>
      <c r="AF1" s="132" t="s">
        <v>880</v>
      </c>
      <c r="AG1" s="132" t="s">
        <v>881</v>
      </c>
      <c r="AH1" s="169" t="s">
        <v>883</v>
      </c>
      <c r="AI1" s="168" t="s">
        <v>884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1" t="s">
        <v>855</v>
      </c>
      <c r="I2" s="1" t="s">
        <v>856</v>
      </c>
      <c r="J2" s="78" t="s">
        <v>868</v>
      </c>
      <c r="K2" s="79"/>
      <c r="L2" s="78" t="s">
        <v>868</v>
      </c>
      <c r="M2" s="79"/>
      <c r="N2" s="78" t="s">
        <v>868</v>
      </c>
      <c r="O2" s="79"/>
      <c r="P2" s="78" t="s">
        <v>868</v>
      </c>
      <c r="Q2" s="79"/>
      <c r="R2" s="78" t="s">
        <v>868</v>
      </c>
      <c r="S2" s="79"/>
      <c r="T2" s="78" t="s">
        <v>868</v>
      </c>
      <c r="U2" s="79"/>
      <c r="V2" s="78" t="s">
        <v>868</v>
      </c>
      <c r="W2" s="80"/>
      <c r="X2" s="131" t="s">
        <v>882</v>
      </c>
      <c r="Y2" s="131" t="s">
        <v>882</v>
      </c>
      <c r="Z2" s="131" t="s">
        <v>882</v>
      </c>
      <c r="AA2" s="131" t="s">
        <v>882</v>
      </c>
      <c r="AB2" s="131" t="s">
        <v>882</v>
      </c>
      <c r="AC2" s="131" t="s">
        <v>882</v>
      </c>
      <c r="AD2" s="131" t="s">
        <v>882</v>
      </c>
      <c r="AE2" s="131" t="s">
        <v>882</v>
      </c>
      <c r="AF2" s="131" t="s">
        <v>882</v>
      </c>
      <c r="AG2" s="131" t="s">
        <v>882</v>
      </c>
      <c r="AH2" s="173"/>
      <c r="AI2" s="172"/>
    </row>
    <row r="3" spans="1:35" ht="15.75" x14ac:dyDescent="0.25">
      <c r="A3" s="39">
        <v>20160378</v>
      </c>
      <c r="B3" s="40">
        <v>42492</v>
      </c>
      <c r="C3" s="41" t="s">
        <v>442</v>
      </c>
      <c r="D3" s="8">
        <v>0</v>
      </c>
      <c r="E3" s="8">
        <v>-2.5</v>
      </c>
      <c r="F3" s="36">
        <v>42.953566491023494</v>
      </c>
      <c r="G3" s="37">
        <v>1</v>
      </c>
      <c r="H3" s="71">
        <v>0.42701291933947849</v>
      </c>
      <c r="I3" s="70">
        <v>1</v>
      </c>
      <c r="J3" s="81">
        <v>0.05</v>
      </c>
      <c r="K3" s="83"/>
      <c r="L3" s="84">
        <v>8.282</v>
      </c>
      <c r="M3" s="83"/>
      <c r="N3" s="81">
        <v>0</v>
      </c>
      <c r="O3" s="83" t="s">
        <v>869</v>
      </c>
      <c r="P3" s="81">
        <v>0</v>
      </c>
      <c r="Q3" s="83" t="s">
        <v>869</v>
      </c>
      <c r="R3" s="82">
        <v>9.8565000000000005</v>
      </c>
      <c r="S3" s="83"/>
      <c r="T3" s="84">
        <v>0.22189999999999999</v>
      </c>
      <c r="U3" s="83"/>
      <c r="V3" s="81">
        <v>0</v>
      </c>
      <c r="W3" s="83" t="s">
        <v>869</v>
      </c>
      <c r="X3" s="135">
        <v>5</v>
      </c>
      <c r="Y3" s="135">
        <v>0</v>
      </c>
      <c r="Z3" s="135">
        <v>0</v>
      </c>
      <c r="AA3" s="135">
        <v>0</v>
      </c>
      <c r="AB3" s="135">
        <v>0</v>
      </c>
      <c r="AC3" s="135">
        <v>0</v>
      </c>
      <c r="AD3" s="135">
        <v>0</v>
      </c>
      <c r="AE3" s="135">
        <v>0</v>
      </c>
      <c r="AF3" s="135">
        <v>0</v>
      </c>
      <c r="AG3" s="135">
        <v>0</v>
      </c>
      <c r="AH3" s="175">
        <v>-85.91</v>
      </c>
      <c r="AI3" s="174">
        <v>-12.4</v>
      </c>
    </row>
    <row r="4" spans="1:35" ht="15.75" x14ac:dyDescent="0.25">
      <c r="A4" s="39">
        <v>20160379</v>
      </c>
      <c r="B4" s="40">
        <v>42492</v>
      </c>
      <c r="C4" s="41" t="s">
        <v>443</v>
      </c>
      <c r="D4" s="8">
        <v>0</v>
      </c>
      <c r="E4" s="8">
        <v>-2</v>
      </c>
      <c r="F4" s="36">
        <v>47.364900518073533</v>
      </c>
      <c r="G4" s="37">
        <v>1</v>
      </c>
      <c r="H4" s="71">
        <v>0.61339280901299131</v>
      </c>
      <c r="I4" s="70">
        <v>1</v>
      </c>
      <c r="J4" s="81">
        <v>0.05</v>
      </c>
      <c r="K4" s="83"/>
      <c r="L4" s="84">
        <v>15.194000000000001</v>
      </c>
      <c r="M4" s="83"/>
      <c r="N4" s="81">
        <v>0</v>
      </c>
      <c r="O4" s="83" t="s">
        <v>869</v>
      </c>
      <c r="P4" s="81">
        <v>0</v>
      </c>
      <c r="Q4" s="83" t="s">
        <v>869</v>
      </c>
      <c r="R4" s="82">
        <v>3.2633999999999999</v>
      </c>
      <c r="S4" s="83"/>
      <c r="T4" s="84">
        <v>0.23380000000000001</v>
      </c>
      <c r="U4" s="83"/>
      <c r="V4" s="81">
        <v>0</v>
      </c>
      <c r="W4" s="83" t="s">
        <v>869</v>
      </c>
      <c r="X4" s="135">
        <v>46.9</v>
      </c>
      <c r="Y4" s="135">
        <v>0</v>
      </c>
      <c r="Z4" s="135">
        <v>0</v>
      </c>
      <c r="AA4" s="135">
        <v>0</v>
      </c>
      <c r="AB4" s="135">
        <v>0</v>
      </c>
      <c r="AC4" s="135">
        <v>0</v>
      </c>
      <c r="AD4" s="135">
        <v>0</v>
      </c>
      <c r="AE4" s="135">
        <v>0</v>
      </c>
      <c r="AF4" s="135">
        <v>0</v>
      </c>
      <c r="AG4" s="135">
        <v>0</v>
      </c>
      <c r="AH4" s="175">
        <v>-87.63</v>
      </c>
      <c r="AI4" s="174">
        <v>-12.76</v>
      </c>
    </row>
    <row r="5" spans="1:35" ht="15.75" x14ac:dyDescent="0.25">
      <c r="A5" s="39">
        <v>20160380</v>
      </c>
      <c r="B5" s="40">
        <v>42492</v>
      </c>
      <c r="C5" s="41" t="s">
        <v>444</v>
      </c>
      <c r="D5" s="8">
        <v>0</v>
      </c>
      <c r="E5" s="8">
        <v>-1.5</v>
      </c>
      <c r="F5" s="36">
        <v>117.37704056028693</v>
      </c>
      <c r="G5" s="37">
        <v>1</v>
      </c>
      <c r="H5" s="71">
        <v>0.6328886133721453</v>
      </c>
      <c r="I5" s="70">
        <v>1</v>
      </c>
      <c r="J5" s="81">
        <v>0.06</v>
      </c>
      <c r="K5" s="83"/>
      <c r="L5" s="84">
        <v>14.645</v>
      </c>
      <c r="M5" s="83"/>
      <c r="N5" s="81">
        <v>0</v>
      </c>
      <c r="O5" s="83" t="s">
        <v>869</v>
      </c>
      <c r="P5" s="81">
        <v>0</v>
      </c>
      <c r="Q5" s="83" t="s">
        <v>869</v>
      </c>
      <c r="R5" s="82">
        <v>1.8188</v>
      </c>
      <c r="S5" s="83"/>
      <c r="T5" s="84">
        <v>0.20849999999999999</v>
      </c>
      <c r="U5" s="83"/>
      <c r="V5" s="81">
        <v>0</v>
      </c>
      <c r="W5" s="83" t="s">
        <v>869</v>
      </c>
      <c r="X5" s="135">
        <v>79.3</v>
      </c>
      <c r="Y5" s="135">
        <v>0</v>
      </c>
      <c r="Z5" s="135">
        <v>0</v>
      </c>
      <c r="AA5" s="135">
        <v>0</v>
      </c>
      <c r="AB5" s="135">
        <v>2</v>
      </c>
      <c r="AC5" s="135">
        <v>0</v>
      </c>
      <c r="AD5" s="135">
        <v>0</v>
      </c>
      <c r="AE5" s="135">
        <v>0</v>
      </c>
      <c r="AF5" s="135">
        <v>0</v>
      </c>
      <c r="AG5" s="135">
        <v>0</v>
      </c>
      <c r="AH5" s="175">
        <v>-89.8</v>
      </c>
      <c r="AI5" s="174">
        <v>-13.29</v>
      </c>
    </row>
    <row r="6" spans="1:35" ht="15.75" x14ac:dyDescent="0.25">
      <c r="A6" s="39">
        <v>20160381</v>
      </c>
      <c r="B6" s="40">
        <v>42492</v>
      </c>
      <c r="C6" s="41" t="s">
        <v>445</v>
      </c>
      <c r="D6" s="8">
        <v>0</v>
      </c>
      <c r="E6" s="8">
        <v>-1.25</v>
      </c>
      <c r="F6" s="36">
        <v>159.78276765902595</v>
      </c>
      <c r="G6" s="37">
        <v>1</v>
      </c>
      <c r="H6" s="71">
        <v>0.60169532639749879</v>
      </c>
      <c r="I6" s="70">
        <v>1</v>
      </c>
      <c r="J6" s="81">
        <v>0.06</v>
      </c>
      <c r="K6" s="83"/>
      <c r="L6" s="84">
        <v>10.545</v>
      </c>
      <c r="M6" s="83"/>
      <c r="N6" s="81">
        <v>0</v>
      </c>
      <c r="O6" s="83" t="s">
        <v>869</v>
      </c>
      <c r="P6" s="81">
        <v>0</v>
      </c>
      <c r="Q6" s="83" t="s">
        <v>869</v>
      </c>
      <c r="R6" s="82">
        <v>0.77110000000000001</v>
      </c>
      <c r="S6" s="83"/>
      <c r="T6" s="84">
        <v>0.2172</v>
      </c>
      <c r="U6" s="83"/>
      <c r="V6" s="81">
        <v>0</v>
      </c>
      <c r="W6" s="83" t="s">
        <v>869</v>
      </c>
      <c r="X6" s="135">
        <v>40.799999999999997</v>
      </c>
      <c r="Y6" s="135">
        <v>0</v>
      </c>
      <c r="Z6" s="135">
        <v>0</v>
      </c>
      <c r="AA6" s="135">
        <v>0</v>
      </c>
      <c r="AB6" s="135">
        <v>0</v>
      </c>
      <c r="AC6" s="135">
        <v>0</v>
      </c>
      <c r="AD6" s="135">
        <v>0</v>
      </c>
      <c r="AE6" s="135">
        <v>0</v>
      </c>
      <c r="AF6" s="135">
        <v>0</v>
      </c>
      <c r="AG6" s="135">
        <v>0</v>
      </c>
      <c r="AH6" s="175">
        <v>-91.02</v>
      </c>
      <c r="AI6" s="174">
        <v>-13.53</v>
      </c>
    </row>
    <row r="7" spans="1:35" ht="15.75" x14ac:dyDescent="0.25">
      <c r="A7" s="39">
        <v>20160382</v>
      </c>
      <c r="B7" s="40">
        <v>42492</v>
      </c>
      <c r="C7" s="41" t="s">
        <v>446</v>
      </c>
      <c r="D7" s="8">
        <v>0</v>
      </c>
      <c r="E7" s="8">
        <v>-1</v>
      </c>
      <c r="F7" s="36">
        <v>240.89439331768784</v>
      </c>
      <c r="G7" s="37">
        <v>1</v>
      </c>
      <c r="H7" s="71">
        <v>0.71555082385495827</v>
      </c>
      <c r="I7" s="70">
        <v>1</v>
      </c>
      <c r="J7" s="81">
        <v>7.0000000000000007E-2</v>
      </c>
      <c r="K7" s="83"/>
      <c r="L7" s="84">
        <v>7.94</v>
      </c>
      <c r="M7" s="83"/>
      <c r="N7" s="81">
        <v>0</v>
      </c>
      <c r="O7" s="83" t="s">
        <v>869</v>
      </c>
      <c r="P7" s="81">
        <v>0</v>
      </c>
      <c r="Q7" s="83" t="s">
        <v>869</v>
      </c>
      <c r="R7" s="82">
        <v>0.23469999999999999</v>
      </c>
      <c r="S7" s="83"/>
      <c r="T7" s="84">
        <v>0.2044</v>
      </c>
      <c r="U7" s="83"/>
      <c r="V7" s="81">
        <v>0</v>
      </c>
      <c r="W7" s="83" t="s">
        <v>869</v>
      </c>
      <c r="X7" s="135">
        <v>14.9</v>
      </c>
      <c r="Y7" s="135">
        <v>0</v>
      </c>
      <c r="Z7" s="135">
        <v>0</v>
      </c>
      <c r="AA7" s="135">
        <v>0</v>
      </c>
      <c r="AB7" s="135">
        <v>31.9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75">
        <v>-90.97</v>
      </c>
      <c r="AI7" s="174">
        <v>-13.35</v>
      </c>
    </row>
    <row r="8" spans="1:35" ht="15.75" x14ac:dyDescent="0.25">
      <c r="A8" s="39">
        <v>20160383</v>
      </c>
      <c r="B8" s="40">
        <v>42492</v>
      </c>
      <c r="C8" s="41" t="s">
        <v>447</v>
      </c>
      <c r="D8" s="8">
        <v>0</v>
      </c>
      <c r="E8" s="8">
        <v>-0.75</v>
      </c>
      <c r="F8" s="36">
        <v>467.95696127486428</v>
      </c>
      <c r="G8" s="37">
        <v>10</v>
      </c>
      <c r="H8" s="71">
        <v>0.8411038039279104</v>
      </c>
      <c r="I8" s="70">
        <v>1</v>
      </c>
      <c r="J8" s="81">
        <v>0.08</v>
      </c>
      <c r="K8" s="83"/>
      <c r="L8" s="84">
        <v>6.6379999999999999</v>
      </c>
      <c r="M8" s="83"/>
      <c r="N8" s="81">
        <v>0</v>
      </c>
      <c r="O8" s="83" t="s">
        <v>869</v>
      </c>
      <c r="P8" s="81">
        <v>0</v>
      </c>
      <c r="Q8" s="83" t="s">
        <v>869</v>
      </c>
      <c r="R8" s="83">
        <v>0</v>
      </c>
      <c r="S8" s="83" t="s">
        <v>869</v>
      </c>
      <c r="T8" s="81">
        <v>0</v>
      </c>
      <c r="U8" s="83" t="s">
        <v>869</v>
      </c>
      <c r="V8" s="81">
        <v>0</v>
      </c>
      <c r="W8" s="83" t="s">
        <v>869</v>
      </c>
      <c r="X8" s="135">
        <v>0</v>
      </c>
      <c r="Y8" s="135">
        <v>0</v>
      </c>
      <c r="Z8" s="135">
        <v>0</v>
      </c>
      <c r="AA8" s="135">
        <v>0</v>
      </c>
      <c r="AB8" s="135">
        <v>0</v>
      </c>
      <c r="AC8" s="135">
        <v>0</v>
      </c>
      <c r="AD8" s="135">
        <v>0</v>
      </c>
      <c r="AE8" s="135">
        <v>0</v>
      </c>
      <c r="AF8" s="135">
        <v>0</v>
      </c>
      <c r="AG8" s="135">
        <v>0</v>
      </c>
      <c r="AH8" s="175">
        <v>-90.51</v>
      </c>
      <c r="AI8" s="174">
        <v>-13.5</v>
      </c>
    </row>
    <row r="9" spans="1:35" ht="15.75" x14ac:dyDescent="0.25">
      <c r="A9" s="39">
        <v>20160384</v>
      </c>
      <c r="B9" s="40">
        <v>42492</v>
      </c>
      <c r="C9" s="41" t="s">
        <v>448</v>
      </c>
      <c r="D9" s="8">
        <v>0</v>
      </c>
      <c r="E9" s="8">
        <v>-0.5</v>
      </c>
      <c r="F9" s="36">
        <v>540.53052107471967</v>
      </c>
      <c r="G9" s="37">
        <v>10</v>
      </c>
      <c r="H9" s="71">
        <v>0.86605843350762757</v>
      </c>
      <c r="I9" s="70">
        <v>1</v>
      </c>
      <c r="J9" s="81">
        <v>0.08</v>
      </c>
      <c r="K9" s="83"/>
      <c r="L9" s="84">
        <v>6.51</v>
      </c>
      <c r="M9" s="83"/>
      <c r="N9" s="81">
        <v>0</v>
      </c>
      <c r="O9" s="83" t="s">
        <v>869</v>
      </c>
      <c r="P9" s="81">
        <v>0</v>
      </c>
      <c r="Q9" s="83" t="s">
        <v>869</v>
      </c>
      <c r="R9" s="83">
        <v>0</v>
      </c>
      <c r="S9" s="83" t="s">
        <v>869</v>
      </c>
      <c r="T9" s="81">
        <v>0</v>
      </c>
      <c r="U9" s="83" t="s">
        <v>869</v>
      </c>
      <c r="V9" s="81">
        <v>0</v>
      </c>
      <c r="W9" s="83" t="s">
        <v>869</v>
      </c>
      <c r="X9" s="135">
        <v>0</v>
      </c>
      <c r="Y9" s="135">
        <v>0</v>
      </c>
      <c r="Z9" s="135">
        <v>0</v>
      </c>
      <c r="AA9" s="135">
        <v>0</v>
      </c>
      <c r="AB9" s="135">
        <v>4.9000000000000004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75">
        <v>-88.71</v>
      </c>
      <c r="AI9" s="174">
        <v>-13.22</v>
      </c>
    </row>
    <row r="10" spans="1:35" ht="15.75" x14ac:dyDescent="0.25">
      <c r="A10" s="39">
        <v>20160385</v>
      </c>
      <c r="B10" s="40">
        <v>42492</v>
      </c>
      <c r="C10" s="41" t="s">
        <v>449</v>
      </c>
      <c r="D10" s="8">
        <v>5</v>
      </c>
      <c r="E10" s="8">
        <v>-2.5</v>
      </c>
      <c r="F10" s="36">
        <v>39.965243440441213</v>
      </c>
      <c r="G10" s="37">
        <v>1</v>
      </c>
      <c r="H10" s="71">
        <v>3.5448852712342545</v>
      </c>
      <c r="I10" s="70">
        <v>10</v>
      </c>
      <c r="J10" s="81">
        <v>0.06</v>
      </c>
      <c r="K10" s="83"/>
      <c r="L10" s="84">
        <v>7.1769999999999996</v>
      </c>
      <c r="M10" s="83"/>
      <c r="N10" s="81">
        <v>0</v>
      </c>
      <c r="O10" s="83" t="s">
        <v>869</v>
      </c>
      <c r="P10" s="81">
        <v>0</v>
      </c>
      <c r="Q10" s="83" t="s">
        <v>869</v>
      </c>
      <c r="R10" s="82">
        <v>8.2139000000000006</v>
      </c>
      <c r="S10" s="83"/>
      <c r="T10" s="81">
        <v>0</v>
      </c>
      <c r="U10" s="83" t="s">
        <v>869</v>
      </c>
      <c r="V10" s="81">
        <v>0</v>
      </c>
      <c r="W10" s="83" t="s">
        <v>869</v>
      </c>
      <c r="X10" s="135">
        <v>0</v>
      </c>
      <c r="Y10" s="135">
        <v>0</v>
      </c>
      <c r="Z10" s="135">
        <v>0</v>
      </c>
      <c r="AA10" s="135">
        <v>0</v>
      </c>
      <c r="AB10" s="135">
        <v>4.5999999999999996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75">
        <v>-85.26</v>
      </c>
      <c r="AI10" s="174">
        <v>-12.62</v>
      </c>
    </row>
    <row r="11" spans="1:35" ht="15.75" x14ac:dyDescent="0.25">
      <c r="A11" s="39">
        <v>20160386</v>
      </c>
      <c r="B11" s="40">
        <v>42492</v>
      </c>
      <c r="C11" s="41" t="s">
        <v>450</v>
      </c>
      <c r="D11" s="8">
        <v>5</v>
      </c>
      <c r="E11" s="8">
        <v>-2</v>
      </c>
      <c r="F11" s="36">
        <v>37.688425878092815</v>
      </c>
      <c r="G11" s="37">
        <v>1</v>
      </c>
      <c r="H11" s="71">
        <v>1.8244721758036408</v>
      </c>
      <c r="I11" s="70">
        <v>1</v>
      </c>
      <c r="J11" s="81">
        <v>0.06</v>
      </c>
      <c r="K11" s="83"/>
      <c r="L11" s="84">
        <v>10.333</v>
      </c>
      <c r="M11" s="83"/>
      <c r="N11" s="81">
        <v>0</v>
      </c>
      <c r="O11" s="83" t="s">
        <v>869</v>
      </c>
      <c r="P11" s="81">
        <v>0</v>
      </c>
      <c r="Q11" s="83" t="s">
        <v>869</v>
      </c>
      <c r="R11" s="82">
        <v>5.3712999999999997</v>
      </c>
      <c r="S11" s="83"/>
      <c r="T11" s="84">
        <v>0.2286</v>
      </c>
      <c r="U11" s="83"/>
      <c r="V11" s="81">
        <v>0</v>
      </c>
      <c r="W11" s="83" t="s">
        <v>869</v>
      </c>
      <c r="X11" s="135">
        <v>2</v>
      </c>
      <c r="Y11" s="135">
        <v>0</v>
      </c>
      <c r="Z11" s="135">
        <v>0</v>
      </c>
      <c r="AA11" s="135">
        <v>0</v>
      </c>
      <c r="AB11" s="135">
        <v>1</v>
      </c>
      <c r="AC11" s="135">
        <v>0</v>
      </c>
      <c r="AD11" s="135">
        <v>0</v>
      </c>
      <c r="AE11" s="135">
        <v>0</v>
      </c>
      <c r="AF11" s="135">
        <v>0</v>
      </c>
      <c r="AG11" s="135">
        <v>0</v>
      </c>
      <c r="AH11" s="175">
        <v>-84.15</v>
      </c>
      <c r="AI11" s="174">
        <v>-12.5</v>
      </c>
    </row>
    <row r="12" spans="1:35" ht="15.75" x14ac:dyDescent="0.25">
      <c r="A12" s="39">
        <v>20160387</v>
      </c>
      <c r="B12" s="40">
        <v>42492</v>
      </c>
      <c r="C12" s="41" t="s">
        <v>451</v>
      </c>
      <c r="D12" s="8">
        <v>5</v>
      </c>
      <c r="E12" s="8">
        <v>-1.5</v>
      </c>
      <c r="F12" s="36">
        <v>66.290946505094624</v>
      </c>
      <c r="G12" s="37">
        <v>1</v>
      </c>
      <c r="H12" s="71">
        <v>0.64146676729017293</v>
      </c>
      <c r="I12" s="70">
        <v>1</v>
      </c>
      <c r="J12" s="81">
        <v>7.0000000000000007E-2</v>
      </c>
      <c r="K12" s="83"/>
      <c r="L12" s="84">
        <v>9.5760000000000005</v>
      </c>
      <c r="M12" s="83"/>
      <c r="N12" s="81">
        <v>0</v>
      </c>
      <c r="O12" s="83" t="s">
        <v>869</v>
      </c>
      <c r="P12" s="81">
        <v>0</v>
      </c>
      <c r="Q12" s="83" t="s">
        <v>869</v>
      </c>
      <c r="R12" s="82">
        <v>3.1482999999999999</v>
      </c>
      <c r="S12" s="83"/>
      <c r="T12" s="81">
        <v>0</v>
      </c>
      <c r="U12" s="83" t="s">
        <v>869</v>
      </c>
      <c r="V12" s="81">
        <v>0</v>
      </c>
      <c r="W12" s="83" t="s">
        <v>869</v>
      </c>
      <c r="X12" s="135">
        <v>4</v>
      </c>
      <c r="Y12" s="135">
        <v>0</v>
      </c>
      <c r="Z12" s="135">
        <v>0</v>
      </c>
      <c r="AA12" s="135">
        <v>0</v>
      </c>
      <c r="AB12" s="135">
        <v>0</v>
      </c>
      <c r="AC12" s="135">
        <v>0</v>
      </c>
      <c r="AD12" s="135">
        <v>0</v>
      </c>
      <c r="AE12" s="135">
        <v>0</v>
      </c>
      <c r="AF12" s="135">
        <v>0</v>
      </c>
      <c r="AG12" s="135">
        <v>0</v>
      </c>
      <c r="AH12" s="175">
        <v>-88.34</v>
      </c>
      <c r="AI12" s="174">
        <v>-12.54</v>
      </c>
    </row>
    <row r="13" spans="1:35" ht="15.75" x14ac:dyDescent="0.25">
      <c r="A13" s="39">
        <v>20160388</v>
      </c>
      <c r="B13" s="40">
        <v>42492</v>
      </c>
      <c r="C13" s="41" t="s">
        <v>452</v>
      </c>
      <c r="D13" s="8">
        <v>5</v>
      </c>
      <c r="E13" s="8">
        <v>-1.25</v>
      </c>
      <c r="F13" s="36">
        <v>87.493810054464134</v>
      </c>
      <c r="G13" s="37">
        <v>1</v>
      </c>
      <c r="H13" s="71">
        <v>0.65238441773129918</v>
      </c>
      <c r="I13" s="70">
        <v>1</v>
      </c>
      <c r="J13" s="81">
        <v>0.08</v>
      </c>
      <c r="K13" s="83"/>
      <c r="L13" s="84">
        <v>9.9049999999999994</v>
      </c>
      <c r="M13" s="83"/>
      <c r="N13" s="81">
        <v>0</v>
      </c>
      <c r="O13" s="83" t="s">
        <v>869</v>
      </c>
      <c r="P13" s="81">
        <v>0</v>
      </c>
      <c r="Q13" s="83" t="s">
        <v>869</v>
      </c>
      <c r="R13" s="82">
        <v>2.5154000000000001</v>
      </c>
      <c r="S13" s="83"/>
      <c r="T13" s="84">
        <v>0.22020000000000001</v>
      </c>
      <c r="U13" s="83"/>
      <c r="V13" s="81">
        <v>0</v>
      </c>
      <c r="W13" s="83" t="s">
        <v>869</v>
      </c>
      <c r="X13" s="135">
        <v>3</v>
      </c>
      <c r="Y13" s="135">
        <v>0</v>
      </c>
      <c r="Z13" s="135">
        <v>0</v>
      </c>
      <c r="AA13" s="135">
        <v>0</v>
      </c>
      <c r="AB13" s="135">
        <v>5.5</v>
      </c>
      <c r="AC13" s="135">
        <v>0</v>
      </c>
      <c r="AD13" s="135">
        <v>0</v>
      </c>
      <c r="AE13" s="135">
        <v>0</v>
      </c>
      <c r="AF13" s="135">
        <v>0</v>
      </c>
      <c r="AG13" s="135">
        <v>0</v>
      </c>
      <c r="AH13" s="175">
        <v>-88.67</v>
      </c>
      <c r="AI13" s="174">
        <v>-12.89</v>
      </c>
    </row>
    <row r="14" spans="1:35" ht="15.75" x14ac:dyDescent="0.25">
      <c r="A14" s="39">
        <v>20160389</v>
      </c>
      <c r="B14" s="40">
        <v>42492</v>
      </c>
      <c r="C14" s="41" t="s">
        <v>453</v>
      </c>
      <c r="D14" s="8">
        <v>5</v>
      </c>
      <c r="E14" s="8">
        <v>-1</v>
      </c>
      <c r="F14" s="36">
        <v>106.41985604148523</v>
      </c>
      <c r="G14" s="37">
        <v>1</v>
      </c>
      <c r="H14" s="71">
        <v>0.75064327170143574</v>
      </c>
      <c r="I14" s="70">
        <v>1</v>
      </c>
      <c r="J14" s="81">
        <v>0.08</v>
      </c>
      <c r="K14" s="83"/>
      <c r="L14" s="84">
        <v>11.500999999999999</v>
      </c>
      <c r="M14" s="83"/>
      <c r="N14" s="81">
        <v>0</v>
      </c>
      <c r="O14" s="83" t="s">
        <v>869</v>
      </c>
      <c r="P14" s="81">
        <v>0</v>
      </c>
      <c r="Q14" s="83" t="s">
        <v>869</v>
      </c>
      <c r="R14" s="82">
        <v>2.8536000000000001</v>
      </c>
      <c r="S14" s="83"/>
      <c r="T14" s="81">
        <v>0</v>
      </c>
      <c r="U14" s="83" t="s">
        <v>869</v>
      </c>
      <c r="V14" s="81">
        <v>0</v>
      </c>
      <c r="W14" s="83" t="s">
        <v>869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75">
        <v>-86.98</v>
      </c>
      <c r="AI14" s="174">
        <v>-12.76</v>
      </c>
    </row>
    <row r="15" spans="1:35" ht="15.75" x14ac:dyDescent="0.25">
      <c r="A15" s="39">
        <v>20160390</v>
      </c>
      <c r="B15" s="40">
        <v>42492</v>
      </c>
      <c r="C15" s="41" t="s">
        <v>454</v>
      </c>
      <c r="D15" s="8">
        <v>5</v>
      </c>
      <c r="E15" s="8">
        <v>-0.75</v>
      </c>
      <c r="F15" s="36">
        <v>171.45145766606151</v>
      </c>
      <c r="G15" s="37">
        <v>1</v>
      </c>
      <c r="H15" s="71">
        <v>0.78885504824537755</v>
      </c>
      <c r="I15" s="70">
        <v>1</v>
      </c>
      <c r="J15" s="81">
        <v>0.08</v>
      </c>
      <c r="K15" s="83"/>
      <c r="L15" s="84">
        <v>14.435</v>
      </c>
      <c r="M15" s="83"/>
      <c r="N15" s="81">
        <v>0</v>
      </c>
      <c r="O15" s="83" t="s">
        <v>869</v>
      </c>
      <c r="P15" s="81">
        <v>0</v>
      </c>
      <c r="Q15" s="83" t="s">
        <v>869</v>
      </c>
      <c r="R15" s="82">
        <v>3.3178000000000001</v>
      </c>
      <c r="S15" s="83"/>
      <c r="T15" s="84">
        <v>0.28039999999999998</v>
      </c>
      <c r="U15" s="83"/>
      <c r="V15" s="81">
        <v>0</v>
      </c>
      <c r="W15" s="83" t="s">
        <v>869</v>
      </c>
      <c r="X15" s="135">
        <v>2</v>
      </c>
      <c r="Y15" s="135">
        <v>9.5</v>
      </c>
      <c r="Z15" s="135">
        <v>0</v>
      </c>
      <c r="AA15" s="135">
        <v>0</v>
      </c>
      <c r="AB15" s="135">
        <v>2</v>
      </c>
      <c r="AC15" s="135">
        <v>0</v>
      </c>
      <c r="AD15" s="135">
        <v>0</v>
      </c>
      <c r="AE15" s="135">
        <v>0</v>
      </c>
      <c r="AF15" s="135">
        <v>0</v>
      </c>
      <c r="AG15" s="135">
        <v>0</v>
      </c>
      <c r="AH15" s="175">
        <v>-89.65</v>
      </c>
      <c r="AI15" s="174">
        <v>-13.18</v>
      </c>
    </row>
    <row r="16" spans="1:35" ht="15.75" x14ac:dyDescent="0.25">
      <c r="A16" s="39">
        <v>20160391</v>
      </c>
      <c r="B16" s="40">
        <v>42492</v>
      </c>
      <c r="C16" s="41" t="s">
        <v>455</v>
      </c>
      <c r="D16" s="8">
        <v>5</v>
      </c>
      <c r="E16" s="8">
        <v>-0.5</v>
      </c>
      <c r="F16" s="36">
        <v>239.04447904827978</v>
      </c>
      <c r="G16" s="37">
        <v>1</v>
      </c>
      <c r="H16" s="71">
        <v>0.95573913355973616</v>
      </c>
      <c r="I16" s="70">
        <v>1</v>
      </c>
      <c r="J16" s="81">
        <v>7.0000000000000007E-2</v>
      </c>
      <c r="K16" s="83"/>
      <c r="L16" s="84">
        <v>15.382</v>
      </c>
      <c r="M16" s="83"/>
      <c r="N16" s="81">
        <v>0</v>
      </c>
      <c r="O16" s="83" t="s">
        <v>869</v>
      </c>
      <c r="P16" s="81">
        <v>0</v>
      </c>
      <c r="Q16" s="83" t="s">
        <v>869</v>
      </c>
      <c r="R16" s="82">
        <v>2.5947</v>
      </c>
      <c r="S16" s="83"/>
      <c r="T16" s="81">
        <v>0</v>
      </c>
      <c r="U16" s="83" t="s">
        <v>869</v>
      </c>
      <c r="V16" s="81">
        <v>0</v>
      </c>
      <c r="W16" s="83" t="s">
        <v>869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75">
        <v>-87.72</v>
      </c>
      <c r="AI16" s="174">
        <v>-12.8</v>
      </c>
    </row>
    <row r="17" spans="1:35" ht="15.75" x14ac:dyDescent="0.25">
      <c r="A17" s="39">
        <v>20160392</v>
      </c>
      <c r="B17" s="40">
        <v>42492</v>
      </c>
      <c r="C17" s="41" t="s">
        <v>456</v>
      </c>
      <c r="D17" s="8">
        <v>10</v>
      </c>
      <c r="E17" s="8">
        <v>-2.5</v>
      </c>
      <c r="F17" s="36">
        <v>43.095867588670266</v>
      </c>
      <c r="G17" s="37">
        <v>1</v>
      </c>
      <c r="H17" s="71">
        <v>0.47458268197581432</v>
      </c>
      <c r="I17" s="70">
        <v>1</v>
      </c>
      <c r="J17" s="81">
        <v>0.05</v>
      </c>
      <c r="K17" s="83"/>
      <c r="L17" s="84">
        <v>16.818000000000001</v>
      </c>
      <c r="M17" s="83"/>
      <c r="N17" s="81">
        <v>0</v>
      </c>
      <c r="O17" s="83" t="s">
        <v>869</v>
      </c>
      <c r="P17" s="81">
        <v>0</v>
      </c>
      <c r="Q17" s="83" t="s">
        <v>869</v>
      </c>
      <c r="R17" s="82">
        <v>6.6054000000000004</v>
      </c>
      <c r="S17" s="83"/>
      <c r="T17" s="81">
        <v>0</v>
      </c>
      <c r="U17" s="83" t="s">
        <v>869</v>
      </c>
      <c r="V17" s="81">
        <v>0</v>
      </c>
      <c r="W17" s="83" t="s">
        <v>869</v>
      </c>
      <c r="X17" s="135">
        <v>0</v>
      </c>
      <c r="Y17" s="135">
        <v>0</v>
      </c>
      <c r="Z17" s="135">
        <v>80.7</v>
      </c>
      <c r="AA17" s="135">
        <v>0</v>
      </c>
      <c r="AB17" s="135">
        <v>0</v>
      </c>
      <c r="AC17" s="135">
        <v>0</v>
      </c>
      <c r="AD17" s="135">
        <v>0</v>
      </c>
      <c r="AE17" s="135">
        <v>0</v>
      </c>
      <c r="AF17" s="135">
        <v>0</v>
      </c>
      <c r="AG17" s="135">
        <v>0</v>
      </c>
      <c r="AH17" s="175">
        <v>-84.57</v>
      </c>
      <c r="AI17" s="174">
        <v>-12.35</v>
      </c>
    </row>
    <row r="18" spans="1:35" s="12" customFormat="1" ht="15.75" x14ac:dyDescent="0.25">
      <c r="A18" s="39">
        <v>20160393</v>
      </c>
      <c r="B18" s="40">
        <v>42492</v>
      </c>
      <c r="C18" s="41" t="s">
        <v>457</v>
      </c>
      <c r="D18" s="8">
        <v>10</v>
      </c>
      <c r="E18" s="8">
        <v>-2</v>
      </c>
      <c r="F18" s="36">
        <v>37.830726975739587</v>
      </c>
      <c r="G18" s="37">
        <v>1</v>
      </c>
      <c r="H18" s="71">
        <v>0.5330700950532764</v>
      </c>
      <c r="I18" s="70">
        <v>1</v>
      </c>
      <c r="J18" s="81">
        <v>0.05</v>
      </c>
      <c r="K18" s="83"/>
      <c r="L18" s="84">
        <v>24.382000000000001</v>
      </c>
      <c r="M18" s="83"/>
      <c r="N18" s="81">
        <v>0</v>
      </c>
      <c r="O18" s="83" t="s">
        <v>869</v>
      </c>
      <c r="P18" s="81">
        <v>0</v>
      </c>
      <c r="Q18" s="83" t="s">
        <v>869</v>
      </c>
      <c r="R18" s="82">
        <v>4.2958999999999996</v>
      </c>
      <c r="S18" s="83"/>
      <c r="T18" s="84">
        <v>0.20100000000000001</v>
      </c>
      <c r="U18" s="83"/>
      <c r="V18" s="81">
        <v>0</v>
      </c>
      <c r="W18" s="83" t="s">
        <v>869</v>
      </c>
      <c r="X18" s="135">
        <v>2</v>
      </c>
      <c r="Y18" s="135">
        <v>0</v>
      </c>
      <c r="Z18" s="135">
        <v>0</v>
      </c>
      <c r="AA18" s="135">
        <v>0</v>
      </c>
      <c r="AB18" s="135">
        <v>0</v>
      </c>
      <c r="AC18" s="135">
        <v>0</v>
      </c>
      <c r="AD18" s="135">
        <v>0</v>
      </c>
      <c r="AE18" s="135">
        <v>0</v>
      </c>
      <c r="AF18" s="135">
        <v>0</v>
      </c>
      <c r="AG18" s="135">
        <v>0</v>
      </c>
      <c r="AH18" s="175">
        <v>-84.73</v>
      </c>
      <c r="AI18" s="174">
        <v>-12.3</v>
      </c>
    </row>
    <row r="19" spans="1:35" ht="15.75" x14ac:dyDescent="0.25">
      <c r="A19" s="39">
        <v>20160394</v>
      </c>
      <c r="B19" s="40">
        <v>42492</v>
      </c>
      <c r="C19" s="41" t="s">
        <v>458</v>
      </c>
      <c r="D19" s="8">
        <v>10</v>
      </c>
      <c r="E19" s="8">
        <v>-1.5</v>
      </c>
      <c r="F19" s="36">
        <v>41.672856612202516</v>
      </c>
      <c r="G19" s="37">
        <v>1</v>
      </c>
      <c r="H19" s="71">
        <v>0.60325499074623112</v>
      </c>
      <c r="I19" s="70">
        <v>1</v>
      </c>
      <c r="J19" s="81">
        <v>0.05</v>
      </c>
      <c r="K19" s="83"/>
      <c r="L19" s="84">
        <v>26.988</v>
      </c>
      <c r="M19" s="83"/>
      <c r="N19" s="81">
        <v>0</v>
      </c>
      <c r="O19" s="83" t="s">
        <v>869</v>
      </c>
      <c r="P19" s="81">
        <v>0</v>
      </c>
      <c r="Q19" s="83" t="s">
        <v>869</v>
      </c>
      <c r="R19" s="82">
        <v>4.3484999999999996</v>
      </c>
      <c r="S19" s="83"/>
      <c r="T19" s="84">
        <v>0.27060000000000001</v>
      </c>
      <c r="U19" s="83"/>
      <c r="V19" s="81">
        <v>0</v>
      </c>
      <c r="W19" s="83" t="s">
        <v>869</v>
      </c>
      <c r="X19" s="135">
        <v>4</v>
      </c>
      <c r="Y19" s="135">
        <v>0</v>
      </c>
      <c r="Z19" s="135">
        <v>0</v>
      </c>
      <c r="AA19" s="135">
        <v>0</v>
      </c>
      <c r="AB19" s="135">
        <v>0</v>
      </c>
      <c r="AC19" s="135">
        <v>0</v>
      </c>
      <c r="AD19" s="135">
        <v>0</v>
      </c>
      <c r="AE19" s="135">
        <v>0</v>
      </c>
      <c r="AF19" s="135">
        <v>0</v>
      </c>
      <c r="AG19" s="135">
        <v>0</v>
      </c>
      <c r="AH19" s="175">
        <v>-87.42</v>
      </c>
      <c r="AI19" s="174">
        <v>-12.79</v>
      </c>
    </row>
    <row r="20" spans="1:35" ht="15.75" x14ac:dyDescent="0.25">
      <c r="A20" s="39">
        <v>20160395</v>
      </c>
      <c r="B20" s="40">
        <v>42492</v>
      </c>
      <c r="C20" s="41" t="s">
        <v>459</v>
      </c>
      <c r="D20" s="8">
        <v>10</v>
      </c>
      <c r="E20" s="8">
        <v>-1.25</v>
      </c>
      <c r="F20" s="36">
        <v>54.622256498059066</v>
      </c>
      <c r="G20" s="37">
        <v>1</v>
      </c>
      <c r="H20" s="71">
        <v>0.62898945250031435</v>
      </c>
      <c r="I20" s="70">
        <v>1</v>
      </c>
      <c r="J20" s="81">
        <v>7.0000000000000007E-2</v>
      </c>
      <c r="K20" s="83"/>
      <c r="L20" s="84">
        <v>20.414000000000001</v>
      </c>
      <c r="M20" s="83"/>
      <c r="N20" s="81">
        <v>0</v>
      </c>
      <c r="O20" s="83" t="s">
        <v>869</v>
      </c>
      <c r="P20" s="81">
        <v>0</v>
      </c>
      <c r="Q20" s="83" t="s">
        <v>869</v>
      </c>
      <c r="R20" s="82">
        <v>5.7111999999999998</v>
      </c>
      <c r="S20" s="83"/>
      <c r="T20" s="81">
        <v>0</v>
      </c>
      <c r="U20" s="83" t="s">
        <v>869</v>
      </c>
      <c r="V20" s="81">
        <v>0</v>
      </c>
      <c r="W20" s="83" t="s">
        <v>869</v>
      </c>
      <c r="X20" s="135">
        <v>4</v>
      </c>
      <c r="Y20" s="135">
        <v>0</v>
      </c>
      <c r="Z20" s="135">
        <v>0</v>
      </c>
      <c r="AA20" s="135">
        <v>0</v>
      </c>
      <c r="AB20" s="135">
        <v>0</v>
      </c>
      <c r="AC20" s="135">
        <v>0</v>
      </c>
      <c r="AD20" s="135">
        <v>0</v>
      </c>
      <c r="AE20" s="135">
        <v>0</v>
      </c>
      <c r="AF20" s="135">
        <v>0</v>
      </c>
      <c r="AG20" s="135">
        <v>0</v>
      </c>
      <c r="AH20" s="175">
        <v>-86.64</v>
      </c>
      <c r="AI20" s="174">
        <v>-12.72</v>
      </c>
    </row>
    <row r="21" spans="1:35" ht="15.75" x14ac:dyDescent="0.25">
      <c r="A21" s="39">
        <v>20160396</v>
      </c>
      <c r="B21" s="40">
        <v>42492</v>
      </c>
      <c r="C21" s="41" t="s">
        <v>460</v>
      </c>
      <c r="D21" s="8">
        <v>10</v>
      </c>
      <c r="E21" s="8">
        <v>-1</v>
      </c>
      <c r="F21" s="36">
        <v>79.951851879185057</v>
      </c>
      <c r="G21" s="37">
        <v>1</v>
      </c>
      <c r="H21" s="71">
        <v>0.59311717247947104</v>
      </c>
      <c r="I21" s="70">
        <v>1</v>
      </c>
      <c r="J21" s="81">
        <v>7.0000000000000007E-2</v>
      </c>
      <c r="K21" s="83"/>
      <c r="L21" s="84">
        <v>13.045999999999999</v>
      </c>
      <c r="M21" s="83"/>
      <c r="N21" s="81">
        <v>0</v>
      </c>
      <c r="O21" s="83" t="s">
        <v>869</v>
      </c>
      <c r="P21" s="81">
        <v>0</v>
      </c>
      <c r="Q21" s="83" t="s">
        <v>869</v>
      </c>
      <c r="R21" s="82">
        <v>5.8529</v>
      </c>
      <c r="S21" s="83"/>
      <c r="T21" s="81">
        <v>0</v>
      </c>
      <c r="U21" s="83" t="s">
        <v>869</v>
      </c>
      <c r="V21" s="81">
        <v>0</v>
      </c>
      <c r="W21" s="83" t="s">
        <v>869</v>
      </c>
      <c r="X21" s="135">
        <v>4</v>
      </c>
      <c r="Y21" s="135">
        <v>0</v>
      </c>
      <c r="Z21" s="135">
        <v>0</v>
      </c>
      <c r="AA21" s="135">
        <v>0</v>
      </c>
      <c r="AB21" s="135">
        <v>0</v>
      </c>
      <c r="AC21" s="135">
        <v>0</v>
      </c>
      <c r="AD21" s="135">
        <v>0</v>
      </c>
      <c r="AE21" s="135">
        <v>0</v>
      </c>
      <c r="AF21" s="135">
        <v>0</v>
      </c>
      <c r="AG21" s="135">
        <v>0</v>
      </c>
      <c r="AH21" s="175">
        <v>-89.88</v>
      </c>
      <c r="AI21" s="174">
        <v>-13.02</v>
      </c>
    </row>
    <row r="22" spans="1:35" ht="15.75" x14ac:dyDescent="0.25">
      <c r="A22" s="39">
        <v>20160397</v>
      </c>
      <c r="B22" s="40">
        <v>42492</v>
      </c>
      <c r="C22" s="41" t="s">
        <v>461</v>
      </c>
      <c r="D22" s="8">
        <v>10</v>
      </c>
      <c r="E22" s="8">
        <v>-0.75</v>
      </c>
      <c r="F22" s="36">
        <v>132.88786020378541</v>
      </c>
      <c r="G22" s="37">
        <v>1</v>
      </c>
      <c r="H22" s="71">
        <v>0.66564156469552405</v>
      </c>
      <c r="I22" s="70">
        <v>1</v>
      </c>
      <c r="J22" s="81">
        <v>0.08</v>
      </c>
      <c r="K22" s="83"/>
      <c r="L22" s="84">
        <v>9.3350000000000009</v>
      </c>
      <c r="M22" s="83"/>
      <c r="N22" s="81">
        <v>0</v>
      </c>
      <c r="O22" s="83" t="s">
        <v>869</v>
      </c>
      <c r="P22" s="81">
        <v>0</v>
      </c>
      <c r="Q22" s="83" t="s">
        <v>869</v>
      </c>
      <c r="R22" s="82">
        <v>4.5019999999999998</v>
      </c>
      <c r="S22" s="83"/>
      <c r="T22" s="81">
        <v>0</v>
      </c>
      <c r="U22" s="83" t="s">
        <v>869</v>
      </c>
      <c r="V22" s="81">
        <v>0</v>
      </c>
      <c r="W22" s="83" t="s">
        <v>869</v>
      </c>
      <c r="X22" s="135">
        <v>3</v>
      </c>
      <c r="Y22" s="135">
        <v>0</v>
      </c>
      <c r="Z22" s="135">
        <v>0</v>
      </c>
      <c r="AA22" s="135">
        <v>0</v>
      </c>
      <c r="AB22" s="135">
        <v>0</v>
      </c>
      <c r="AC22" s="135">
        <v>0</v>
      </c>
      <c r="AD22" s="135">
        <v>0</v>
      </c>
      <c r="AE22" s="135">
        <v>0</v>
      </c>
      <c r="AF22" s="135">
        <v>0</v>
      </c>
      <c r="AG22" s="135">
        <v>0</v>
      </c>
      <c r="AH22" s="175">
        <v>-89.59</v>
      </c>
      <c r="AI22" s="174">
        <v>-13.29</v>
      </c>
    </row>
    <row r="23" spans="1:35" ht="15.75" x14ac:dyDescent="0.25">
      <c r="A23" s="39">
        <v>20160398</v>
      </c>
      <c r="B23" s="40">
        <v>42492</v>
      </c>
      <c r="C23" s="41" t="s">
        <v>462</v>
      </c>
      <c r="D23" s="8">
        <v>10</v>
      </c>
      <c r="E23" s="8">
        <v>-0.5</v>
      </c>
      <c r="F23" s="36">
        <v>202.47309695305853</v>
      </c>
      <c r="G23" s="37">
        <v>1</v>
      </c>
      <c r="H23" s="71">
        <v>0.70463317341383225</v>
      </c>
      <c r="I23" s="70">
        <v>1</v>
      </c>
      <c r="J23" s="81">
        <v>0.09</v>
      </c>
      <c r="K23" s="83"/>
      <c r="L23" s="84">
        <v>8.0030000000000001</v>
      </c>
      <c r="M23" s="83"/>
      <c r="N23" s="81">
        <v>0</v>
      </c>
      <c r="O23" s="83" t="s">
        <v>869</v>
      </c>
      <c r="P23" s="81">
        <v>0</v>
      </c>
      <c r="Q23" s="83" t="s">
        <v>869</v>
      </c>
      <c r="R23" s="82">
        <v>2.1089000000000002</v>
      </c>
      <c r="S23" s="83"/>
      <c r="T23" s="81">
        <v>0</v>
      </c>
      <c r="U23" s="83" t="s">
        <v>869</v>
      </c>
      <c r="V23" s="81">
        <v>0</v>
      </c>
      <c r="W23" s="83" t="s">
        <v>869</v>
      </c>
      <c r="X23" s="135">
        <v>0</v>
      </c>
      <c r="Y23" s="135">
        <v>0</v>
      </c>
      <c r="Z23" s="135">
        <v>0</v>
      </c>
      <c r="AA23" s="135">
        <v>0</v>
      </c>
      <c r="AB23" s="135">
        <v>0</v>
      </c>
      <c r="AC23" s="135">
        <v>0</v>
      </c>
      <c r="AD23" s="135">
        <v>0</v>
      </c>
      <c r="AE23" s="135">
        <v>0</v>
      </c>
      <c r="AF23" s="135">
        <v>0</v>
      </c>
      <c r="AG23" s="135">
        <v>0</v>
      </c>
      <c r="AH23" s="175">
        <v>-87.79</v>
      </c>
      <c r="AI23" s="174">
        <v>-13.05</v>
      </c>
    </row>
    <row r="24" spans="1:35" ht="15.75" x14ac:dyDescent="0.25">
      <c r="A24" s="39">
        <v>20160399</v>
      </c>
      <c r="B24" s="40">
        <v>42492</v>
      </c>
      <c r="C24" s="41" t="s">
        <v>463</v>
      </c>
      <c r="D24" s="8">
        <v>15</v>
      </c>
      <c r="E24" s="8">
        <v>-2.5</v>
      </c>
      <c r="F24" s="36">
        <v>43.949674174550921</v>
      </c>
      <c r="G24" s="37">
        <v>1</v>
      </c>
      <c r="H24" s="71">
        <v>0.45118771674482949</v>
      </c>
      <c r="I24" s="70">
        <v>1</v>
      </c>
      <c r="J24" s="81">
        <v>0.04</v>
      </c>
      <c r="K24" s="83"/>
      <c r="L24" s="84">
        <v>33.334000000000003</v>
      </c>
      <c r="M24" s="83"/>
      <c r="N24" s="81">
        <v>0</v>
      </c>
      <c r="O24" s="83" t="s">
        <v>869</v>
      </c>
      <c r="P24" s="81">
        <v>0</v>
      </c>
      <c r="Q24" s="83" t="s">
        <v>869</v>
      </c>
      <c r="R24" s="82">
        <v>8.8216999999999999</v>
      </c>
      <c r="S24" s="83"/>
      <c r="T24" s="81">
        <v>0</v>
      </c>
      <c r="U24" s="83" t="s">
        <v>869</v>
      </c>
      <c r="V24" s="81">
        <v>0</v>
      </c>
      <c r="W24" s="83" t="s">
        <v>869</v>
      </c>
      <c r="X24" s="135">
        <v>12.4</v>
      </c>
      <c r="Y24" s="135">
        <v>16.100000000000001</v>
      </c>
      <c r="Z24" s="135">
        <v>179.5</v>
      </c>
      <c r="AA24" s="135">
        <v>0</v>
      </c>
      <c r="AB24" s="135">
        <v>21.9</v>
      </c>
      <c r="AC24" s="135">
        <v>0</v>
      </c>
      <c r="AD24" s="135">
        <v>0</v>
      </c>
      <c r="AE24" s="135">
        <v>0</v>
      </c>
      <c r="AF24" s="135">
        <v>0</v>
      </c>
      <c r="AG24" s="135">
        <v>0</v>
      </c>
      <c r="AH24" s="175">
        <v>-83.59</v>
      </c>
      <c r="AI24" s="174">
        <v>-12.3</v>
      </c>
    </row>
    <row r="25" spans="1:35" ht="15.75" x14ac:dyDescent="0.25">
      <c r="A25" s="39">
        <v>20160400</v>
      </c>
      <c r="B25" s="40">
        <v>42492</v>
      </c>
      <c r="C25" s="41" t="s">
        <v>464</v>
      </c>
      <c r="D25" s="8">
        <v>15</v>
      </c>
      <c r="E25" s="8">
        <v>-2</v>
      </c>
      <c r="F25" s="36">
        <v>66.148645407447859</v>
      </c>
      <c r="G25" s="37">
        <v>1</v>
      </c>
      <c r="H25" s="71">
        <v>0.68903652992650899</v>
      </c>
      <c r="I25" s="70">
        <v>1</v>
      </c>
      <c r="J25" s="81">
        <v>0.05</v>
      </c>
      <c r="K25" s="83"/>
      <c r="L25" s="84">
        <v>51.164000000000001</v>
      </c>
      <c r="M25" s="83"/>
      <c r="N25" s="81">
        <v>0</v>
      </c>
      <c r="O25" s="83" t="s">
        <v>869</v>
      </c>
      <c r="P25" s="81">
        <v>0</v>
      </c>
      <c r="Q25" s="83" t="s">
        <v>869</v>
      </c>
      <c r="R25" s="82">
        <v>6.4017999999999997</v>
      </c>
      <c r="S25" s="83"/>
      <c r="T25" s="81">
        <v>0</v>
      </c>
      <c r="U25" s="83" t="s">
        <v>869</v>
      </c>
      <c r="V25" s="81">
        <v>0</v>
      </c>
      <c r="W25" s="83" t="s">
        <v>869</v>
      </c>
      <c r="X25" s="135">
        <v>8.9</v>
      </c>
      <c r="Y25" s="135">
        <v>0</v>
      </c>
      <c r="Z25" s="135">
        <v>0</v>
      </c>
      <c r="AA25" s="135">
        <v>0</v>
      </c>
      <c r="AB25" s="135">
        <v>2</v>
      </c>
      <c r="AC25" s="135">
        <v>0</v>
      </c>
      <c r="AD25" s="135">
        <v>0</v>
      </c>
      <c r="AE25" s="135">
        <v>0</v>
      </c>
      <c r="AF25" s="135">
        <v>0</v>
      </c>
      <c r="AG25" s="135">
        <v>0</v>
      </c>
      <c r="AH25" s="175">
        <v>-86.22</v>
      </c>
      <c r="AI25" s="174">
        <v>-12.74</v>
      </c>
    </row>
    <row r="26" spans="1:35" s="14" customFormat="1" ht="15.75" x14ac:dyDescent="0.25">
      <c r="A26" s="39">
        <v>20160401</v>
      </c>
      <c r="B26" s="40">
        <v>42492</v>
      </c>
      <c r="C26" s="41" t="s">
        <v>465</v>
      </c>
      <c r="D26" s="8">
        <v>15</v>
      </c>
      <c r="E26" s="8">
        <v>-1.5</v>
      </c>
      <c r="F26" s="36">
        <v>90.482133105046429</v>
      </c>
      <c r="G26" s="37">
        <v>1</v>
      </c>
      <c r="H26" s="71">
        <v>0.64146676729017293</v>
      </c>
      <c r="I26" s="70">
        <v>1</v>
      </c>
      <c r="J26" s="81">
        <v>7.0000000000000007E-2</v>
      </c>
      <c r="K26" s="83"/>
      <c r="L26" s="84">
        <v>26.629000000000001</v>
      </c>
      <c r="M26" s="83"/>
      <c r="N26" s="81">
        <v>0</v>
      </c>
      <c r="O26" s="83" t="s">
        <v>869</v>
      </c>
      <c r="P26" s="81">
        <v>0</v>
      </c>
      <c r="Q26" s="83" t="s">
        <v>869</v>
      </c>
      <c r="R26" s="82">
        <v>3.5958000000000001</v>
      </c>
      <c r="S26" s="83"/>
      <c r="T26" s="81">
        <v>0</v>
      </c>
      <c r="U26" s="83" t="s">
        <v>869</v>
      </c>
      <c r="V26" s="81">
        <v>0</v>
      </c>
      <c r="W26" s="83" t="s">
        <v>869</v>
      </c>
      <c r="X26" s="135">
        <v>2</v>
      </c>
      <c r="Y26" s="135">
        <v>0</v>
      </c>
      <c r="Z26" s="135">
        <v>0</v>
      </c>
      <c r="AA26" s="135">
        <v>0</v>
      </c>
      <c r="AB26" s="135">
        <v>0</v>
      </c>
      <c r="AC26" s="135">
        <v>0</v>
      </c>
      <c r="AD26" s="135">
        <v>0</v>
      </c>
      <c r="AE26" s="135">
        <v>0</v>
      </c>
      <c r="AF26" s="135">
        <v>0</v>
      </c>
      <c r="AG26" s="135">
        <v>0</v>
      </c>
      <c r="AH26" s="175">
        <v>-86.57</v>
      </c>
      <c r="AI26" s="174">
        <v>-12.84</v>
      </c>
    </row>
    <row r="27" spans="1:35" ht="15.75" x14ac:dyDescent="0.25">
      <c r="A27" s="39">
        <v>20160402</v>
      </c>
      <c r="B27" s="40">
        <v>42492</v>
      </c>
      <c r="C27" s="41" t="s">
        <v>466</v>
      </c>
      <c r="D27" s="8">
        <v>15</v>
      </c>
      <c r="E27" s="8">
        <v>-1.25</v>
      </c>
      <c r="F27" s="36">
        <v>106.98906043207234</v>
      </c>
      <c r="G27" s="37">
        <v>1</v>
      </c>
      <c r="H27" s="71">
        <v>0.53462975940200874</v>
      </c>
      <c r="I27" s="70">
        <v>1</v>
      </c>
      <c r="J27" s="81">
        <v>0.08</v>
      </c>
      <c r="K27" s="83"/>
      <c r="L27" s="84">
        <v>11.292999999999999</v>
      </c>
      <c r="M27" s="83"/>
      <c r="N27" s="81">
        <v>0</v>
      </c>
      <c r="O27" s="83" t="s">
        <v>869</v>
      </c>
      <c r="P27" s="81">
        <v>0</v>
      </c>
      <c r="Q27" s="83" t="s">
        <v>869</v>
      </c>
      <c r="R27" s="82">
        <v>3.4994000000000001</v>
      </c>
      <c r="S27" s="83"/>
      <c r="T27" s="81">
        <v>0</v>
      </c>
      <c r="U27" s="83" t="s">
        <v>869</v>
      </c>
      <c r="V27" s="81">
        <v>0</v>
      </c>
      <c r="W27" s="83" t="s">
        <v>869</v>
      </c>
      <c r="X27" s="135">
        <v>0</v>
      </c>
      <c r="Y27" s="135">
        <v>0</v>
      </c>
      <c r="Z27" s="135">
        <v>0</v>
      </c>
      <c r="AA27" s="135">
        <v>0</v>
      </c>
      <c r="AB27" s="135">
        <v>1</v>
      </c>
      <c r="AC27" s="135">
        <v>0</v>
      </c>
      <c r="AD27" s="135">
        <v>0</v>
      </c>
      <c r="AE27" s="135">
        <v>0</v>
      </c>
      <c r="AF27" s="135">
        <v>0</v>
      </c>
      <c r="AG27" s="135">
        <v>0</v>
      </c>
      <c r="AH27" s="175">
        <v>-88.85</v>
      </c>
      <c r="AI27" s="174">
        <v>-13.17</v>
      </c>
    </row>
    <row r="28" spans="1:35" ht="15.75" x14ac:dyDescent="0.25">
      <c r="A28" s="39">
        <v>20160403</v>
      </c>
      <c r="B28" s="40">
        <v>42492</v>
      </c>
      <c r="C28" s="41" t="s">
        <v>467</v>
      </c>
      <c r="D28" s="8">
        <v>15</v>
      </c>
      <c r="E28" s="8">
        <v>-1</v>
      </c>
      <c r="F28" s="36">
        <v>128.90342946967573</v>
      </c>
      <c r="G28" s="37">
        <v>1</v>
      </c>
      <c r="H28" s="71">
        <v>0.64926508903383462</v>
      </c>
      <c r="I28" s="70">
        <v>1</v>
      </c>
      <c r="J28" s="81">
        <v>0.08</v>
      </c>
      <c r="K28" s="83"/>
      <c r="L28" s="84">
        <v>8.6240000000000006</v>
      </c>
      <c r="M28" s="83"/>
      <c r="N28" s="81">
        <v>0</v>
      </c>
      <c r="O28" s="83" t="s">
        <v>869</v>
      </c>
      <c r="P28" s="81">
        <v>0</v>
      </c>
      <c r="Q28" s="83" t="s">
        <v>869</v>
      </c>
      <c r="R28" s="82">
        <v>3.8271000000000002</v>
      </c>
      <c r="S28" s="83"/>
      <c r="T28" s="81">
        <v>0</v>
      </c>
      <c r="U28" s="83" t="s">
        <v>869</v>
      </c>
      <c r="V28" s="81">
        <v>0</v>
      </c>
      <c r="W28" s="83" t="s">
        <v>869</v>
      </c>
      <c r="X28" s="135">
        <v>0</v>
      </c>
      <c r="Y28" s="135">
        <v>0</v>
      </c>
      <c r="Z28" s="135">
        <v>0</v>
      </c>
      <c r="AA28" s="135">
        <v>0</v>
      </c>
      <c r="AB28" s="135">
        <v>2.6</v>
      </c>
      <c r="AC28" s="135">
        <v>0</v>
      </c>
      <c r="AD28" s="135">
        <v>0</v>
      </c>
      <c r="AE28" s="135">
        <v>0</v>
      </c>
      <c r="AF28" s="135">
        <v>0</v>
      </c>
      <c r="AG28" s="135">
        <v>0</v>
      </c>
      <c r="AH28" s="175">
        <v>-88.12</v>
      </c>
      <c r="AI28" s="174">
        <v>-13.03</v>
      </c>
    </row>
    <row r="29" spans="1:35" ht="15.75" x14ac:dyDescent="0.25">
      <c r="A29" s="39">
        <v>20160404</v>
      </c>
      <c r="B29" s="40">
        <v>42492</v>
      </c>
      <c r="C29" s="41" t="s">
        <v>468</v>
      </c>
      <c r="D29" s="8">
        <v>15</v>
      </c>
      <c r="E29" s="8">
        <v>-0.75</v>
      </c>
      <c r="F29" s="36">
        <v>199.91167719541656</v>
      </c>
      <c r="G29" s="37">
        <v>1</v>
      </c>
      <c r="H29" s="71">
        <v>0.91986685353889275</v>
      </c>
      <c r="I29" s="70">
        <v>1</v>
      </c>
      <c r="J29" s="81">
        <v>7.0000000000000007E-2</v>
      </c>
      <c r="K29" s="83"/>
      <c r="L29" s="84">
        <v>7.8250000000000002</v>
      </c>
      <c r="M29" s="83"/>
      <c r="N29" s="81">
        <v>0</v>
      </c>
      <c r="O29" s="83" t="s">
        <v>869</v>
      </c>
      <c r="P29" s="81">
        <v>0</v>
      </c>
      <c r="Q29" s="83" t="s">
        <v>869</v>
      </c>
      <c r="R29" s="82">
        <v>2.5714999999999999</v>
      </c>
      <c r="S29" s="83"/>
      <c r="T29" s="81">
        <v>0</v>
      </c>
      <c r="U29" s="83" t="s">
        <v>869</v>
      </c>
      <c r="V29" s="81">
        <v>0</v>
      </c>
      <c r="W29" s="83" t="s">
        <v>869</v>
      </c>
      <c r="X29" s="135">
        <v>0</v>
      </c>
      <c r="Y29" s="135">
        <v>0</v>
      </c>
      <c r="Z29" s="135">
        <v>0</v>
      </c>
      <c r="AA29" s="135">
        <v>0</v>
      </c>
      <c r="AB29" s="135">
        <v>0</v>
      </c>
      <c r="AC29" s="135">
        <v>0</v>
      </c>
      <c r="AD29" s="135">
        <v>0</v>
      </c>
      <c r="AE29" s="135">
        <v>0</v>
      </c>
      <c r="AF29" s="135">
        <v>0</v>
      </c>
      <c r="AG29" s="135">
        <v>0</v>
      </c>
      <c r="AH29" s="175">
        <v>-87.51</v>
      </c>
      <c r="AI29" s="174">
        <v>-12.88</v>
      </c>
    </row>
    <row r="30" spans="1:35" ht="15.75" x14ac:dyDescent="0.25">
      <c r="A30" s="39">
        <v>20160405</v>
      </c>
      <c r="B30" s="40">
        <v>42492</v>
      </c>
      <c r="C30" s="41" t="s">
        <v>469</v>
      </c>
      <c r="D30" s="8">
        <v>15</v>
      </c>
      <c r="E30" s="8">
        <v>-0.5</v>
      </c>
      <c r="F30" s="38">
        <v>370.5120594987647</v>
      </c>
      <c r="G30" s="4">
        <v>10</v>
      </c>
      <c r="H30" s="71">
        <v>0.83018615348678415</v>
      </c>
      <c r="I30" s="70">
        <v>1</v>
      </c>
      <c r="J30" s="81">
        <v>7.0000000000000007E-2</v>
      </c>
      <c r="K30" s="83"/>
      <c r="L30" s="84">
        <v>7.2990000000000004</v>
      </c>
      <c r="M30" s="83"/>
      <c r="N30" s="81">
        <v>0</v>
      </c>
      <c r="O30" s="83" t="s">
        <v>869</v>
      </c>
      <c r="P30" s="81">
        <v>0</v>
      </c>
      <c r="Q30" s="83" t="s">
        <v>869</v>
      </c>
      <c r="R30" s="82">
        <v>2.5202</v>
      </c>
      <c r="S30" s="83"/>
      <c r="T30" s="81">
        <v>0</v>
      </c>
      <c r="U30" s="83" t="s">
        <v>869</v>
      </c>
      <c r="V30" s="81">
        <v>0</v>
      </c>
      <c r="W30" s="83" t="s">
        <v>869</v>
      </c>
      <c r="X30" s="135">
        <v>0</v>
      </c>
      <c r="Y30" s="135">
        <v>0</v>
      </c>
      <c r="Z30" s="135">
        <v>0</v>
      </c>
      <c r="AA30" s="135">
        <v>0</v>
      </c>
      <c r="AB30" s="135">
        <v>0</v>
      </c>
      <c r="AC30" s="135">
        <v>0</v>
      </c>
      <c r="AD30" s="135">
        <v>0</v>
      </c>
      <c r="AE30" s="135">
        <v>0</v>
      </c>
      <c r="AF30" s="135">
        <v>0</v>
      </c>
      <c r="AG30" s="135">
        <v>0</v>
      </c>
      <c r="AH30" s="175">
        <v>-87.82</v>
      </c>
      <c r="AI30" s="174">
        <v>-12.98</v>
      </c>
    </row>
    <row r="31" spans="1:35" ht="15.75" x14ac:dyDescent="0.25">
      <c r="A31" s="39">
        <v>20160406</v>
      </c>
      <c r="B31" s="40">
        <v>42492</v>
      </c>
      <c r="C31" s="41" t="s">
        <v>470</v>
      </c>
      <c r="D31" s="8">
        <v>20</v>
      </c>
      <c r="E31" s="8">
        <v>-2</v>
      </c>
      <c r="F31" s="36">
        <v>133.74166678966608</v>
      </c>
      <c r="G31" s="37">
        <v>1</v>
      </c>
      <c r="H31" s="71">
        <v>0.41687510107271847</v>
      </c>
      <c r="I31" s="70">
        <v>1</v>
      </c>
      <c r="J31" s="81">
        <v>0.06</v>
      </c>
      <c r="K31" s="83"/>
      <c r="L31" s="84">
        <v>22.681000000000001</v>
      </c>
      <c r="M31" s="83"/>
      <c r="N31" s="81">
        <v>0</v>
      </c>
      <c r="O31" s="83" t="s">
        <v>869</v>
      </c>
      <c r="P31" s="81">
        <v>0</v>
      </c>
      <c r="Q31" s="83" t="s">
        <v>869</v>
      </c>
      <c r="R31" s="82">
        <v>6.1414</v>
      </c>
      <c r="S31" s="83"/>
      <c r="T31" s="81">
        <v>0</v>
      </c>
      <c r="U31" s="83" t="s">
        <v>869</v>
      </c>
      <c r="V31" s="81">
        <v>0</v>
      </c>
      <c r="W31" s="83" t="s">
        <v>869</v>
      </c>
      <c r="X31" s="135">
        <v>3</v>
      </c>
      <c r="Y31" s="135">
        <v>0</v>
      </c>
      <c r="Z31" s="135">
        <v>0</v>
      </c>
      <c r="AA31" s="135">
        <v>0</v>
      </c>
      <c r="AB31" s="135">
        <v>0</v>
      </c>
      <c r="AC31" s="135">
        <v>0</v>
      </c>
      <c r="AD31" s="135">
        <v>0</v>
      </c>
      <c r="AE31" s="135">
        <v>0</v>
      </c>
      <c r="AF31" s="135">
        <v>0</v>
      </c>
      <c r="AG31" s="135">
        <v>0</v>
      </c>
      <c r="AH31" s="175">
        <v>-87.17</v>
      </c>
      <c r="AI31" s="174">
        <v>-12.59</v>
      </c>
    </row>
    <row r="32" spans="1:35" ht="15.75" x14ac:dyDescent="0.25">
      <c r="A32" s="39">
        <v>20160407</v>
      </c>
      <c r="B32" s="40">
        <v>42492</v>
      </c>
      <c r="C32" s="41" t="s">
        <v>471</v>
      </c>
      <c r="D32" s="8">
        <v>20</v>
      </c>
      <c r="E32" s="8">
        <v>-1.5</v>
      </c>
      <c r="F32" s="36">
        <v>181.69713669662934</v>
      </c>
      <c r="G32" s="37">
        <v>1</v>
      </c>
      <c r="H32" s="71">
        <v>0.34747003755413003</v>
      </c>
      <c r="I32" s="70">
        <v>1</v>
      </c>
      <c r="J32" s="81">
        <v>0.06</v>
      </c>
      <c r="K32" s="83"/>
      <c r="L32" s="84">
        <v>22.91</v>
      </c>
      <c r="M32" s="83"/>
      <c r="N32" s="81">
        <v>0</v>
      </c>
      <c r="O32" s="83" t="s">
        <v>869</v>
      </c>
      <c r="P32" s="81">
        <v>0</v>
      </c>
      <c r="Q32" s="83" t="s">
        <v>869</v>
      </c>
      <c r="R32" s="82">
        <v>1.6913</v>
      </c>
      <c r="S32" s="83"/>
      <c r="T32" s="81">
        <v>0</v>
      </c>
      <c r="U32" s="83" t="s">
        <v>869</v>
      </c>
      <c r="V32" s="81">
        <v>0</v>
      </c>
      <c r="W32" s="83" t="s">
        <v>869</v>
      </c>
      <c r="X32" s="135">
        <v>7.9</v>
      </c>
      <c r="Y32" s="135">
        <v>0</v>
      </c>
      <c r="Z32" s="135">
        <v>0</v>
      </c>
      <c r="AA32" s="135">
        <v>0</v>
      </c>
      <c r="AB32" s="135">
        <v>0</v>
      </c>
      <c r="AC32" s="135">
        <v>0</v>
      </c>
      <c r="AD32" s="135">
        <v>0</v>
      </c>
      <c r="AE32" s="135">
        <v>0</v>
      </c>
      <c r="AF32" s="135">
        <v>0</v>
      </c>
      <c r="AG32" s="135">
        <v>0</v>
      </c>
      <c r="AH32" s="175">
        <v>-85.97</v>
      </c>
      <c r="AI32" s="174">
        <v>-12.44</v>
      </c>
    </row>
    <row r="33" spans="1:35" ht="15.75" x14ac:dyDescent="0.25">
      <c r="A33" s="39">
        <v>20160408</v>
      </c>
      <c r="B33" s="40">
        <v>42492</v>
      </c>
      <c r="C33" s="41" t="s">
        <v>472</v>
      </c>
      <c r="D33" s="8">
        <v>20</v>
      </c>
      <c r="E33" s="8">
        <v>-1.25</v>
      </c>
      <c r="F33" s="36">
        <v>205.31911890599403</v>
      </c>
      <c r="G33" s="37">
        <v>1</v>
      </c>
      <c r="H33" s="71">
        <v>0.50265664025299617</v>
      </c>
      <c r="I33" s="70">
        <v>1</v>
      </c>
      <c r="J33" s="81">
        <v>0.06</v>
      </c>
      <c r="K33" s="83"/>
      <c r="L33" s="84">
        <v>19.815000000000001</v>
      </c>
      <c r="M33" s="83"/>
      <c r="N33" s="81">
        <v>0</v>
      </c>
      <c r="O33" s="83" t="s">
        <v>869</v>
      </c>
      <c r="P33" s="81">
        <v>0</v>
      </c>
      <c r="Q33" s="83" t="s">
        <v>869</v>
      </c>
      <c r="R33" s="82">
        <v>8.1000000000000003E-2</v>
      </c>
      <c r="S33" s="83"/>
      <c r="T33" s="81">
        <v>0</v>
      </c>
      <c r="U33" s="83" t="s">
        <v>869</v>
      </c>
      <c r="V33" s="81">
        <v>0</v>
      </c>
      <c r="W33" s="83" t="s">
        <v>869</v>
      </c>
      <c r="X33" s="135">
        <v>3</v>
      </c>
      <c r="Y33" s="135">
        <v>0</v>
      </c>
      <c r="Z33" s="135">
        <v>0</v>
      </c>
      <c r="AA33" s="135">
        <v>0</v>
      </c>
      <c r="AB33" s="135">
        <v>0</v>
      </c>
      <c r="AC33" s="135">
        <v>0</v>
      </c>
      <c r="AD33" s="135">
        <v>0</v>
      </c>
      <c r="AE33" s="135">
        <v>0</v>
      </c>
      <c r="AF33" s="135">
        <v>0</v>
      </c>
      <c r="AG33" s="135">
        <v>0</v>
      </c>
      <c r="AH33" s="175">
        <v>-89.45</v>
      </c>
      <c r="AI33" s="174">
        <v>-12.86</v>
      </c>
    </row>
    <row r="34" spans="1:35" s="12" customFormat="1" ht="15.75" x14ac:dyDescent="0.25">
      <c r="A34" s="39">
        <v>20160409</v>
      </c>
      <c r="B34" s="40">
        <v>42492</v>
      </c>
      <c r="C34" s="41" t="s">
        <v>473</v>
      </c>
      <c r="D34" s="8">
        <v>20</v>
      </c>
      <c r="E34" s="8">
        <v>-1</v>
      </c>
      <c r="F34" s="38">
        <v>358.97020697120195</v>
      </c>
      <c r="G34" s="4">
        <v>10</v>
      </c>
      <c r="H34" s="71">
        <v>0.60559448726932963</v>
      </c>
      <c r="I34" s="70">
        <v>1</v>
      </c>
      <c r="J34" s="81">
        <v>0.06</v>
      </c>
      <c r="K34" s="83"/>
      <c r="L34" s="84">
        <v>15.169</v>
      </c>
      <c r="M34" s="83"/>
      <c r="N34" s="81">
        <v>0</v>
      </c>
      <c r="O34" s="83" t="s">
        <v>869</v>
      </c>
      <c r="P34" s="81">
        <v>0</v>
      </c>
      <c r="Q34" s="83" t="s">
        <v>869</v>
      </c>
      <c r="R34" s="83">
        <v>0</v>
      </c>
      <c r="S34" s="83" t="s">
        <v>869</v>
      </c>
      <c r="T34" s="81">
        <v>0</v>
      </c>
      <c r="U34" s="83" t="s">
        <v>869</v>
      </c>
      <c r="V34" s="81">
        <v>0</v>
      </c>
      <c r="W34" s="83" t="s">
        <v>869</v>
      </c>
      <c r="X34" s="135">
        <v>4</v>
      </c>
      <c r="Y34" s="135">
        <v>14.5</v>
      </c>
      <c r="Z34" s="135">
        <v>0</v>
      </c>
      <c r="AA34" s="135">
        <v>0</v>
      </c>
      <c r="AB34" s="135">
        <v>13.6</v>
      </c>
      <c r="AC34" s="135">
        <v>25.6</v>
      </c>
      <c r="AD34" s="135">
        <v>0</v>
      </c>
      <c r="AE34" s="135">
        <v>0</v>
      </c>
      <c r="AF34" s="135">
        <v>0</v>
      </c>
      <c r="AG34" s="135">
        <v>0</v>
      </c>
      <c r="AH34" s="175">
        <v>-90.49</v>
      </c>
      <c r="AI34" s="174">
        <v>-13.15</v>
      </c>
    </row>
    <row r="35" spans="1:35" ht="15.75" x14ac:dyDescent="0.25">
      <c r="A35" s="39">
        <v>20160410</v>
      </c>
      <c r="B35" s="40">
        <v>42492</v>
      </c>
      <c r="C35" s="41" t="s">
        <v>474</v>
      </c>
      <c r="D35" s="8">
        <v>20</v>
      </c>
      <c r="E35" s="8">
        <v>-0.75</v>
      </c>
      <c r="F35" s="38">
        <v>422.45039587279683</v>
      </c>
      <c r="G35" s="4">
        <v>10</v>
      </c>
      <c r="H35" s="71">
        <v>0.66564156469552405</v>
      </c>
      <c r="I35" s="70">
        <v>1</v>
      </c>
      <c r="J35" s="81">
        <v>0.06</v>
      </c>
      <c r="K35" s="83"/>
      <c r="L35" s="84">
        <v>11.212</v>
      </c>
      <c r="M35" s="83"/>
      <c r="N35" s="81">
        <v>0</v>
      </c>
      <c r="O35" s="83" t="s">
        <v>869</v>
      </c>
      <c r="P35" s="81">
        <v>0</v>
      </c>
      <c r="Q35" s="83" t="s">
        <v>869</v>
      </c>
      <c r="R35" s="82">
        <v>0.22090000000000001</v>
      </c>
      <c r="S35" s="83"/>
      <c r="T35" s="81">
        <v>0</v>
      </c>
      <c r="U35" s="83" t="s">
        <v>869</v>
      </c>
      <c r="V35" s="81">
        <v>0</v>
      </c>
      <c r="W35" s="83" t="s">
        <v>869</v>
      </c>
      <c r="X35" s="135">
        <v>0</v>
      </c>
      <c r="Y35" s="135">
        <v>0</v>
      </c>
      <c r="Z35" s="135">
        <v>0</v>
      </c>
      <c r="AA35" s="135">
        <v>0</v>
      </c>
      <c r="AB35" s="135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75">
        <v>-89.94</v>
      </c>
      <c r="AI35" s="174">
        <v>-12.98</v>
      </c>
    </row>
    <row r="36" spans="1:35" ht="15.75" x14ac:dyDescent="0.25">
      <c r="A36" s="39">
        <v>20160411</v>
      </c>
      <c r="B36" s="40">
        <v>42492</v>
      </c>
      <c r="C36" s="41" t="s">
        <v>475</v>
      </c>
      <c r="D36" s="8">
        <v>20</v>
      </c>
      <c r="E36" s="8">
        <v>-0.5</v>
      </c>
      <c r="F36" s="38">
        <v>436.8777115322502</v>
      </c>
      <c r="G36" s="4">
        <v>10</v>
      </c>
      <c r="H36" s="71">
        <v>0.80679118825579921</v>
      </c>
      <c r="I36" s="70">
        <v>1</v>
      </c>
      <c r="J36" s="81">
        <v>7.0000000000000007E-2</v>
      </c>
      <c r="K36" s="83"/>
      <c r="L36" s="84">
        <v>8.0039999999999996</v>
      </c>
      <c r="M36" s="83"/>
      <c r="N36" s="81">
        <v>0</v>
      </c>
      <c r="O36" s="83" t="s">
        <v>869</v>
      </c>
      <c r="P36" s="81">
        <v>0</v>
      </c>
      <c r="Q36" s="83" t="s">
        <v>869</v>
      </c>
      <c r="R36" s="82">
        <v>1.2987</v>
      </c>
      <c r="S36" s="83"/>
      <c r="T36" s="84">
        <v>2.2599999999999999E-2</v>
      </c>
      <c r="U36" s="83" t="s">
        <v>870</v>
      </c>
      <c r="V36" s="81">
        <v>0</v>
      </c>
      <c r="W36" s="83" t="s">
        <v>869</v>
      </c>
      <c r="X36" s="135">
        <v>0</v>
      </c>
      <c r="Y36" s="135">
        <v>0</v>
      </c>
      <c r="Z36" s="135">
        <v>0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75">
        <v>-90.91</v>
      </c>
      <c r="AI36" s="174">
        <v>-13.16</v>
      </c>
    </row>
    <row r="37" spans="1:35" s="15" customFormat="1" ht="15.75" x14ac:dyDescent="0.25">
      <c r="A37" s="39">
        <v>20160412</v>
      </c>
      <c r="B37" s="40">
        <v>42492</v>
      </c>
      <c r="C37" s="41" t="s">
        <v>476</v>
      </c>
      <c r="D37" s="8">
        <v>25</v>
      </c>
      <c r="E37" s="8">
        <v>-2.5</v>
      </c>
      <c r="F37" s="36">
        <v>148.25637874963715</v>
      </c>
      <c r="G37" s="37">
        <v>1</v>
      </c>
      <c r="H37" s="71">
        <v>0.85748027958959994</v>
      </c>
      <c r="I37" s="70">
        <v>1</v>
      </c>
      <c r="J37" s="81">
        <v>0.04</v>
      </c>
      <c r="K37" s="83"/>
      <c r="L37" s="84">
        <v>43.09</v>
      </c>
      <c r="M37" s="83"/>
      <c r="N37" s="81">
        <v>0</v>
      </c>
      <c r="O37" s="83" t="s">
        <v>869</v>
      </c>
      <c r="P37" s="81">
        <v>0</v>
      </c>
      <c r="Q37" s="83" t="s">
        <v>869</v>
      </c>
      <c r="R37" s="82">
        <v>8.6524999999999999</v>
      </c>
      <c r="S37" s="83"/>
      <c r="T37" s="81">
        <v>0</v>
      </c>
      <c r="U37" s="83" t="s">
        <v>869</v>
      </c>
      <c r="V37" s="81">
        <v>0</v>
      </c>
      <c r="W37" s="83" t="s">
        <v>869</v>
      </c>
      <c r="X37" s="135">
        <v>2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75">
        <v>-87.3</v>
      </c>
      <c r="AI37" s="174">
        <v>-12.51</v>
      </c>
    </row>
    <row r="38" spans="1:35" s="15" customFormat="1" ht="15.75" x14ac:dyDescent="0.25">
      <c r="A38" s="39">
        <v>20160413</v>
      </c>
      <c r="B38" s="40">
        <v>42492</v>
      </c>
      <c r="C38" s="41" t="s">
        <v>477</v>
      </c>
      <c r="D38" s="8">
        <v>25</v>
      </c>
      <c r="E38" s="8">
        <v>-2</v>
      </c>
      <c r="F38" s="36">
        <v>228.08729452947807</v>
      </c>
      <c r="G38" s="37">
        <v>1</v>
      </c>
      <c r="H38" s="71">
        <v>0.61729196988482204</v>
      </c>
      <c r="I38" s="70">
        <v>1</v>
      </c>
      <c r="J38" s="81">
        <v>0.05</v>
      </c>
      <c r="K38" s="83"/>
      <c r="L38" s="84">
        <v>45.878999999999998</v>
      </c>
      <c r="M38" s="83"/>
      <c r="N38" s="81">
        <v>0</v>
      </c>
      <c r="O38" s="83" t="s">
        <v>869</v>
      </c>
      <c r="P38" s="81">
        <v>0</v>
      </c>
      <c r="Q38" s="83" t="s">
        <v>869</v>
      </c>
      <c r="R38" s="82">
        <v>8.2454000000000001</v>
      </c>
      <c r="S38" s="83"/>
      <c r="T38" s="81">
        <v>0</v>
      </c>
      <c r="U38" s="83" t="s">
        <v>869</v>
      </c>
      <c r="V38" s="81">
        <v>0</v>
      </c>
      <c r="W38" s="83" t="s">
        <v>869</v>
      </c>
      <c r="X38" s="135">
        <v>2</v>
      </c>
      <c r="Y38" s="135">
        <v>0</v>
      </c>
      <c r="Z38" s="135">
        <v>0</v>
      </c>
      <c r="AA38" s="135">
        <v>0</v>
      </c>
      <c r="AB38" s="135">
        <v>1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75">
        <v>-84.42</v>
      </c>
      <c r="AI38" s="174">
        <v>-12.22</v>
      </c>
    </row>
    <row r="39" spans="1:35" ht="15.75" x14ac:dyDescent="0.25">
      <c r="A39" s="39">
        <v>20160414</v>
      </c>
      <c r="B39" s="40">
        <v>42492</v>
      </c>
      <c r="C39" s="41" t="s">
        <v>478</v>
      </c>
      <c r="D39" s="8">
        <v>25</v>
      </c>
      <c r="E39" s="8">
        <v>-1.5</v>
      </c>
      <c r="F39" s="38">
        <v>373.39752263065532</v>
      </c>
      <c r="G39" s="4">
        <v>10</v>
      </c>
      <c r="H39" s="71">
        <v>0.56426338202792292</v>
      </c>
      <c r="I39" s="70">
        <v>1</v>
      </c>
      <c r="J39" s="81">
        <v>0.06</v>
      </c>
      <c r="K39" s="83"/>
      <c r="L39" s="84">
        <v>46.862000000000002</v>
      </c>
      <c r="M39" s="83"/>
      <c r="N39" s="81">
        <v>0</v>
      </c>
      <c r="O39" s="83" t="s">
        <v>869</v>
      </c>
      <c r="P39" s="81">
        <v>0</v>
      </c>
      <c r="Q39" s="83" t="s">
        <v>869</v>
      </c>
      <c r="R39" s="82">
        <v>6.8705999999999996</v>
      </c>
      <c r="S39" s="83"/>
      <c r="T39" s="81">
        <v>0</v>
      </c>
      <c r="U39" s="83" t="s">
        <v>869</v>
      </c>
      <c r="V39" s="81">
        <v>0</v>
      </c>
      <c r="W39" s="83" t="s">
        <v>869</v>
      </c>
      <c r="X39" s="135">
        <v>2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75">
        <v>-84.04</v>
      </c>
      <c r="AI39" s="174">
        <v>-12.4</v>
      </c>
    </row>
    <row r="40" spans="1:35" ht="15.75" x14ac:dyDescent="0.25">
      <c r="A40" s="39">
        <v>20160415</v>
      </c>
      <c r="B40" s="40">
        <v>42492</v>
      </c>
      <c r="C40" s="41" t="s">
        <v>479</v>
      </c>
      <c r="D40" s="8">
        <v>25</v>
      </c>
      <c r="E40" s="8">
        <v>-1.25</v>
      </c>
      <c r="F40" s="38">
        <v>382.0539120263274</v>
      </c>
      <c r="G40" s="4">
        <v>10</v>
      </c>
      <c r="H40" s="71">
        <v>0.75454243257326647</v>
      </c>
      <c r="I40" s="70">
        <v>1</v>
      </c>
      <c r="J40" s="81">
        <v>7.0000000000000007E-2</v>
      </c>
      <c r="K40" s="83"/>
      <c r="L40" s="84">
        <v>43.99</v>
      </c>
      <c r="M40" s="83"/>
      <c r="N40" s="81">
        <v>0</v>
      </c>
      <c r="O40" s="83" t="s">
        <v>869</v>
      </c>
      <c r="P40" s="81">
        <v>0</v>
      </c>
      <c r="Q40" s="83" t="s">
        <v>869</v>
      </c>
      <c r="R40" s="82">
        <v>5.8704000000000001</v>
      </c>
      <c r="S40" s="83"/>
      <c r="T40" s="81">
        <v>0</v>
      </c>
      <c r="U40" s="83" t="s">
        <v>869</v>
      </c>
      <c r="V40" s="81">
        <v>0</v>
      </c>
      <c r="W40" s="83" t="s">
        <v>869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75">
        <v>-85.95</v>
      </c>
      <c r="AI40" s="174">
        <v>-12.45</v>
      </c>
    </row>
    <row r="41" spans="1:35" ht="15.75" x14ac:dyDescent="0.25">
      <c r="A41" s="39">
        <v>20160416</v>
      </c>
      <c r="B41" s="40">
        <v>42492</v>
      </c>
      <c r="C41" s="41" t="s">
        <v>480</v>
      </c>
      <c r="D41" s="8">
        <v>25</v>
      </c>
      <c r="E41" s="8">
        <v>-1</v>
      </c>
      <c r="F41" s="38">
        <v>415.23673804307009</v>
      </c>
      <c r="G41" s="4">
        <v>10</v>
      </c>
      <c r="H41" s="71">
        <v>0.81614917434819323</v>
      </c>
      <c r="I41" s="70">
        <v>1</v>
      </c>
      <c r="J41" s="81">
        <v>7.0000000000000007E-2</v>
      </c>
      <c r="K41" s="83"/>
      <c r="L41" s="84">
        <v>39.162999999999997</v>
      </c>
      <c r="M41" s="83"/>
      <c r="N41" s="81">
        <v>0</v>
      </c>
      <c r="O41" s="83" t="s">
        <v>869</v>
      </c>
      <c r="P41" s="81">
        <v>0</v>
      </c>
      <c r="Q41" s="83" t="s">
        <v>869</v>
      </c>
      <c r="R41" s="82">
        <v>4.4695999999999998</v>
      </c>
      <c r="S41" s="83"/>
      <c r="T41" s="81">
        <v>0</v>
      </c>
      <c r="U41" s="83" t="s">
        <v>869</v>
      </c>
      <c r="V41" s="81">
        <v>0</v>
      </c>
      <c r="W41" s="83" t="s">
        <v>869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5">
        <v>0</v>
      </c>
      <c r="AG41" s="135">
        <v>0</v>
      </c>
      <c r="AH41" s="175">
        <v>-85.22</v>
      </c>
      <c r="AI41" s="174">
        <v>-12.46</v>
      </c>
    </row>
    <row r="42" spans="1:35" ht="15.75" x14ac:dyDescent="0.25">
      <c r="A42" s="39">
        <v>20160417</v>
      </c>
      <c r="B42" s="40">
        <v>42492</v>
      </c>
      <c r="C42" s="41" t="s">
        <v>481</v>
      </c>
      <c r="D42" s="8">
        <v>25</v>
      </c>
      <c r="E42" s="8">
        <v>-0.75</v>
      </c>
      <c r="F42" s="38">
        <v>432.54951683441419</v>
      </c>
      <c r="G42" s="4">
        <v>10</v>
      </c>
      <c r="H42" s="71">
        <v>1.1163845614791654</v>
      </c>
      <c r="I42" s="70">
        <v>1</v>
      </c>
      <c r="J42" s="81">
        <v>7.0000000000000007E-2</v>
      </c>
      <c r="K42" s="83"/>
      <c r="L42" s="84">
        <v>31.193999999999999</v>
      </c>
      <c r="M42" s="83"/>
      <c r="N42" s="81">
        <v>0</v>
      </c>
      <c r="O42" s="83" t="s">
        <v>869</v>
      </c>
      <c r="P42" s="81">
        <v>0</v>
      </c>
      <c r="Q42" s="83" t="s">
        <v>869</v>
      </c>
      <c r="R42" s="82">
        <v>2.5036999999999998</v>
      </c>
      <c r="S42" s="83"/>
      <c r="T42" s="81">
        <v>0</v>
      </c>
      <c r="U42" s="83" t="s">
        <v>869</v>
      </c>
      <c r="V42" s="81">
        <v>0</v>
      </c>
      <c r="W42" s="83" t="s">
        <v>869</v>
      </c>
      <c r="X42" s="135">
        <v>2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75">
        <v>-88.04</v>
      </c>
      <c r="AI42" s="174">
        <v>-12.78</v>
      </c>
    </row>
    <row r="43" spans="1:35" ht="15.75" x14ac:dyDescent="0.25">
      <c r="A43" s="39">
        <v>20160418</v>
      </c>
      <c r="B43" s="40">
        <v>42492</v>
      </c>
      <c r="C43" s="41" t="s">
        <v>482</v>
      </c>
      <c r="D43" s="8">
        <v>25</v>
      </c>
      <c r="E43" s="8">
        <v>-0.5</v>
      </c>
      <c r="F43" s="38">
        <v>416.67946960901543</v>
      </c>
      <c r="G43" s="4">
        <v>10</v>
      </c>
      <c r="H43" s="71">
        <v>1.1460181841050796</v>
      </c>
      <c r="I43" s="70">
        <v>1</v>
      </c>
      <c r="J43" s="81">
        <v>7.0000000000000007E-2</v>
      </c>
      <c r="K43" s="83"/>
      <c r="L43" s="84">
        <v>16.878</v>
      </c>
      <c r="M43" s="83"/>
      <c r="N43" s="81">
        <v>0</v>
      </c>
      <c r="O43" s="83" t="s">
        <v>869</v>
      </c>
      <c r="P43" s="81">
        <v>0</v>
      </c>
      <c r="Q43" s="83" t="s">
        <v>869</v>
      </c>
      <c r="R43" s="82">
        <v>1.2082999999999999</v>
      </c>
      <c r="S43" s="83"/>
      <c r="T43" s="81">
        <v>0</v>
      </c>
      <c r="U43" s="83" t="s">
        <v>869</v>
      </c>
      <c r="V43" s="81">
        <v>0</v>
      </c>
      <c r="W43" s="83" t="s">
        <v>869</v>
      </c>
      <c r="X43" s="135">
        <v>0</v>
      </c>
      <c r="Y43" s="135">
        <v>0</v>
      </c>
      <c r="Z43" s="135">
        <v>0</v>
      </c>
      <c r="AA43" s="135">
        <v>0</v>
      </c>
      <c r="AB43" s="135">
        <v>0</v>
      </c>
      <c r="AC43" s="135">
        <v>0</v>
      </c>
      <c r="AD43" s="135">
        <v>0</v>
      </c>
      <c r="AE43" s="135">
        <v>0</v>
      </c>
      <c r="AF43" s="135">
        <v>0</v>
      </c>
      <c r="AG43" s="135">
        <v>0</v>
      </c>
      <c r="AH43" s="175">
        <v>-84.7</v>
      </c>
      <c r="AI43" s="174">
        <v>-12.63</v>
      </c>
    </row>
    <row r="44" spans="1:35" ht="15.75" x14ac:dyDescent="0.25">
      <c r="A44" s="39">
        <v>20160419</v>
      </c>
      <c r="B44" s="40">
        <v>42493</v>
      </c>
      <c r="C44" s="41" t="s">
        <v>483</v>
      </c>
      <c r="D44" s="8">
        <v>30</v>
      </c>
      <c r="E44" s="8">
        <v>-1.5</v>
      </c>
      <c r="F44" s="36">
        <v>174.54352418446712</v>
      </c>
      <c r="G44" s="37">
        <v>1</v>
      </c>
      <c r="H44" s="71">
        <v>0.49173898981186992</v>
      </c>
      <c r="I44" s="70">
        <v>1</v>
      </c>
      <c r="J44" s="81">
        <v>0.06</v>
      </c>
      <c r="K44" s="83"/>
      <c r="L44" s="84">
        <v>10.395</v>
      </c>
      <c r="M44" s="83"/>
      <c r="N44" s="81">
        <v>0</v>
      </c>
      <c r="O44" s="83" t="s">
        <v>869</v>
      </c>
      <c r="P44" s="81">
        <v>0</v>
      </c>
      <c r="Q44" s="83" t="s">
        <v>869</v>
      </c>
      <c r="R44" s="82">
        <v>10.5413</v>
      </c>
      <c r="S44" s="83"/>
      <c r="T44" s="81">
        <v>0</v>
      </c>
      <c r="U44" s="83" t="s">
        <v>869</v>
      </c>
      <c r="V44" s="81">
        <v>0</v>
      </c>
      <c r="W44" s="83" t="s">
        <v>869</v>
      </c>
      <c r="X44" s="135">
        <v>2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75">
        <v>-84.14</v>
      </c>
      <c r="AI44" s="174">
        <v>-12.23</v>
      </c>
    </row>
    <row r="45" spans="1:35" s="15" customFormat="1" ht="15.75" x14ac:dyDescent="0.25">
      <c r="A45" s="39">
        <v>20160420</v>
      </c>
      <c r="B45" s="40">
        <v>42493</v>
      </c>
      <c r="C45" s="41" t="s">
        <v>484</v>
      </c>
      <c r="D45" s="8">
        <v>30</v>
      </c>
      <c r="E45" s="8">
        <v>-0.5</v>
      </c>
      <c r="F45" s="36">
        <v>347.42835444363925</v>
      </c>
      <c r="G45" s="37">
        <v>10</v>
      </c>
      <c r="H45" s="71">
        <v>1.0781727849352236</v>
      </c>
      <c r="I45" s="70">
        <v>1</v>
      </c>
      <c r="J45" s="81">
        <v>0.08</v>
      </c>
      <c r="K45" s="83"/>
      <c r="L45" s="84">
        <v>9.9760000000000009</v>
      </c>
      <c r="M45" s="83"/>
      <c r="N45" s="81">
        <v>0</v>
      </c>
      <c r="O45" s="83" t="s">
        <v>869</v>
      </c>
      <c r="P45" s="81">
        <v>0</v>
      </c>
      <c r="Q45" s="83" t="s">
        <v>869</v>
      </c>
      <c r="R45" s="82">
        <v>4.6401000000000003</v>
      </c>
      <c r="S45" s="83"/>
      <c r="T45" s="81">
        <v>0</v>
      </c>
      <c r="U45" s="83" t="s">
        <v>869</v>
      </c>
      <c r="V45" s="81">
        <v>0</v>
      </c>
      <c r="W45" s="83" t="s">
        <v>869</v>
      </c>
      <c r="X45" s="135">
        <v>2</v>
      </c>
      <c r="Y45" s="135">
        <v>19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75">
        <v>-87.97</v>
      </c>
      <c r="AI45" s="174">
        <v>-12.4</v>
      </c>
    </row>
    <row r="46" spans="1:35" ht="15.75" x14ac:dyDescent="0.25">
      <c r="A46" s="39">
        <v>20160421</v>
      </c>
      <c r="B46" s="40">
        <v>42493</v>
      </c>
      <c r="C46" s="41" t="s">
        <v>485</v>
      </c>
      <c r="D46" s="8">
        <v>35</v>
      </c>
      <c r="E46" s="8">
        <v>-2.5</v>
      </c>
      <c r="F46" s="36">
        <v>84.084254999694465</v>
      </c>
      <c r="G46" s="37">
        <v>1</v>
      </c>
      <c r="H46" s="71">
        <v>0.38568181409807195</v>
      </c>
      <c r="I46" s="70">
        <v>1</v>
      </c>
      <c r="J46" s="81">
        <v>0.05</v>
      </c>
      <c r="K46" s="83"/>
      <c r="L46" s="84">
        <v>20.236000000000001</v>
      </c>
      <c r="M46" s="83"/>
      <c r="N46" s="81">
        <v>0</v>
      </c>
      <c r="O46" s="83" t="s">
        <v>869</v>
      </c>
      <c r="P46" s="81">
        <v>0</v>
      </c>
      <c r="Q46" s="83" t="s">
        <v>869</v>
      </c>
      <c r="R46" s="82">
        <v>25.7043</v>
      </c>
      <c r="S46" s="83"/>
      <c r="T46" s="81">
        <v>0</v>
      </c>
      <c r="U46" s="83" t="s">
        <v>869</v>
      </c>
      <c r="V46" s="81">
        <v>0</v>
      </c>
      <c r="W46" s="83" t="s">
        <v>869</v>
      </c>
      <c r="X46" s="135">
        <v>6.4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75">
        <v>-82.86</v>
      </c>
      <c r="AI46" s="174">
        <v>-12.09</v>
      </c>
    </row>
    <row r="47" spans="1:35" ht="15.75" x14ac:dyDescent="0.25">
      <c r="A47" s="39">
        <v>20160422</v>
      </c>
      <c r="B47" s="40">
        <v>42493</v>
      </c>
      <c r="C47" s="41" t="s">
        <v>486</v>
      </c>
      <c r="D47" s="8">
        <v>35</v>
      </c>
      <c r="E47" s="8">
        <v>-1.5</v>
      </c>
      <c r="F47" s="36">
        <v>115.68007629389736</v>
      </c>
      <c r="G47" s="37">
        <v>1</v>
      </c>
      <c r="H47" s="71">
        <v>0.43091208021130922</v>
      </c>
      <c r="I47" s="70">
        <v>1</v>
      </c>
      <c r="J47" s="81">
        <v>0.05</v>
      </c>
      <c r="K47" s="83"/>
      <c r="L47" s="84">
        <v>17.177</v>
      </c>
      <c r="M47" s="83"/>
      <c r="N47" s="81">
        <v>0</v>
      </c>
      <c r="O47" s="83" t="s">
        <v>869</v>
      </c>
      <c r="P47" s="81">
        <v>0</v>
      </c>
      <c r="Q47" s="83" t="s">
        <v>869</v>
      </c>
      <c r="R47" s="82">
        <v>10.8081</v>
      </c>
      <c r="S47" s="83"/>
      <c r="T47" s="81">
        <v>0</v>
      </c>
      <c r="U47" s="83" t="s">
        <v>869</v>
      </c>
      <c r="V47" s="81">
        <v>0</v>
      </c>
      <c r="W47" s="83" t="s">
        <v>869</v>
      </c>
      <c r="X47" s="135">
        <v>3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75">
        <v>-86.03</v>
      </c>
      <c r="AI47" s="174">
        <v>-12.26</v>
      </c>
    </row>
    <row r="48" spans="1:35" ht="15.75" x14ac:dyDescent="0.25">
      <c r="A48" s="39">
        <v>20160423</v>
      </c>
      <c r="B48" s="40">
        <v>42493</v>
      </c>
      <c r="C48" s="41" t="s">
        <v>487</v>
      </c>
      <c r="D48" s="8">
        <v>35</v>
      </c>
      <c r="E48" s="8">
        <v>-1.25</v>
      </c>
      <c r="F48" s="36">
        <v>141.79351763750796</v>
      </c>
      <c r="G48" s="37">
        <v>1</v>
      </c>
      <c r="H48" s="71">
        <v>0.51357429069412253</v>
      </c>
      <c r="I48" s="70">
        <v>1</v>
      </c>
      <c r="J48" s="81">
        <v>0.06</v>
      </c>
      <c r="K48" s="83"/>
      <c r="L48" s="84">
        <v>15.048999999999999</v>
      </c>
      <c r="M48" s="83"/>
      <c r="N48" s="81">
        <v>0</v>
      </c>
      <c r="O48" s="83" t="s">
        <v>869</v>
      </c>
      <c r="P48" s="81">
        <v>0</v>
      </c>
      <c r="Q48" s="83" t="s">
        <v>869</v>
      </c>
      <c r="R48" s="82">
        <v>4.7446999999999999</v>
      </c>
      <c r="S48" s="83"/>
      <c r="T48" s="81">
        <v>0</v>
      </c>
      <c r="U48" s="83" t="s">
        <v>869</v>
      </c>
      <c r="V48" s="81">
        <v>0</v>
      </c>
      <c r="W48" s="83" t="s">
        <v>869</v>
      </c>
      <c r="X48" s="135">
        <v>2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75">
        <v>-84.75</v>
      </c>
      <c r="AI48" s="174">
        <v>-12.51</v>
      </c>
    </row>
    <row r="49" spans="1:35" ht="15.75" x14ac:dyDescent="0.25">
      <c r="A49" s="39">
        <v>20160424</v>
      </c>
      <c r="B49" s="40">
        <v>42493</v>
      </c>
      <c r="C49" s="41" t="s">
        <v>488</v>
      </c>
      <c r="D49" s="8">
        <v>35</v>
      </c>
      <c r="E49" s="8">
        <v>-1</v>
      </c>
      <c r="F49" s="36">
        <v>189.11511300051501</v>
      </c>
      <c r="G49" s="37">
        <v>1</v>
      </c>
      <c r="H49" s="71">
        <v>0.61573230553608971</v>
      </c>
      <c r="I49" s="70">
        <v>1</v>
      </c>
      <c r="J49" s="81">
        <v>0.06</v>
      </c>
      <c r="K49" s="83"/>
      <c r="L49" s="84">
        <v>12.906000000000001</v>
      </c>
      <c r="M49" s="83"/>
      <c r="N49" s="81">
        <v>0</v>
      </c>
      <c r="O49" s="83" t="s">
        <v>869</v>
      </c>
      <c r="P49" s="81">
        <v>0</v>
      </c>
      <c r="Q49" s="83" t="s">
        <v>869</v>
      </c>
      <c r="R49" s="82">
        <v>2.4533</v>
      </c>
      <c r="S49" s="83"/>
      <c r="T49" s="84">
        <v>0.1003</v>
      </c>
      <c r="U49" s="83"/>
      <c r="V49" s="81">
        <v>0</v>
      </c>
      <c r="W49" s="83" t="s">
        <v>869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75">
        <v>-86.35</v>
      </c>
      <c r="AI49" s="174">
        <v>-12.68</v>
      </c>
    </row>
    <row r="50" spans="1:35" ht="15.75" x14ac:dyDescent="0.25">
      <c r="A50" s="39">
        <v>20160425</v>
      </c>
      <c r="B50" s="40">
        <v>42493</v>
      </c>
      <c r="C50" s="41" t="s">
        <v>489</v>
      </c>
      <c r="D50" s="8">
        <v>35</v>
      </c>
      <c r="E50" s="8">
        <v>-0.75</v>
      </c>
      <c r="F50" s="36">
        <v>202.53251656380664</v>
      </c>
      <c r="G50" s="37">
        <v>1</v>
      </c>
      <c r="H50" s="71">
        <v>0.71711048820369061</v>
      </c>
      <c r="I50" s="70">
        <v>1</v>
      </c>
      <c r="J50" s="81">
        <v>7.0000000000000007E-2</v>
      </c>
      <c r="K50" s="83"/>
      <c r="L50" s="84">
        <v>11.933</v>
      </c>
      <c r="M50" s="83"/>
      <c r="N50" s="81">
        <v>0</v>
      </c>
      <c r="O50" s="83" t="s">
        <v>869</v>
      </c>
      <c r="P50" s="81">
        <v>0</v>
      </c>
      <c r="Q50" s="83" t="s">
        <v>869</v>
      </c>
      <c r="R50" s="82">
        <v>2.7048999999999999</v>
      </c>
      <c r="S50" s="83"/>
      <c r="T50" s="81">
        <v>0</v>
      </c>
      <c r="U50" s="83" t="s">
        <v>869</v>
      </c>
      <c r="V50" s="81">
        <v>0</v>
      </c>
      <c r="W50" s="83" t="s">
        <v>869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75">
        <v>-85.25</v>
      </c>
      <c r="AI50" s="174">
        <v>-12.53</v>
      </c>
    </row>
    <row r="51" spans="1:35" ht="15.75" x14ac:dyDescent="0.25">
      <c r="A51" s="39">
        <v>20160426</v>
      </c>
      <c r="B51" s="40">
        <v>42493</v>
      </c>
      <c r="C51" s="41" t="s">
        <v>490</v>
      </c>
      <c r="D51" s="8">
        <v>35</v>
      </c>
      <c r="E51" s="8">
        <v>-0.5</v>
      </c>
      <c r="F51" s="36">
        <v>374.84025419660071</v>
      </c>
      <c r="G51" s="37">
        <v>10</v>
      </c>
      <c r="H51" s="71">
        <v>1.0423005049143801</v>
      </c>
      <c r="I51" s="70">
        <v>1</v>
      </c>
      <c r="J51" s="81">
        <v>0.08</v>
      </c>
      <c r="K51" s="83"/>
      <c r="L51" s="84">
        <v>11.574</v>
      </c>
      <c r="M51" s="83"/>
      <c r="N51" s="81">
        <v>0</v>
      </c>
      <c r="O51" s="83" t="s">
        <v>869</v>
      </c>
      <c r="P51" s="81">
        <v>0</v>
      </c>
      <c r="Q51" s="83" t="s">
        <v>869</v>
      </c>
      <c r="R51" s="82">
        <v>3.1516999999999999</v>
      </c>
      <c r="S51" s="83"/>
      <c r="T51" s="81">
        <v>0</v>
      </c>
      <c r="U51" s="83" t="s">
        <v>869</v>
      </c>
      <c r="V51" s="81">
        <v>0</v>
      </c>
      <c r="W51" s="83" t="s">
        <v>869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75">
        <v>-88.81</v>
      </c>
      <c r="AI51" s="174">
        <v>-12.97</v>
      </c>
    </row>
    <row r="52" spans="1:35" ht="15.75" x14ac:dyDescent="0.25">
      <c r="A52" s="39">
        <v>20160427</v>
      </c>
      <c r="B52" s="40">
        <v>42493</v>
      </c>
      <c r="C52" s="41" t="s">
        <v>491</v>
      </c>
      <c r="D52" s="8">
        <v>50</v>
      </c>
      <c r="E52" s="8">
        <v>-2.5</v>
      </c>
      <c r="F52" s="36">
        <v>79.756060301858469</v>
      </c>
      <c r="G52" s="37">
        <v>1</v>
      </c>
      <c r="H52" s="71">
        <v>0.12612510666716131</v>
      </c>
      <c r="I52" s="70">
        <v>1</v>
      </c>
      <c r="J52" s="81">
        <v>0.04</v>
      </c>
      <c r="K52" s="83"/>
      <c r="L52" s="84">
        <v>10.537000000000001</v>
      </c>
      <c r="M52" s="83"/>
      <c r="N52" s="81">
        <v>0</v>
      </c>
      <c r="O52" s="83" t="s">
        <v>869</v>
      </c>
      <c r="P52" s="81">
        <v>0</v>
      </c>
      <c r="Q52" s="83" t="s">
        <v>869</v>
      </c>
      <c r="R52" s="82">
        <v>7.1398999999999999</v>
      </c>
      <c r="S52" s="83"/>
      <c r="T52" s="84">
        <v>20.523700000000002</v>
      </c>
      <c r="U52" s="83"/>
      <c r="V52" s="81">
        <v>0</v>
      </c>
      <c r="W52" s="83" t="s">
        <v>869</v>
      </c>
      <c r="X52" s="135">
        <v>7.1</v>
      </c>
      <c r="Y52" s="135">
        <v>0</v>
      </c>
      <c r="Z52" s="135">
        <v>90.9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75">
        <v>-86.77</v>
      </c>
      <c r="AI52" s="174">
        <v>-12.81</v>
      </c>
    </row>
    <row r="53" spans="1:35" ht="15.75" x14ac:dyDescent="0.25">
      <c r="A53" s="39">
        <v>20160428</v>
      </c>
      <c r="B53" s="40">
        <v>42493</v>
      </c>
      <c r="C53" s="41" t="s">
        <v>492</v>
      </c>
      <c r="D53" s="8">
        <v>50</v>
      </c>
      <c r="E53" s="8">
        <v>-2</v>
      </c>
      <c r="F53" s="36">
        <v>75.139319290833384</v>
      </c>
      <c r="G53" s="37">
        <v>1</v>
      </c>
      <c r="H53" s="71">
        <v>8.1039216413757234E-2</v>
      </c>
      <c r="I53" s="70">
        <v>1</v>
      </c>
      <c r="J53" s="81">
        <v>0.04</v>
      </c>
      <c r="K53" s="83"/>
      <c r="L53" s="84">
        <v>10.936999999999999</v>
      </c>
      <c r="M53" s="83"/>
      <c r="N53" s="81">
        <v>0</v>
      </c>
      <c r="O53" s="83" t="s">
        <v>869</v>
      </c>
      <c r="P53" s="81">
        <v>0</v>
      </c>
      <c r="Q53" s="83" t="s">
        <v>869</v>
      </c>
      <c r="R53" s="82">
        <v>2.3738000000000001</v>
      </c>
      <c r="S53" s="83"/>
      <c r="T53" s="81">
        <v>0</v>
      </c>
      <c r="U53" s="83" t="s">
        <v>869</v>
      </c>
      <c r="V53" s="81">
        <v>0</v>
      </c>
      <c r="W53" s="83" t="s">
        <v>869</v>
      </c>
      <c r="X53" s="135">
        <v>2</v>
      </c>
      <c r="Y53" s="135">
        <v>0</v>
      </c>
      <c r="Z53" s="135">
        <v>0</v>
      </c>
      <c r="AA53" s="135">
        <v>0</v>
      </c>
      <c r="AB53" s="135">
        <v>0</v>
      </c>
      <c r="AC53" s="135">
        <v>0</v>
      </c>
      <c r="AD53" s="135">
        <v>0</v>
      </c>
      <c r="AE53" s="135">
        <v>0</v>
      </c>
      <c r="AF53" s="135">
        <v>0</v>
      </c>
      <c r="AG53" s="135">
        <v>0</v>
      </c>
      <c r="AH53" s="175">
        <v>-88.88</v>
      </c>
      <c r="AI53" s="174">
        <v>-13.19</v>
      </c>
    </row>
    <row r="54" spans="1:35" ht="15.75" x14ac:dyDescent="0.25">
      <c r="A54" s="39">
        <v>20160429</v>
      </c>
      <c r="B54" s="40">
        <v>42493</v>
      </c>
      <c r="C54" s="41" t="s">
        <v>493</v>
      </c>
      <c r="D54" s="8">
        <v>50</v>
      </c>
      <c r="E54" s="8">
        <v>-1.5</v>
      </c>
      <c r="F54" s="36">
        <v>88.26817654093594</v>
      </c>
      <c r="G54" s="37">
        <v>1</v>
      </c>
      <c r="H54" s="71">
        <v>0.15510889325863536</v>
      </c>
      <c r="I54" s="70">
        <v>1</v>
      </c>
      <c r="J54" s="81">
        <v>0.04</v>
      </c>
      <c r="K54" s="83"/>
      <c r="L54" s="84">
        <v>18.074000000000002</v>
      </c>
      <c r="M54" s="83"/>
      <c r="N54" s="81">
        <v>0</v>
      </c>
      <c r="O54" s="83" t="s">
        <v>869</v>
      </c>
      <c r="P54" s="81">
        <v>0</v>
      </c>
      <c r="Q54" s="83" t="s">
        <v>869</v>
      </c>
      <c r="R54" s="82">
        <v>2.6953999999999998</v>
      </c>
      <c r="S54" s="83"/>
      <c r="T54" s="81">
        <v>0</v>
      </c>
      <c r="U54" s="83" t="s">
        <v>869</v>
      </c>
      <c r="V54" s="81">
        <v>0</v>
      </c>
      <c r="W54" s="83" t="s">
        <v>869</v>
      </c>
      <c r="X54" s="135">
        <v>5.8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75">
        <v>-86.62</v>
      </c>
      <c r="AI54" s="174">
        <v>-12.84</v>
      </c>
    </row>
    <row r="55" spans="1:35" ht="15.75" x14ac:dyDescent="0.25">
      <c r="A55" s="39">
        <v>20160430</v>
      </c>
      <c r="B55" s="40">
        <v>42493</v>
      </c>
      <c r="C55" s="41" t="s">
        <v>494</v>
      </c>
      <c r="D55" s="8">
        <v>50</v>
      </c>
      <c r="E55" s="8">
        <v>-1.25</v>
      </c>
      <c r="F55" s="36">
        <v>77.591962952940449</v>
      </c>
      <c r="G55" s="37">
        <v>1</v>
      </c>
      <c r="H55" s="71">
        <v>0.39905576373687529</v>
      </c>
      <c r="I55" s="70">
        <v>1</v>
      </c>
      <c r="J55" s="81">
        <v>0.04</v>
      </c>
      <c r="K55" s="83"/>
      <c r="L55" s="84">
        <v>18.648</v>
      </c>
      <c r="M55" s="83"/>
      <c r="N55" s="81">
        <v>0</v>
      </c>
      <c r="O55" s="83" t="s">
        <v>869</v>
      </c>
      <c r="P55" s="81">
        <v>0</v>
      </c>
      <c r="Q55" s="83" t="s">
        <v>869</v>
      </c>
      <c r="R55" s="82">
        <v>1.8876999999999999</v>
      </c>
      <c r="S55" s="83"/>
      <c r="T55" s="81">
        <v>0</v>
      </c>
      <c r="U55" s="83" t="s">
        <v>869</v>
      </c>
      <c r="V55" s="81">
        <v>0</v>
      </c>
      <c r="W55" s="83" t="s">
        <v>869</v>
      </c>
      <c r="X55" s="135">
        <v>6.3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75">
        <v>-81.760000000000005</v>
      </c>
      <c r="AI55" s="174">
        <v>-12.24</v>
      </c>
    </row>
    <row r="56" spans="1:35" s="4" customFormat="1" ht="15.75" x14ac:dyDescent="0.25">
      <c r="A56" s="39">
        <v>20160431</v>
      </c>
      <c r="B56" s="40">
        <v>42493</v>
      </c>
      <c r="C56" s="41" t="s">
        <v>495</v>
      </c>
      <c r="D56" s="8">
        <v>50</v>
      </c>
      <c r="E56" s="8">
        <v>-1</v>
      </c>
      <c r="F56" s="36">
        <v>113.37170578838482</v>
      </c>
      <c r="G56" s="37">
        <v>1</v>
      </c>
      <c r="H56" s="71">
        <v>0.59389121804622869</v>
      </c>
      <c r="I56" s="70">
        <v>1</v>
      </c>
      <c r="J56" s="81">
        <v>0.05</v>
      </c>
      <c r="K56" s="83"/>
      <c r="L56" s="84">
        <v>15.651999999999999</v>
      </c>
      <c r="M56" s="83"/>
      <c r="N56" s="81">
        <v>0</v>
      </c>
      <c r="O56" s="83" t="s">
        <v>869</v>
      </c>
      <c r="P56" s="81">
        <v>0</v>
      </c>
      <c r="Q56" s="83" t="s">
        <v>869</v>
      </c>
      <c r="R56" s="82">
        <v>0.92920000000000003</v>
      </c>
      <c r="S56" s="83"/>
      <c r="T56" s="81">
        <v>0</v>
      </c>
      <c r="U56" s="83" t="s">
        <v>869</v>
      </c>
      <c r="V56" s="81">
        <v>0</v>
      </c>
      <c r="W56" s="83" t="s">
        <v>869</v>
      </c>
      <c r="X56" s="135">
        <v>4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75">
        <v>-80.92</v>
      </c>
      <c r="AI56" s="174">
        <v>-12.18</v>
      </c>
    </row>
    <row r="57" spans="1:35" s="4" customFormat="1" ht="15.75" x14ac:dyDescent="0.25">
      <c r="A57" s="39">
        <v>20160432</v>
      </c>
      <c r="B57" s="40">
        <v>42493</v>
      </c>
      <c r="C57" s="41" t="s">
        <v>496</v>
      </c>
      <c r="D57" s="8">
        <v>50</v>
      </c>
      <c r="E57" s="8">
        <v>-0.75</v>
      </c>
      <c r="F57" s="36">
        <v>187.96092774775875</v>
      </c>
      <c r="G57" s="37">
        <v>1</v>
      </c>
      <c r="H57" s="71">
        <v>1.3217063035654657</v>
      </c>
      <c r="I57" s="70">
        <v>1</v>
      </c>
      <c r="J57" s="81">
        <v>0.05</v>
      </c>
      <c r="K57" s="83"/>
      <c r="L57" s="84">
        <v>12.263999999999999</v>
      </c>
      <c r="M57" s="83"/>
      <c r="N57" s="81">
        <v>0</v>
      </c>
      <c r="O57" s="83" t="s">
        <v>869</v>
      </c>
      <c r="P57" s="81">
        <v>0</v>
      </c>
      <c r="Q57" s="83" t="s">
        <v>869</v>
      </c>
      <c r="R57" s="82">
        <v>0.22070000000000001</v>
      </c>
      <c r="S57" s="83"/>
      <c r="T57" s="81">
        <v>0</v>
      </c>
      <c r="U57" s="83" t="s">
        <v>869</v>
      </c>
      <c r="V57" s="81">
        <v>0</v>
      </c>
      <c r="W57" s="83" t="s">
        <v>869</v>
      </c>
      <c r="X57" s="135">
        <v>2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75">
        <v>-79.099999999999994</v>
      </c>
      <c r="AI57" s="174">
        <v>-11.94</v>
      </c>
    </row>
    <row r="58" spans="1:35" s="4" customFormat="1" ht="15.75" x14ac:dyDescent="0.25">
      <c r="A58" s="39">
        <v>20160433</v>
      </c>
      <c r="B58" s="40">
        <v>42493</v>
      </c>
      <c r="C58" s="41" t="s">
        <v>497</v>
      </c>
      <c r="D58" s="8">
        <v>50</v>
      </c>
      <c r="E58" s="8">
        <v>-0.5</v>
      </c>
      <c r="F58" s="36">
        <v>351.75654914147526</v>
      </c>
      <c r="G58" s="37">
        <v>10</v>
      </c>
      <c r="H58" s="71">
        <v>2.1684005491039957</v>
      </c>
      <c r="I58" s="70">
        <v>2</v>
      </c>
      <c r="J58" s="81">
        <v>0.06</v>
      </c>
      <c r="K58" s="83"/>
      <c r="L58" s="84">
        <v>9.9359999999999999</v>
      </c>
      <c r="M58" s="83"/>
      <c r="N58" s="81">
        <v>0</v>
      </c>
      <c r="O58" s="83" t="s">
        <v>869</v>
      </c>
      <c r="P58" s="81">
        <v>0</v>
      </c>
      <c r="Q58" s="83" t="s">
        <v>869</v>
      </c>
      <c r="R58" s="83">
        <v>0</v>
      </c>
      <c r="S58" s="83" t="s">
        <v>869</v>
      </c>
      <c r="T58" s="81">
        <v>0</v>
      </c>
      <c r="U58" s="83" t="s">
        <v>869</v>
      </c>
      <c r="V58" s="81">
        <v>0</v>
      </c>
      <c r="W58" s="83" t="s">
        <v>869</v>
      </c>
      <c r="X58" s="114">
        <v>5</v>
      </c>
      <c r="Y58" s="114">
        <v>8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75">
        <v>-81.83</v>
      </c>
      <c r="AI58" s="174">
        <v>-12.16</v>
      </c>
    </row>
    <row r="59" spans="1:35" s="4" customFormat="1" ht="15.75" x14ac:dyDescent="0.25">
      <c r="A59" s="39">
        <v>20160434</v>
      </c>
      <c r="B59" s="40">
        <v>42493</v>
      </c>
      <c r="C59" s="41" t="s">
        <v>498</v>
      </c>
      <c r="D59" s="8">
        <v>55</v>
      </c>
      <c r="E59" s="8">
        <v>-2.5</v>
      </c>
      <c r="F59" s="36">
        <v>74.995046134238848</v>
      </c>
      <c r="G59" s="37">
        <v>1</v>
      </c>
      <c r="H59" s="71">
        <v>0.29680740548361961</v>
      </c>
      <c r="I59" s="70">
        <v>1</v>
      </c>
      <c r="J59" s="81">
        <v>0.06</v>
      </c>
      <c r="K59" s="83"/>
      <c r="L59" s="84">
        <v>15.182</v>
      </c>
      <c r="M59" s="83"/>
      <c r="N59" s="82">
        <v>6.8900000000000003E-2</v>
      </c>
      <c r="O59" s="83"/>
      <c r="P59" s="81">
        <v>0</v>
      </c>
      <c r="Q59" s="83" t="s">
        <v>869</v>
      </c>
      <c r="R59" s="82">
        <v>8.6786999999999992</v>
      </c>
      <c r="S59" s="83"/>
      <c r="T59" s="84">
        <v>0.30759999999999998</v>
      </c>
      <c r="U59" s="83"/>
      <c r="V59" s="81">
        <v>0</v>
      </c>
      <c r="W59" s="83" t="s">
        <v>869</v>
      </c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75"/>
      <c r="AI59" s="174"/>
    </row>
    <row r="60" spans="1:35" s="4" customFormat="1" ht="15.75" x14ac:dyDescent="0.25">
      <c r="A60" s="39">
        <v>20160435</v>
      </c>
      <c r="B60" s="40">
        <v>42493</v>
      </c>
      <c r="C60" s="41" t="s">
        <v>499</v>
      </c>
      <c r="D60" s="8">
        <v>55</v>
      </c>
      <c r="E60" s="8">
        <v>-2</v>
      </c>
      <c r="F60" s="36">
        <v>75.57213876061698</v>
      </c>
      <c r="G60" s="37">
        <v>1</v>
      </c>
      <c r="H60" s="71">
        <v>8.0234111230660737E-2</v>
      </c>
      <c r="I60" s="70">
        <v>1</v>
      </c>
      <c r="J60" s="81">
        <v>0.06</v>
      </c>
      <c r="K60" s="83"/>
      <c r="L60" s="84">
        <v>5.8040000000000003</v>
      </c>
      <c r="M60" s="83"/>
      <c r="N60" s="81">
        <v>0</v>
      </c>
      <c r="O60" s="83" t="s">
        <v>869</v>
      </c>
      <c r="P60" s="81">
        <v>0</v>
      </c>
      <c r="Q60" s="83" t="s">
        <v>869</v>
      </c>
      <c r="R60" s="82">
        <v>0.3049</v>
      </c>
      <c r="S60" s="83"/>
      <c r="T60" s="81">
        <v>0</v>
      </c>
      <c r="U60" s="83" t="s">
        <v>869</v>
      </c>
      <c r="V60" s="81">
        <v>0</v>
      </c>
      <c r="W60" s="83" t="s">
        <v>869</v>
      </c>
      <c r="X60" s="135">
        <v>2</v>
      </c>
      <c r="Y60" s="135">
        <v>0</v>
      </c>
      <c r="Z60" s="135">
        <v>0</v>
      </c>
      <c r="AA60" s="135">
        <v>0</v>
      </c>
      <c r="AB60" s="135">
        <v>1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75">
        <v>-94.31</v>
      </c>
      <c r="AI60" s="174">
        <v>-14.02</v>
      </c>
    </row>
    <row r="61" spans="1:35" s="4" customFormat="1" ht="15.75" x14ac:dyDescent="0.25">
      <c r="A61" s="39">
        <v>20160436</v>
      </c>
      <c r="B61" s="40">
        <v>42493</v>
      </c>
      <c r="C61" s="41" t="s">
        <v>500</v>
      </c>
      <c r="D61" s="8">
        <v>55</v>
      </c>
      <c r="E61" s="8">
        <v>-1.5</v>
      </c>
      <c r="F61" s="36">
        <v>73.119495098509901</v>
      </c>
      <c r="G61" s="37">
        <v>1</v>
      </c>
      <c r="H61" s="71">
        <v>0.15108336734315284</v>
      </c>
      <c r="I61" s="70">
        <v>1</v>
      </c>
      <c r="J61" s="81">
        <v>0.04</v>
      </c>
      <c r="K61" s="83"/>
      <c r="L61" s="84">
        <v>1.639</v>
      </c>
      <c r="M61" s="83"/>
      <c r="N61" s="81">
        <v>0</v>
      </c>
      <c r="O61" s="83" t="s">
        <v>869</v>
      </c>
      <c r="P61" s="81">
        <v>0</v>
      </c>
      <c r="Q61" s="83" t="s">
        <v>869</v>
      </c>
      <c r="R61" s="83">
        <v>0</v>
      </c>
      <c r="S61" s="83" t="s">
        <v>869</v>
      </c>
      <c r="T61" s="81">
        <v>0</v>
      </c>
      <c r="U61" s="83" t="s">
        <v>869</v>
      </c>
      <c r="V61" s="81">
        <v>0</v>
      </c>
      <c r="W61" s="83" t="s">
        <v>869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75">
        <v>-94.82</v>
      </c>
      <c r="AI61" s="174">
        <v>-13.77</v>
      </c>
    </row>
    <row r="62" spans="1:35" s="4" customFormat="1" ht="15.75" x14ac:dyDescent="0.25">
      <c r="A62" s="39">
        <v>20160437</v>
      </c>
      <c r="B62" s="40">
        <v>42493</v>
      </c>
      <c r="C62" s="41" t="s">
        <v>501</v>
      </c>
      <c r="D62" s="8">
        <v>55</v>
      </c>
      <c r="E62" s="8">
        <v>-1</v>
      </c>
      <c r="F62" s="36">
        <v>117.55562732962629</v>
      </c>
      <c r="G62" s="37">
        <v>1</v>
      </c>
      <c r="H62" s="71">
        <v>0.53431343449708746</v>
      </c>
      <c r="I62" s="70">
        <v>1</v>
      </c>
      <c r="J62" s="81">
        <v>0.04</v>
      </c>
      <c r="K62" s="83"/>
      <c r="L62" s="84">
        <v>1.5649999999999999</v>
      </c>
      <c r="M62" s="83"/>
      <c r="N62" s="81">
        <v>0</v>
      </c>
      <c r="O62" s="83" t="s">
        <v>869</v>
      </c>
      <c r="P62" s="81">
        <v>0</v>
      </c>
      <c r="Q62" s="83" t="s">
        <v>869</v>
      </c>
      <c r="R62" s="82">
        <v>0.35399999999999998</v>
      </c>
      <c r="S62" s="83"/>
      <c r="T62" s="81">
        <v>0</v>
      </c>
      <c r="U62" s="83" t="s">
        <v>869</v>
      </c>
      <c r="V62" s="81">
        <v>0</v>
      </c>
      <c r="W62" s="83" t="s">
        <v>869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75">
        <v>-86.4</v>
      </c>
      <c r="AI62" s="174">
        <v>-12.58</v>
      </c>
    </row>
    <row r="63" spans="1:35" s="4" customFormat="1" ht="15.75" x14ac:dyDescent="0.25">
      <c r="A63" s="39">
        <v>20160438</v>
      </c>
      <c r="B63" s="40">
        <v>42493</v>
      </c>
      <c r="C63" s="41" t="s">
        <v>502</v>
      </c>
      <c r="D63" s="8">
        <v>55</v>
      </c>
      <c r="E63" s="8">
        <v>-0.75</v>
      </c>
      <c r="F63" s="36">
        <v>182.91136726695007</v>
      </c>
      <c r="G63" s="37">
        <v>1</v>
      </c>
      <c r="H63" s="71">
        <v>0.79275219827106436</v>
      </c>
      <c r="I63" s="70">
        <v>1</v>
      </c>
      <c r="J63" s="81">
        <v>0.04</v>
      </c>
      <c r="K63" s="83"/>
      <c r="L63" s="84">
        <v>1.754</v>
      </c>
      <c r="M63" s="83"/>
      <c r="N63" s="81">
        <v>0</v>
      </c>
      <c r="O63" s="83" t="s">
        <v>869</v>
      </c>
      <c r="P63" s="81">
        <v>0</v>
      </c>
      <c r="Q63" s="83" t="s">
        <v>869</v>
      </c>
      <c r="R63" s="82">
        <v>0.65859999999999996</v>
      </c>
      <c r="S63" s="83"/>
      <c r="T63" s="81">
        <v>0</v>
      </c>
      <c r="U63" s="83" t="s">
        <v>869</v>
      </c>
      <c r="V63" s="81">
        <v>0</v>
      </c>
      <c r="W63" s="83" t="s">
        <v>869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75">
        <v>-84.5</v>
      </c>
      <c r="AI63" s="174">
        <v>-12.51</v>
      </c>
    </row>
    <row r="64" spans="1:35" s="4" customFormat="1" ht="15.75" x14ac:dyDescent="0.25">
      <c r="A64" s="39">
        <v>20160439</v>
      </c>
      <c r="B64" s="40">
        <v>42493</v>
      </c>
      <c r="C64" s="41" t="s">
        <v>503</v>
      </c>
      <c r="D64" s="8">
        <v>55</v>
      </c>
      <c r="E64" s="8">
        <v>-0.5</v>
      </c>
      <c r="F64" s="36">
        <v>348.87108600958464</v>
      </c>
      <c r="G64" s="37">
        <v>10</v>
      </c>
      <c r="H64" s="71">
        <v>1.7030497532742181</v>
      </c>
      <c r="I64" s="70">
        <v>2</v>
      </c>
      <c r="J64" s="81">
        <v>0.04</v>
      </c>
      <c r="K64" s="83"/>
      <c r="L64" s="84">
        <v>1.9910000000000001</v>
      </c>
      <c r="M64" s="83"/>
      <c r="N64" s="81">
        <v>0</v>
      </c>
      <c r="O64" s="83" t="s">
        <v>869</v>
      </c>
      <c r="P64" s="81">
        <v>0</v>
      </c>
      <c r="Q64" s="83" t="s">
        <v>869</v>
      </c>
      <c r="R64" s="82">
        <v>0.45500000000000002</v>
      </c>
      <c r="S64" s="83"/>
      <c r="T64" s="81">
        <v>0</v>
      </c>
      <c r="U64" s="83" t="s">
        <v>869</v>
      </c>
      <c r="V64" s="81">
        <v>0</v>
      </c>
      <c r="W64" s="83" t="s">
        <v>869</v>
      </c>
      <c r="X64" s="135">
        <v>0</v>
      </c>
      <c r="Y64" s="135">
        <v>0</v>
      </c>
      <c r="Z64" s="135">
        <v>0</v>
      </c>
      <c r="AA64" s="135">
        <v>0</v>
      </c>
      <c r="AB64" s="135">
        <v>2</v>
      </c>
      <c r="AC64" s="135">
        <v>0</v>
      </c>
      <c r="AD64" s="135">
        <v>0</v>
      </c>
      <c r="AE64" s="135">
        <v>0</v>
      </c>
      <c r="AF64" s="135">
        <v>0</v>
      </c>
      <c r="AG64" s="135">
        <v>0</v>
      </c>
      <c r="AH64" s="175">
        <v>-84.39</v>
      </c>
      <c r="AI64" s="174">
        <v>-12.65</v>
      </c>
    </row>
    <row r="65" spans="1:35" s="4" customFormat="1" ht="15.75" x14ac:dyDescent="0.25">
      <c r="A65" s="39">
        <v>20160440</v>
      </c>
      <c r="B65" s="40">
        <v>42493</v>
      </c>
      <c r="C65" s="41" t="s">
        <v>504</v>
      </c>
      <c r="D65" s="8">
        <v>60</v>
      </c>
      <c r="E65" s="8">
        <v>-2</v>
      </c>
      <c r="F65" s="36">
        <v>74.995046134238848</v>
      </c>
      <c r="G65" s="37">
        <v>1</v>
      </c>
      <c r="H65" s="71">
        <v>0.75410714948243229</v>
      </c>
      <c r="I65" s="70">
        <v>1</v>
      </c>
      <c r="J65" s="81">
        <v>0.06</v>
      </c>
      <c r="K65" s="83"/>
      <c r="L65" s="84">
        <v>16.971</v>
      </c>
      <c r="M65" s="83"/>
      <c r="N65" s="81">
        <v>0</v>
      </c>
      <c r="O65" s="83" t="s">
        <v>869</v>
      </c>
      <c r="P65" s="81">
        <v>0</v>
      </c>
      <c r="Q65" s="83" t="s">
        <v>869</v>
      </c>
      <c r="R65" s="82">
        <v>7.1292999999999997</v>
      </c>
      <c r="S65" s="83"/>
      <c r="T65" s="81">
        <v>0</v>
      </c>
      <c r="U65" s="83" t="s">
        <v>869</v>
      </c>
      <c r="V65" s="81">
        <v>0</v>
      </c>
      <c r="W65" s="83" t="s">
        <v>869</v>
      </c>
      <c r="X65" s="135">
        <v>91.1</v>
      </c>
      <c r="Y65" s="135">
        <v>0</v>
      </c>
      <c r="Z65" s="135">
        <v>0</v>
      </c>
      <c r="AA65" s="135">
        <v>0</v>
      </c>
      <c r="AB65" s="135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75">
        <v>-88.42</v>
      </c>
      <c r="AI65" s="174">
        <v>-13.08</v>
      </c>
    </row>
    <row r="66" spans="1:35" s="4" customFormat="1" ht="15.75" x14ac:dyDescent="0.25">
      <c r="A66" s="39">
        <v>20160441</v>
      </c>
      <c r="B66" s="40">
        <v>42493</v>
      </c>
      <c r="C66" s="41" t="s">
        <v>505</v>
      </c>
      <c r="D66" s="8">
        <v>60</v>
      </c>
      <c r="E66" s="8">
        <v>-1.25</v>
      </c>
      <c r="F66" s="36">
        <v>110.05342318671055</v>
      </c>
      <c r="G66" s="37">
        <v>1</v>
      </c>
      <c r="H66" s="71">
        <v>0.45541312655363031</v>
      </c>
      <c r="I66" s="70">
        <v>1</v>
      </c>
      <c r="J66" s="81">
        <v>0.06</v>
      </c>
      <c r="K66" s="83"/>
      <c r="L66" s="84">
        <v>5.7649999999999997</v>
      </c>
      <c r="M66" s="83"/>
      <c r="N66" s="81">
        <v>0</v>
      </c>
      <c r="O66" s="83" t="s">
        <v>869</v>
      </c>
      <c r="P66" s="81">
        <v>0</v>
      </c>
      <c r="Q66" s="83" t="s">
        <v>869</v>
      </c>
      <c r="R66" s="82">
        <v>0.2651</v>
      </c>
      <c r="S66" s="83"/>
      <c r="T66" s="81">
        <v>0</v>
      </c>
      <c r="U66" s="83" t="s">
        <v>869</v>
      </c>
      <c r="V66" s="81">
        <v>0</v>
      </c>
      <c r="W66" s="83" t="s">
        <v>869</v>
      </c>
      <c r="X66" s="135">
        <v>0</v>
      </c>
      <c r="Y66" s="135">
        <v>0</v>
      </c>
      <c r="Z66" s="135">
        <v>0</v>
      </c>
      <c r="AA66" s="135">
        <v>0</v>
      </c>
      <c r="AB66" s="135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75">
        <v>-94.25</v>
      </c>
      <c r="AI66" s="174">
        <v>-13.93</v>
      </c>
    </row>
    <row r="67" spans="1:35" s="4" customFormat="1" ht="15.75" x14ac:dyDescent="0.25">
      <c r="A67" s="39">
        <v>20160442</v>
      </c>
      <c r="B67" s="40">
        <v>42493</v>
      </c>
      <c r="C67" s="41" t="s">
        <v>506</v>
      </c>
      <c r="D67" s="8">
        <v>60</v>
      </c>
      <c r="E67" s="8">
        <v>-1</v>
      </c>
      <c r="F67" s="36">
        <v>170.50387579982018</v>
      </c>
      <c r="G67" s="37">
        <v>1</v>
      </c>
      <c r="H67" s="71">
        <v>0.63092605646866773</v>
      </c>
      <c r="I67" s="70">
        <v>1</v>
      </c>
      <c r="J67" s="81">
        <v>0.06</v>
      </c>
      <c r="K67" s="83"/>
      <c r="L67" s="84">
        <v>2.9590000000000001</v>
      </c>
      <c r="M67" s="83"/>
      <c r="N67" s="81">
        <v>0</v>
      </c>
      <c r="O67" s="83" t="s">
        <v>869</v>
      </c>
      <c r="P67" s="81">
        <v>0</v>
      </c>
      <c r="Q67" s="83" t="s">
        <v>869</v>
      </c>
      <c r="R67" s="82">
        <v>0.1981</v>
      </c>
      <c r="S67" s="83"/>
      <c r="T67" s="81">
        <v>0</v>
      </c>
      <c r="U67" s="83" t="s">
        <v>869</v>
      </c>
      <c r="V67" s="81">
        <v>0</v>
      </c>
      <c r="W67" s="83" t="s">
        <v>869</v>
      </c>
      <c r="X67" s="135">
        <v>0</v>
      </c>
      <c r="Y67" s="135">
        <v>0</v>
      </c>
      <c r="Z67" s="135">
        <v>0</v>
      </c>
      <c r="AA67" s="135">
        <v>0</v>
      </c>
      <c r="AB67" s="135">
        <v>0</v>
      </c>
      <c r="AC67" s="135">
        <v>0</v>
      </c>
      <c r="AD67" s="135">
        <v>0</v>
      </c>
      <c r="AE67" s="135">
        <v>0</v>
      </c>
      <c r="AF67" s="135">
        <v>0</v>
      </c>
      <c r="AG67" s="135">
        <v>0</v>
      </c>
      <c r="AH67" s="175">
        <v>-96.4</v>
      </c>
      <c r="AI67" s="174">
        <v>-14.2</v>
      </c>
    </row>
    <row r="68" spans="1:35" s="4" customFormat="1" ht="15.75" x14ac:dyDescent="0.25">
      <c r="A68" s="39">
        <v>20160443</v>
      </c>
      <c r="B68" s="40">
        <v>42493</v>
      </c>
      <c r="C68" s="41" t="s">
        <v>507</v>
      </c>
      <c r="D68" s="8">
        <v>60</v>
      </c>
      <c r="E68" s="8">
        <v>-0.75</v>
      </c>
      <c r="F68" s="36">
        <v>212.4873643688295</v>
      </c>
      <c r="G68" s="37">
        <v>1</v>
      </c>
      <c r="H68" s="71">
        <v>1.1228453233406301</v>
      </c>
      <c r="I68" s="70">
        <v>1</v>
      </c>
      <c r="J68" s="81">
        <v>0.06</v>
      </c>
      <c r="K68" s="83"/>
      <c r="L68" s="84">
        <v>2.056</v>
      </c>
      <c r="M68" s="83"/>
      <c r="N68" s="81">
        <v>0</v>
      </c>
      <c r="O68" s="83" t="s">
        <v>869</v>
      </c>
      <c r="P68" s="81">
        <v>0</v>
      </c>
      <c r="Q68" s="83" t="s">
        <v>869</v>
      </c>
      <c r="R68" s="82">
        <v>9.9299999999999999E-2</v>
      </c>
      <c r="S68" s="83"/>
      <c r="T68" s="81">
        <v>0</v>
      </c>
      <c r="U68" s="83" t="s">
        <v>869</v>
      </c>
      <c r="V68" s="81">
        <v>0</v>
      </c>
      <c r="W68" s="83" t="s">
        <v>869</v>
      </c>
      <c r="X68" s="135">
        <v>0</v>
      </c>
      <c r="Y68" s="135">
        <v>0</v>
      </c>
      <c r="Z68" s="135">
        <v>0</v>
      </c>
      <c r="AA68" s="135">
        <v>0</v>
      </c>
      <c r="AB68" s="135">
        <v>2</v>
      </c>
      <c r="AC68" s="135">
        <v>0</v>
      </c>
      <c r="AD68" s="135">
        <v>0</v>
      </c>
      <c r="AE68" s="135">
        <v>0</v>
      </c>
      <c r="AF68" s="135">
        <v>0</v>
      </c>
      <c r="AG68" s="135">
        <v>0</v>
      </c>
      <c r="AH68" s="175">
        <v>-92.03</v>
      </c>
      <c r="AI68" s="174">
        <v>-13.64</v>
      </c>
    </row>
    <row r="69" spans="1:35" s="4" customFormat="1" ht="15.75" x14ac:dyDescent="0.25">
      <c r="A69" s="39">
        <v>20160444</v>
      </c>
      <c r="B69" s="40">
        <v>42493</v>
      </c>
      <c r="C69" s="41" t="s">
        <v>508</v>
      </c>
      <c r="D69" s="8">
        <v>60</v>
      </c>
      <c r="E69" s="8">
        <v>-0.5</v>
      </c>
      <c r="F69" s="36">
        <v>345.98562287769397</v>
      </c>
      <c r="G69" s="37">
        <v>10</v>
      </c>
      <c r="H69" s="71">
        <v>0.93445071049604878</v>
      </c>
      <c r="I69" s="70">
        <v>1</v>
      </c>
      <c r="J69" s="81">
        <v>0.05</v>
      </c>
      <c r="K69" s="83"/>
      <c r="L69" s="84">
        <v>2.1629999999999998</v>
      </c>
      <c r="M69" s="83"/>
      <c r="N69" s="81">
        <v>0</v>
      </c>
      <c r="O69" s="83" t="s">
        <v>869</v>
      </c>
      <c r="P69" s="81">
        <v>0</v>
      </c>
      <c r="Q69" s="83" t="s">
        <v>869</v>
      </c>
      <c r="R69" s="82">
        <v>0.38379999999999997</v>
      </c>
      <c r="S69" s="83"/>
      <c r="T69" s="81">
        <v>0</v>
      </c>
      <c r="U69" s="83" t="s">
        <v>869</v>
      </c>
      <c r="V69" s="81">
        <v>0</v>
      </c>
      <c r="W69" s="83" t="s">
        <v>869</v>
      </c>
      <c r="X69" s="135">
        <v>0</v>
      </c>
      <c r="Y69" s="135">
        <v>0</v>
      </c>
      <c r="Z69" s="135">
        <v>0</v>
      </c>
      <c r="AA69" s="135">
        <v>0</v>
      </c>
      <c r="AB69" s="135">
        <v>0</v>
      </c>
      <c r="AC69" s="135">
        <v>0</v>
      </c>
      <c r="AD69" s="135">
        <v>0</v>
      </c>
      <c r="AE69" s="135">
        <v>0</v>
      </c>
      <c r="AF69" s="135">
        <v>0</v>
      </c>
      <c r="AG69" s="135">
        <v>0</v>
      </c>
      <c r="AH69" s="175">
        <v>-92.84</v>
      </c>
      <c r="AI69" s="174">
        <v>-13.5</v>
      </c>
    </row>
    <row r="70" spans="1:35" s="4" customFormat="1" x14ac:dyDescent="0.2">
      <c r="A70" s="3"/>
      <c r="B70" s="11"/>
      <c r="C70" s="8"/>
      <c r="D70" s="8"/>
      <c r="E70" s="8"/>
      <c r="F70" s="5"/>
      <c r="G70" s="7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</row>
    <row r="71" spans="1:35" s="4" customFormat="1" x14ac:dyDescent="0.2">
      <c r="A71" s="3"/>
      <c r="B71" s="11"/>
      <c r="C71" s="8"/>
      <c r="D71" s="8"/>
      <c r="E71" s="8"/>
      <c r="F71" s="5"/>
      <c r="G71" s="7"/>
    </row>
    <row r="72" spans="1:35" s="4" customFormat="1" x14ac:dyDescent="0.2">
      <c r="A72" s="3"/>
      <c r="B72" s="11"/>
      <c r="C72" s="8"/>
      <c r="D72" s="8"/>
      <c r="E72" s="21" t="s">
        <v>910</v>
      </c>
      <c r="F72" s="16">
        <f>COUNT(F3:F69)</f>
        <v>67</v>
      </c>
      <c r="G72" s="16"/>
      <c r="H72" s="16">
        <f>COUNT(H3:H69)</f>
        <v>67</v>
      </c>
      <c r="I72" s="16"/>
      <c r="J72" s="16">
        <f>COUNT(J3:J69)</f>
        <v>67</v>
      </c>
      <c r="K72" s="16"/>
      <c r="L72" s="16">
        <f>COUNT(L3:L69)</f>
        <v>67</v>
      </c>
      <c r="M72" s="16"/>
      <c r="N72" s="16">
        <f>COUNT(N3:N69)</f>
        <v>67</v>
      </c>
      <c r="O72" s="16"/>
      <c r="P72" s="16"/>
      <c r="Q72" s="16"/>
      <c r="R72" s="16">
        <f>COUNT(R3:R69)</f>
        <v>67</v>
      </c>
      <c r="S72" s="16"/>
      <c r="T72" s="16">
        <f>COUNT(T3:T69)</f>
        <v>67</v>
      </c>
      <c r="U72" s="16"/>
      <c r="V72" s="16"/>
      <c r="W72" s="16"/>
      <c r="X72" s="16">
        <f>COUNT(X3:X69)</f>
        <v>66</v>
      </c>
      <c r="Y72" s="16">
        <f>COUNT(Y3:Y69)</f>
        <v>66</v>
      </c>
      <c r="Z72" s="16">
        <f>COUNT(Z3:Z69)</f>
        <v>66</v>
      </c>
      <c r="AA72" s="16"/>
      <c r="AB72" s="16">
        <f>COUNT(AB3:AB69)</f>
        <v>66</v>
      </c>
      <c r="AC72" s="16">
        <f>COUNT(AC3:AC69)</f>
        <v>66</v>
      </c>
      <c r="AD72" s="16"/>
      <c r="AE72" s="16"/>
      <c r="AF72" s="16"/>
      <c r="AG72" s="16"/>
      <c r="AH72" s="16">
        <f>COUNT(AH3:AH69)</f>
        <v>66</v>
      </c>
      <c r="AI72" s="16">
        <f>COUNT(AI3:AI69)</f>
        <v>66</v>
      </c>
    </row>
    <row r="73" spans="1:35" s="4" customFormat="1" x14ac:dyDescent="0.2">
      <c r="A73" s="3"/>
      <c r="B73" s="11"/>
      <c r="C73" s="8"/>
      <c r="D73" s="8"/>
      <c r="E73" s="4" t="s">
        <v>897</v>
      </c>
      <c r="F73" s="16">
        <f>MAX(F3:F69)</f>
        <v>540.53052107471967</v>
      </c>
      <c r="G73" s="16"/>
      <c r="H73" s="16">
        <f>MAX(H3:H69)</f>
        <v>3.5448852712342545</v>
      </c>
      <c r="I73" s="16"/>
      <c r="J73" s="16">
        <f>MAX(J3:J69)</f>
        <v>0.09</v>
      </c>
      <c r="K73" s="16"/>
      <c r="L73" s="16">
        <f>MAX(L3:L69)</f>
        <v>51.164000000000001</v>
      </c>
      <c r="M73" s="16"/>
      <c r="N73" s="16">
        <f>MAX(N3:N69)</f>
        <v>6.8900000000000003E-2</v>
      </c>
      <c r="O73" s="16"/>
      <c r="P73" s="16"/>
      <c r="Q73" s="16"/>
      <c r="R73" s="16">
        <f>MAX(R3:R69)</f>
        <v>25.7043</v>
      </c>
      <c r="S73" s="16"/>
      <c r="T73" s="16">
        <f>MAX(T3:T69)</f>
        <v>20.523700000000002</v>
      </c>
      <c r="U73" s="16"/>
      <c r="V73" s="16"/>
      <c r="W73" s="16"/>
      <c r="X73" s="16">
        <f>MAX(X3:X69)</f>
        <v>91.1</v>
      </c>
      <c r="Y73" s="16">
        <f>MAX(Y3:Y69)</f>
        <v>19</v>
      </c>
      <c r="Z73" s="16">
        <f>MAX(Z3:Z69)</f>
        <v>179.5</v>
      </c>
      <c r="AA73" s="16"/>
      <c r="AB73" s="16">
        <f>MAX(AB3:AB69)</f>
        <v>31.9</v>
      </c>
      <c r="AC73" s="16">
        <f>MAX(AC3:AC69)</f>
        <v>25.6</v>
      </c>
      <c r="AD73" s="16"/>
      <c r="AE73" s="16"/>
      <c r="AF73" s="16"/>
      <c r="AG73" s="16"/>
      <c r="AH73" s="16">
        <f>MAX(AH3:AH69)</f>
        <v>-79.099999999999994</v>
      </c>
      <c r="AI73" s="16">
        <f>MAX(AI3:AI69)</f>
        <v>-11.94</v>
      </c>
    </row>
    <row r="74" spans="1:35" s="4" customFormat="1" x14ac:dyDescent="0.2">
      <c r="A74" s="3"/>
      <c r="B74" s="11"/>
      <c r="C74" s="8"/>
      <c r="D74" s="8"/>
      <c r="E74" s="4" t="s">
        <v>898</v>
      </c>
      <c r="F74" s="16">
        <f>MIN(F3:F69)</f>
        <v>37.688425878092815</v>
      </c>
      <c r="G74" s="16"/>
      <c r="H74" s="16">
        <f>MIN(H3:H69)</f>
        <v>8.0234111230660737E-2</v>
      </c>
      <c r="I74" s="16"/>
      <c r="J74" s="16">
        <f>MIN(J3:J69)</f>
        <v>0.04</v>
      </c>
      <c r="K74" s="16"/>
      <c r="L74" s="16">
        <f>MIN(L3:L69)</f>
        <v>1.5649999999999999</v>
      </c>
      <c r="M74" s="16"/>
      <c r="N74" s="16">
        <f>MIN(N3:N69)</f>
        <v>0</v>
      </c>
      <c r="O74" s="16"/>
      <c r="P74" s="16"/>
      <c r="Q74" s="16"/>
      <c r="R74" s="16">
        <f>MIN(R3:R69)</f>
        <v>0</v>
      </c>
      <c r="S74" s="16"/>
      <c r="T74" s="16">
        <f>MIN(T3:T69)</f>
        <v>0</v>
      </c>
      <c r="U74" s="16"/>
      <c r="V74" s="16"/>
      <c r="W74" s="16"/>
      <c r="X74" s="16">
        <f>MIN(X3:X69)</f>
        <v>0</v>
      </c>
      <c r="Y74" s="16">
        <f>MIN(Y3:Y69)</f>
        <v>0</v>
      </c>
      <c r="Z74" s="16">
        <f>MIN(Z3:Z69)</f>
        <v>0</v>
      </c>
      <c r="AA74" s="16"/>
      <c r="AB74" s="16">
        <f>MIN(AB3:AB69)</f>
        <v>0</v>
      </c>
      <c r="AC74" s="16">
        <f>MIN(AC3:AC69)</f>
        <v>0</v>
      </c>
      <c r="AD74" s="16"/>
      <c r="AE74" s="16"/>
      <c r="AF74" s="16"/>
      <c r="AG74" s="16"/>
      <c r="AH74" s="16">
        <f>MIN(AH3:AH69)</f>
        <v>-96.4</v>
      </c>
      <c r="AI74" s="16">
        <f>MIN(AI3:AI69)</f>
        <v>-14.2</v>
      </c>
    </row>
    <row r="75" spans="1:35" s="4" customFormat="1" x14ac:dyDescent="0.2">
      <c r="A75" s="3"/>
      <c r="B75" s="11"/>
      <c r="C75" s="8"/>
      <c r="D75" s="8"/>
      <c r="E75" s="4" t="s">
        <v>899</v>
      </c>
      <c r="F75" s="16">
        <f>AVERAGE(F3:F69)</f>
        <v>186.43097075769478</v>
      </c>
      <c r="G75" s="16"/>
      <c r="H75" s="16">
        <f>AVERAGE(H3:H69)</f>
        <v>0.73983236961212906</v>
      </c>
      <c r="I75" s="16"/>
      <c r="J75" s="16">
        <f>AVERAGE(J3:J69)</f>
        <v>6.074626865671641E-2</v>
      </c>
      <c r="K75" s="16"/>
      <c r="L75" s="16">
        <f>AVERAGE(L3:L69)</f>
        <v>15.570253731343286</v>
      </c>
      <c r="M75" s="16"/>
      <c r="N75" s="16">
        <f>AVERAGE(N3:N69)</f>
        <v>1.0283582089552238E-3</v>
      </c>
      <c r="O75" s="16"/>
      <c r="P75" s="16"/>
      <c r="Q75" s="16"/>
      <c r="R75" s="16">
        <f>AVERAGE(R3:R69)</f>
        <v>3.7969776119402989</v>
      </c>
      <c r="S75" s="16"/>
      <c r="T75" s="16">
        <f>AVERAGE(T3:T69)</f>
        <v>0.34687761194029854</v>
      </c>
      <c r="U75" s="16"/>
      <c r="V75" s="16"/>
      <c r="W75" s="16"/>
      <c r="X75" s="16">
        <f>AVERAGE(X3:X69)</f>
        <v>6.1787878787878796</v>
      </c>
      <c r="Y75" s="16">
        <f>AVERAGE(Y3:Y69)</f>
        <v>1.0166666666666666</v>
      </c>
      <c r="Z75" s="16">
        <f>AVERAGE(Z3:Z69)</f>
        <v>5.3196969696969703</v>
      </c>
      <c r="AA75" s="16"/>
      <c r="AB75" s="16">
        <f>AVERAGE(AB3:AB69)</f>
        <v>1.4999999999999998</v>
      </c>
      <c r="AC75" s="16">
        <f>AVERAGE(AC3:AC69)</f>
        <v>0.38787878787878788</v>
      </c>
      <c r="AD75" s="16"/>
      <c r="AE75" s="16"/>
      <c r="AF75" s="16"/>
      <c r="AG75" s="16"/>
      <c r="AH75" s="16">
        <f>AVERAGE(AH3:AH69)</f>
        <v>-87.403333333333336</v>
      </c>
      <c r="AI75" s="16">
        <f>AVERAGE(AI3:AI69)</f>
        <v>-12.823333333333334</v>
      </c>
    </row>
    <row r="76" spans="1:35" s="4" customFormat="1" x14ac:dyDescent="0.2">
      <c r="A76" s="3"/>
      <c r="B76" s="11"/>
      <c r="C76" s="8"/>
      <c r="D76" s="8"/>
      <c r="E76" s="4" t="s">
        <v>900</v>
      </c>
      <c r="F76" s="16">
        <f>STDEV(F3:F69)</f>
        <v>133.5726783837151</v>
      </c>
      <c r="G76" s="16"/>
      <c r="H76" s="16">
        <f>STDEV(H3:H69)</f>
        <v>0.50466475419814438</v>
      </c>
      <c r="I76" s="16"/>
      <c r="J76" s="16">
        <f>STDEV(J3:J69)</f>
        <v>1.3178659613156989E-2</v>
      </c>
      <c r="K76" s="16"/>
      <c r="L76" s="16">
        <f>STDEV(L3:L69)</f>
        <v>11.604207621615281</v>
      </c>
      <c r="M76" s="16"/>
      <c r="N76" s="16"/>
      <c r="O76" s="16"/>
      <c r="P76" s="16"/>
      <c r="Q76" s="16"/>
      <c r="R76" s="16">
        <f>STDEV(R3:R69)</f>
        <v>4.0350011165490143</v>
      </c>
      <c r="S76" s="16"/>
      <c r="T76" s="16">
        <f>STDEV(T3:T69)</f>
        <v>2.5039213552504118</v>
      </c>
      <c r="U76" s="16"/>
      <c r="V76" s="16"/>
      <c r="W76" s="16"/>
      <c r="X76" s="16">
        <f>STDEV(X3:X69)</f>
        <v>16.110355151999073</v>
      </c>
      <c r="Y76" s="16">
        <f>STDEV(Y3:Y69)</f>
        <v>3.7549795997943578</v>
      </c>
      <c r="Z76" s="16">
        <f>STDEV(Z3:Z69)</f>
        <v>26.349078043698491</v>
      </c>
      <c r="AA76" s="16"/>
      <c r="AB76" s="16">
        <f>STDEV(AB3:AB69)</f>
        <v>5.0228095110819586</v>
      </c>
      <c r="AC76" s="16"/>
      <c r="AD76" s="16"/>
      <c r="AE76" s="16"/>
      <c r="AF76" s="16"/>
      <c r="AG76" s="16"/>
      <c r="AH76" s="16">
        <f>STDEV(AH3:AH69)</f>
        <v>3.3054283247797716</v>
      </c>
      <c r="AI76" s="16">
        <f>STDEV(AI3:AI69)</f>
        <v>0.48662521776424872</v>
      </c>
    </row>
    <row r="77" spans="1:35" s="4" customFormat="1" x14ac:dyDescent="0.2">
      <c r="A77" s="3"/>
      <c r="B77" s="11"/>
      <c r="C77" s="8"/>
      <c r="D77" s="8"/>
      <c r="E77" s="4" t="s">
        <v>909</v>
      </c>
      <c r="F77" s="16">
        <f>MEDIAN(F3:F69)</f>
        <v>141.79351763750796</v>
      </c>
      <c r="G77" s="16"/>
      <c r="H77" s="16">
        <f>MEDIAN(H3:H69)</f>
        <v>0.64146676729017293</v>
      </c>
      <c r="I77" s="16"/>
      <c r="J77" s="16">
        <f>MEDIAN(J3:J69)</f>
        <v>0.06</v>
      </c>
      <c r="K77" s="16"/>
      <c r="L77" s="16">
        <f>MEDIAN(L3:L69)</f>
        <v>11.933</v>
      </c>
      <c r="M77" s="16"/>
      <c r="N77" s="16">
        <f>MEDIAN(N3:N69)</f>
        <v>0</v>
      </c>
      <c r="O77" s="16"/>
      <c r="P77" s="16"/>
      <c r="Q77" s="16"/>
      <c r="R77" s="16">
        <f>MEDIAN(R3:R69)</f>
        <v>2.7048999999999999</v>
      </c>
      <c r="S77" s="16"/>
      <c r="T77" s="16">
        <f>MEDIAN(T3:T69)</f>
        <v>0</v>
      </c>
      <c r="U77" s="16"/>
      <c r="V77" s="16"/>
      <c r="W77" s="16"/>
      <c r="X77" s="16">
        <f>MEDIAN(X3:X69)</f>
        <v>2</v>
      </c>
      <c r="Y77" s="16">
        <f>MEDIAN(Y3:Y69)</f>
        <v>0</v>
      </c>
      <c r="Z77" s="16">
        <f>MEDIAN(Z3:Z69)</f>
        <v>0</v>
      </c>
      <c r="AA77" s="16"/>
      <c r="AB77" s="16">
        <f>MEDIAN(AB3:AB69)</f>
        <v>0</v>
      </c>
      <c r="AC77" s="16">
        <f>MEDIAN(AC3:AC69)</f>
        <v>0</v>
      </c>
      <c r="AD77" s="16"/>
      <c r="AE77" s="16"/>
      <c r="AF77" s="16"/>
      <c r="AG77" s="16"/>
      <c r="AH77" s="16">
        <f>MEDIAN(AH3:AH69)</f>
        <v>-87.36</v>
      </c>
      <c r="AI77" s="16">
        <f>MEDIAN(AI3:AI69)</f>
        <v>-12.77</v>
      </c>
    </row>
    <row r="78" spans="1:35" s="4" customFormat="1" x14ac:dyDescent="0.2">
      <c r="A78" s="3"/>
      <c r="B78" s="11"/>
      <c r="C78" s="8"/>
      <c r="D78" s="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s="4" customFormat="1" x14ac:dyDescent="0.2">
      <c r="A79" s="3"/>
      <c r="B79" s="11"/>
      <c r="C79" s="8"/>
      <c r="D79" s="8"/>
      <c r="E79" s="4" t="s">
        <v>937</v>
      </c>
      <c r="F79" s="16">
        <f>CORREL($F$3:$F$69,F3:F69)</f>
        <v>0.99999999999999978</v>
      </c>
      <c r="G79" s="16"/>
      <c r="H79" s="16">
        <f>CORREL($F$3:$F$69,H3:H69)</f>
        <v>0.23891414708667794</v>
      </c>
      <c r="I79" s="16"/>
      <c r="J79" s="16">
        <f>CORREL($F$3:$F$69,J3:J69)</f>
        <v>0.37937836849020296</v>
      </c>
      <c r="K79" s="16"/>
      <c r="L79" s="16">
        <f>CORREL($F$3:$F$69,L3:L69)</f>
        <v>1.6443787822455314E-2</v>
      </c>
      <c r="M79" s="16"/>
      <c r="N79" s="16"/>
      <c r="O79" s="16"/>
      <c r="P79" s="16"/>
      <c r="Q79" s="16"/>
      <c r="R79" s="16">
        <f>CORREL($F$3:$F$69,R3:R69)</f>
        <v>-0.34138172141795609</v>
      </c>
      <c r="S79" s="16"/>
      <c r="T79" s="16">
        <f>CORREL($F$3:$F$69,T3:T69)</f>
        <v>-0.109637542392908</v>
      </c>
      <c r="U79" s="16"/>
      <c r="V79" s="16"/>
      <c r="W79" s="16"/>
      <c r="X79" s="16">
        <f>CORREL($F$3:$F$69,X3:X69)</f>
        <v>-0.2236180118176303</v>
      </c>
      <c r="Y79" s="16">
        <f>CORREL($F$3:$F$69,Y3:Y69)</f>
        <v>0.13263398708409177</v>
      </c>
      <c r="Z79" s="16">
        <f>CORREL($F$3:$F$69,Z3:Z69)</f>
        <v>-0.20687010550609755</v>
      </c>
      <c r="AA79" s="16"/>
      <c r="AB79" s="16">
        <f>CORREL($F$3:$F$69,AB3:AB69)</f>
        <v>1.9104656710071697E-2</v>
      </c>
      <c r="AC79" s="16"/>
      <c r="AD79" s="16"/>
      <c r="AE79" s="16"/>
      <c r="AF79" s="16"/>
      <c r="AG79" s="16"/>
      <c r="AH79" s="16">
        <f>CORREL($F$3:$F$69,AH3:AH69)</f>
        <v>-9.3057523113153823E-2</v>
      </c>
      <c r="AI79" s="16">
        <f>CORREL($F$3:$F$69,AI3:AI69)</f>
        <v>-8.4640833611808242E-2</v>
      </c>
    </row>
    <row r="80" spans="1:35" s="4" customFormat="1" x14ac:dyDescent="0.2">
      <c r="A80" s="3"/>
      <c r="B80" s="11"/>
      <c r="C80" s="8"/>
      <c r="D80" s="8"/>
      <c r="E80" s="8"/>
      <c r="F80" s="16"/>
      <c r="G80" s="7"/>
    </row>
    <row r="81" spans="1:35" s="4" customFormat="1" x14ac:dyDescent="0.2">
      <c r="A81" s="3"/>
      <c r="B81" s="11"/>
      <c r="C81" s="8"/>
      <c r="D81" s="8"/>
      <c r="E81" s="8" t="s">
        <v>938</v>
      </c>
      <c r="F81" s="16">
        <f>COUNTIF(F3:F69,"&gt;0")</f>
        <v>67</v>
      </c>
      <c r="G81" s="16"/>
      <c r="H81" s="16">
        <f t="shared" ref="H81:AG81" si="0">COUNTIF(H3:H69,"&gt;0")</f>
        <v>67</v>
      </c>
      <c r="I81" s="16"/>
      <c r="J81" s="16">
        <f t="shared" si="0"/>
        <v>67</v>
      </c>
      <c r="K81" s="16"/>
      <c r="L81" s="16">
        <f t="shared" si="0"/>
        <v>67</v>
      </c>
      <c r="M81" s="16"/>
      <c r="N81" s="16">
        <f t="shared" si="0"/>
        <v>1</v>
      </c>
      <c r="O81" s="16"/>
      <c r="P81" s="16">
        <f t="shared" si="0"/>
        <v>0</v>
      </c>
      <c r="Q81" s="16"/>
      <c r="R81" s="16">
        <f t="shared" si="0"/>
        <v>62</v>
      </c>
      <c r="S81" s="16"/>
      <c r="T81" s="16">
        <f t="shared" si="0"/>
        <v>14</v>
      </c>
      <c r="U81" s="16"/>
      <c r="V81" s="16">
        <f t="shared" si="0"/>
        <v>0</v>
      </c>
      <c r="W81" s="16"/>
      <c r="X81" s="16">
        <f t="shared" si="0"/>
        <v>40</v>
      </c>
      <c r="Y81" s="16">
        <f t="shared" si="0"/>
        <v>5</v>
      </c>
      <c r="Z81" s="16">
        <f t="shared" si="0"/>
        <v>3</v>
      </c>
      <c r="AA81" s="16">
        <f t="shared" si="0"/>
        <v>0</v>
      </c>
      <c r="AB81" s="16">
        <f t="shared" si="0"/>
        <v>16</v>
      </c>
      <c r="AC81" s="16">
        <f t="shared" si="0"/>
        <v>1</v>
      </c>
      <c r="AD81" s="16">
        <f t="shared" si="0"/>
        <v>0</v>
      </c>
      <c r="AE81" s="16">
        <f t="shared" si="0"/>
        <v>0</v>
      </c>
      <c r="AF81" s="16">
        <f t="shared" si="0"/>
        <v>0</v>
      </c>
      <c r="AG81" s="16">
        <f t="shared" si="0"/>
        <v>0</v>
      </c>
      <c r="AH81" s="16">
        <f>CORREL(AH3:AH69,AI3:AI69)</f>
        <v>0.93523996258253395</v>
      </c>
    </row>
    <row r="82" spans="1:35" s="4" customFormat="1" x14ac:dyDescent="0.2">
      <c r="A82" s="3"/>
      <c r="B82" s="11"/>
      <c r="C82" s="8"/>
      <c r="D82" s="8"/>
      <c r="E82" s="8"/>
      <c r="F82" s="16"/>
      <c r="G82" s="7"/>
    </row>
    <row r="83" spans="1:35" s="4" customFormat="1" x14ac:dyDescent="0.2">
      <c r="A83" s="3"/>
      <c r="B83" s="11"/>
      <c r="C83" s="8"/>
      <c r="D83" s="8"/>
      <c r="E83" s="8"/>
      <c r="F83" s="16"/>
      <c r="G83" s="7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5" s="4" customFormat="1" x14ac:dyDescent="0.2">
      <c r="A84" s="3"/>
      <c r="B84" s="11"/>
      <c r="C84" s="8"/>
      <c r="D84" s="8"/>
      <c r="E84" s="8"/>
      <c r="F84" s="16"/>
      <c r="G84" s="7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5" s="4" customFormat="1" x14ac:dyDescent="0.2">
      <c r="A85" s="3"/>
      <c r="B85" s="11"/>
      <c r="C85" s="8"/>
      <c r="D85" s="8"/>
      <c r="E85" s="8"/>
      <c r="F85" s="16"/>
      <c r="G85" s="7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5" s="4" customFormat="1" x14ac:dyDescent="0.2">
      <c r="A86" s="3"/>
      <c r="B86" s="11"/>
      <c r="C86" s="8"/>
      <c r="D86" s="8"/>
      <c r="E86" s="8"/>
      <c r="F86" s="16"/>
      <c r="G86" s="7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5" s="4" customFormat="1" x14ac:dyDescent="0.2">
      <c r="A87" s="3"/>
      <c r="B87" s="11"/>
      <c r="C87" s="8"/>
      <c r="D87" s="8"/>
      <c r="E87" s="8"/>
      <c r="F87" s="16"/>
      <c r="G87" s="7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5" x14ac:dyDescent="0.2">
      <c r="A88" s="3"/>
      <c r="B88" s="11"/>
      <c r="C88" s="8"/>
      <c r="D88" s="8"/>
      <c r="E88" s="8"/>
      <c r="F88" s="16"/>
      <c r="G88" s="7"/>
      <c r="AH88" s="4"/>
      <c r="AI88" s="4"/>
    </row>
    <row r="89" spans="1:35" x14ac:dyDescent="0.2">
      <c r="A89" s="3"/>
      <c r="B89" s="11"/>
      <c r="C89" s="8"/>
      <c r="D89" s="8"/>
      <c r="E89" s="8"/>
      <c r="F89" s="16"/>
      <c r="G89" s="7"/>
      <c r="AH89" s="4"/>
      <c r="AI89" s="4"/>
    </row>
    <row r="90" spans="1:35" x14ac:dyDescent="0.2">
      <c r="A90" s="3"/>
      <c r="B90" s="11"/>
      <c r="C90" s="8"/>
      <c r="D90" s="8"/>
      <c r="E90" s="8"/>
      <c r="F90" s="16"/>
      <c r="G90" s="7"/>
    </row>
    <row r="91" spans="1:35" x14ac:dyDescent="0.2">
      <c r="A91" s="3"/>
      <c r="B91" s="11"/>
      <c r="C91" s="8"/>
      <c r="D91" s="8"/>
      <c r="E91" s="8"/>
      <c r="F91" s="16"/>
      <c r="G91" s="7"/>
    </row>
    <row r="92" spans="1:35" x14ac:dyDescent="0.2">
      <c r="A92" s="3"/>
      <c r="B92" s="11"/>
      <c r="C92" s="8"/>
      <c r="D92" s="8"/>
      <c r="E92" s="8"/>
      <c r="F92" s="16"/>
      <c r="G92" s="7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5" x14ac:dyDescent="0.2">
      <c r="A93" s="3"/>
      <c r="B93" s="11"/>
      <c r="C93" s="8"/>
      <c r="D93" s="8"/>
      <c r="E93" s="8"/>
      <c r="F93" s="16"/>
      <c r="G93" s="7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5" x14ac:dyDescent="0.2">
      <c r="A94" s="3"/>
      <c r="B94" s="11"/>
      <c r="C94" s="8"/>
      <c r="D94" s="8"/>
      <c r="E94" s="8"/>
      <c r="F94" s="16"/>
      <c r="G94" s="7"/>
    </row>
    <row r="95" spans="1:35" x14ac:dyDescent="0.2">
      <c r="A95" s="3"/>
      <c r="B95" s="11"/>
      <c r="C95" s="8"/>
      <c r="D95" s="8"/>
      <c r="E95" s="8"/>
      <c r="F95" s="16"/>
      <c r="G95" s="7"/>
    </row>
    <row r="96" spans="1:35" x14ac:dyDescent="0.2">
      <c r="A96" s="3"/>
      <c r="B96" s="11"/>
      <c r="C96" s="8"/>
      <c r="D96" s="8"/>
      <c r="E96" s="8"/>
      <c r="F96" s="16"/>
      <c r="G96" s="7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5" s="21" customFormat="1" x14ac:dyDescent="0.2">
      <c r="A97" s="17"/>
      <c r="B97" s="19"/>
      <c r="C97" s="18"/>
      <c r="D97" s="8"/>
      <c r="E97" s="8"/>
      <c r="F97" s="20"/>
      <c r="G97" s="17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1"/>
      <c r="AI97" s="1"/>
    </row>
    <row r="98" spans="1:35" s="21" customFormat="1" x14ac:dyDescent="0.2">
      <c r="A98" s="17"/>
      <c r="B98" s="19"/>
      <c r="C98" s="18"/>
      <c r="D98" s="8"/>
      <c r="E98" s="8"/>
      <c r="F98" s="20"/>
      <c r="G98" s="17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1"/>
      <c r="AI98" s="1"/>
    </row>
    <row r="99" spans="1:35" x14ac:dyDescent="0.2">
      <c r="A99" s="3"/>
      <c r="B99" s="11"/>
      <c r="C99" s="8"/>
      <c r="D99" s="8"/>
      <c r="E99" s="8"/>
      <c r="F99" s="16"/>
      <c r="G99" s="7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21"/>
      <c r="AI99" s="21"/>
    </row>
    <row r="100" spans="1:35" x14ac:dyDescent="0.2">
      <c r="A100" s="3"/>
      <c r="B100" s="11"/>
      <c r="C100" s="8"/>
      <c r="D100" s="8"/>
      <c r="E100" s="8"/>
      <c r="F100" s="16"/>
      <c r="G100" s="7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21"/>
      <c r="AI100" s="21"/>
    </row>
    <row r="101" spans="1:35" s="4" customFormat="1" x14ac:dyDescent="0.2">
      <c r="A101" s="3"/>
      <c r="B101" s="11"/>
      <c r="C101" s="8"/>
      <c r="D101" s="8"/>
      <c r="E101" s="8"/>
      <c r="F101" s="16"/>
      <c r="G101" s="7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"/>
      <c r="AI101" s="1"/>
    </row>
    <row r="102" spans="1:35" s="4" customFormat="1" x14ac:dyDescent="0.2">
      <c r="A102" s="3"/>
      <c r="B102" s="11"/>
      <c r="C102" s="8"/>
      <c r="D102" s="8"/>
      <c r="E102" s="8"/>
      <c r="F102" s="16"/>
      <c r="G102" s="7"/>
      <c r="AH102" s="1"/>
      <c r="AI102" s="1"/>
    </row>
    <row r="103" spans="1:35" s="4" customFormat="1" x14ac:dyDescent="0.2">
      <c r="A103" s="3"/>
      <c r="B103" s="11"/>
      <c r="C103" s="8"/>
      <c r="D103" s="8"/>
      <c r="E103" s="8"/>
      <c r="F103" s="16"/>
      <c r="G103" s="7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5" s="4" customFormat="1" x14ac:dyDescent="0.2">
      <c r="A104" s="3"/>
      <c r="B104" s="11"/>
      <c r="C104" s="8"/>
      <c r="D104" s="8"/>
      <c r="E104" s="8"/>
      <c r="F104" s="16"/>
      <c r="G104" s="7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5" s="4" customFormat="1" x14ac:dyDescent="0.2">
      <c r="A105" s="3"/>
      <c r="B105" s="11"/>
      <c r="C105" s="8"/>
      <c r="D105" s="8"/>
      <c r="E105" s="8"/>
      <c r="F105" s="16"/>
      <c r="G105" s="7"/>
    </row>
    <row r="106" spans="1:35" s="12" customFormat="1" x14ac:dyDescent="0.2">
      <c r="A106" s="17"/>
      <c r="B106" s="19"/>
      <c r="C106" s="18"/>
      <c r="D106" s="8"/>
      <c r="E106" s="8"/>
      <c r="F106" s="25"/>
      <c r="G106" s="22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s="4" customFormat="1" x14ac:dyDescent="0.2">
      <c r="A107" s="17"/>
      <c r="B107" s="19"/>
      <c r="C107" s="18"/>
      <c r="D107" s="8"/>
      <c r="E107" s="8"/>
      <c r="F107" s="28"/>
      <c r="G107" s="27"/>
    </row>
    <row r="108" spans="1:35" s="21" customFormat="1" x14ac:dyDescent="0.2">
      <c r="A108" s="17"/>
      <c r="B108" s="19"/>
      <c r="C108" s="18"/>
      <c r="D108" s="8"/>
      <c r="E108" s="8"/>
      <c r="F108" s="25"/>
      <c r="G108" s="22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12"/>
      <c r="AI108" s="12"/>
    </row>
    <row r="109" spans="1:35" x14ac:dyDescent="0.2"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s="4" customFormat="1" x14ac:dyDescent="0.2">
      <c r="AH110" s="21"/>
      <c r="AI110" s="21"/>
    </row>
    <row r="111" spans="1:35" s="4" customFormat="1" x14ac:dyDescent="0.2">
      <c r="AH111" s="1"/>
      <c r="AI111" s="1"/>
    </row>
    <row r="112" spans="1:35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1:35" s="4" customFormat="1" x14ac:dyDescent="0.2"/>
    <row r="162" spans="1:35" s="4" customFormat="1" x14ac:dyDescent="0.2"/>
    <row r="163" spans="1:35" s="4" customFormat="1" x14ac:dyDescent="0.2"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5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5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5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5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5" s="26" customFormat="1" x14ac:dyDescent="0.2">
      <c r="A168" s="4"/>
      <c r="B168" s="4"/>
      <c r="C168" s="4"/>
      <c r="D168" s="4"/>
      <c r="E168" s="4"/>
      <c r="F168" s="4"/>
      <c r="G168" s="4"/>
      <c r="AH168" s="4"/>
      <c r="AI168" s="4"/>
    </row>
    <row r="169" spans="1:35" s="26" customFormat="1" x14ac:dyDescent="0.2">
      <c r="A169" s="4"/>
      <c r="B169" s="4"/>
      <c r="C169" s="4"/>
      <c r="D169" s="4"/>
      <c r="E169" s="4"/>
      <c r="F169" s="4"/>
      <c r="G169" s="4"/>
      <c r="AH169" s="4"/>
      <c r="AI169" s="4"/>
    </row>
    <row r="170" spans="1:35" s="26" customFormat="1" x14ac:dyDescent="0.2">
      <c r="A170" s="4"/>
      <c r="B170" s="4"/>
      <c r="C170" s="4"/>
      <c r="D170" s="4"/>
      <c r="E170" s="4"/>
      <c r="F170" s="4"/>
      <c r="G170" s="4"/>
    </row>
    <row r="171" spans="1:35" s="26" customFormat="1" x14ac:dyDescent="0.2">
      <c r="A171" s="4"/>
      <c r="B171" s="4"/>
      <c r="C171" s="4"/>
      <c r="D171" s="4"/>
      <c r="E171" s="4"/>
      <c r="F171" s="4"/>
      <c r="G171" s="4"/>
    </row>
    <row r="172" spans="1:35" s="26" customFormat="1" x14ac:dyDescent="0.2">
      <c r="A172" s="4"/>
      <c r="B172" s="4"/>
      <c r="C172" s="4"/>
      <c r="D172" s="4"/>
      <c r="E172" s="4"/>
      <c r="F172" s="4"/>
      <c r="G172" s="4"/>
    </row>
    <row r="173" spans="1:35" s="26" customFormat="1" x14ac:dyDescent="0.2">
      <c r="A173" s="4"/>
      <c r="B173" s="4"/>
      <c r="C173" s="4"/>
      <c r="D173" s="4"/>
      <c r="E173" s="4"/>
      <c r="F173" s="4"/>
      <c r="G173" s="4"/>
    </row>
    <row r="174" spans="1:35" s="26" customFormat="1" x14ac:dyDescent="0.2">
      <c r="A174" s="4"/>
      <c r="B174" s="4"/>
      <c r="C174" s="4"/>
      <c r="D174" s="4"/>
      <c r="E174" s="4"/>
      <c r="F174" s="4"/>
      <c r="G174" s="4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5" s="26" customFormat="1" x14ac:dyDescent="0.2">
      <c r="A175" s="4"/>
      <c r="B175" s="4"/>
      <c r="C175" s="4"/>
      <c r="D175" s="4"/>
      <c r="E175" s="4"/>
      <c r="F175" s="4"/>
      <c r="G175" s="4"/>
    </row>
    <row r="176" spans="1:35" s="26" customFormat="1" x14ac:dyDescent="0.2">
      <c r="A176" s="4"/>
      <c r="B176" s="4"/>
      <c r="C176" s="4"/>
      <c r="D176" s="4"/>
      <c r="E176" s="4"/>
      <c r="F176" s="4"/>
      <c r="G176" s="4"/>
    </row>
    <row r="177" spans="1:35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5" s="26" customFormat="1" x14ac:dyDescent="0.2">
      <c r="A178" s="4"/>
      <c r="B178" s="4"/>
      <c r="C178" s="4"/>
      <c r="D178" s="4"/>
      <c r="E178" s="4"/>
      <c r="F178" s="4"/>
      <c r="G178" s="4"/>
    </row>
    <row r="179" spans="1:35" s="21" customFormat="1" x14ac:dyDescent="0.2">
      <c r="A179" s="4"/>
      <c r="B179" s="4"/>
      <c r="C179" s="4"/>
      <c r="D179" s="4"/>
      <c r="E179" s="4"/>
      <c r="F179" s="4"/>
      <c r="G179" s="4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26" customFormat="1" x14ac:dyDescent="0.2">
      <c r="A180" s="4"/>
      <c r="B180" s="4"/>
      <c r="C180" s="4"/>
      <c r="D180" s="4"/>
      <c r="E180" s="4"/>
      <c r="F180" s="4"/>
      <c r="G180" s="4"/>
    </row>
    <row r="181" spans="1:35" s="26" customFormat="1" x14ac:dyDescent="0.2">
      <c r="A181" s="4"/>
      <c r="B181" s="4"/>
      <c r="C181" s="4"/>
      <c r="D181" s="4"/>
      <c r="E181" s="4"/>
      <c r="F181" s="4"/>
      <c r="G181" s="4"/>
      <c r="AH181" s="21"/>
      <c r="AI181" s="21"/>
    </row>
    <row r="182" spans="1:35" s="21" customFormat="1" x14ac:dyDescent="0.2">
      <c r="A182" s="4"/>
      <c r="B182" s="4"/>
      <c r="C182" s="4"/>
      <c r="D182" s="4"/>
      <c r="E182" s="4"/>
      <c r="F182" s="4"/>
      <c r="G182" s="4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26" customFormat="1" x14ac:dyDescent="0.2">
      <c r="A183" s="4"/>
      <c r="B183" s="4"/>
      <c r="C183" s="4"/>
      <c r="D183" s="4"/>
      <c r="E183" s="4"/>
      <c r="F183" s="4"/>
      <c r="G183" s="4"/>
    </row>
    <row r="184" spans="1:35" s="26" customFormat="1" x14ac:dyDescent="0.2">
      <c r="A184" s="4"/>
      <c r="B184" s="4"/>
      <c r="C184" s="4"/>
      <c r="D184" s="4"/>
      <c r="E184" s="4"/>
      <c r="F184" s="4"/>
      <c r="G184" s="4"/>
      <c r="AH184" s="21"/>
      <c r="AI184" s="21"/>
    </row>
    <row r="185" spans="1:35" s="26" customFormat="1" x14ac:dyDescent="0.2">
      <c r="A185" s="4"/>
      <c r="B185" s="4"/>
      <c r="C185" s="4"/>
      <c r="D185" s="4"/>
      <c r="E185" s="4"/>
      <c r="F185" s="4"/>
      <c r="G185" s="4"/>
    </row>
    <row r="186" spans="1:35" s="26" customFormat="1" x14ac:dyDescent="0.2">
      <c r="A186" s="4"/>
      <c r="B186" s="4"/>
      <c r="C186" s="4"/>
      <c r="D186" s="4"/>
      <c r="E186" s="4"/>
      <c r="F186" s="4"/>
      <c r="G186" s="4"/>
    </row>
    <row r="187" spans="1:35" s="26" customFormat="1" x14ac:dyDescent="0.2">
      <c r="A187" s="4"/>
      <c r="B187" s="4"/>
      <c r="C187" s="4"/>
      <c r="D187" s="4"/>
      <c r="E187" s="4"/>
      <c r="F187" s="4"/>
      <c r="G187" s="4"/>
    </row>
    <row r="188" spans="1:35" s="26" customFormat="1" x14ac:dyDescent="0.2">
      <c r="A188" s="4"/>
      <c r="B188" s="4"/>
      <c r="C188" s="4"/>
      <c r="D188" s="4"/>
      <c r="E188" s="4"/>
      <c r="F188" s="4"/>
      <c r="G188" s="4"/>
    </row>
    <row r="189" spans="1:35" s="26" customFormat="1" x14ac:dyDescent="0.2">
      <c r="A189" s="4"/>
      <c r="B189" s="4"/>
      <c r="C189" s="4"/>
      <c r="D189" s="4"/>
      <c r="E189" s="4"/>
      <c r="F189" s="4"/>
      <c r="G189" s="4"/>
    </row>
    <row r="190" spans="1:35" s="26" customFormat="1" x14ac:dyDescent="0.2">
      <c r="A190" s="4"/>
      <c r="B190" s="4"/>
      <c r="C190" s="4"/>
      <c r="D190" s="4"/>
      <c r="E190" s="4"/>
      <c r="F190" s="4"/>
      <c r="G190" s="4"/>
    </row>
    <row r="191" spans="1:35" s="26" customFormat="1" x14ac:dyDescent="0.2">
      <c r="A191" s="4"/>
      <c r="B191" s="4"/>
      <c r="C191" s="4"/>
      <c r="D191" s="4"/>
      <c r="E191" s="4"/>
      <c r="F191" s="4"/>
      <c r="G191" s="4"/>
    </row>
    <row r="192" spans="1:35" s="26" customFormat="1" x14ac:dyDescent="0.2">
      <c r="A192" s="4"/>
      <c r="B192" s="4"/>
      <c r="C192" s="4"/>
      <c r="D192" s="4"/>
      <c r="E192" s="4"/>
      <c r="F192" s="4"/>
      <c r="G192" s="4"/>
    </row>
    <row r="193" spans="1:35" s="26" customFormat="1" x14ac:dyDescent="0.2">
      <c r="A193" s="4"/>
      <c r="B193" s="4"/>
      <c r="C193" s="4"/>
      <c r="D193" s="4"/>
      <c r="E193" s="4"/>
      <c r="F193" s="4"/>
      <c r="G193" s="4"/>
    </row>
    <row r="194" spans="1:35" s="26" customFormat="1" x14ac:dyDescent="0.2">
      <c r="A194" s="4"/>
      <c r="B194" s="4"/>
      <c r="C194" s="4"/>
      <c r="D194" s="4"/>
      <c r="E194" s="4"/>
      <c r="F194" s="4"/>
      <c r="G194" s="4"/>
    </row>
    <row r="195" spans="1:35" s="26" customFormat="1" x14ac:dyDescent="0.2">
      <c r="A195" s="4"/>
      <c r="B195" s="4"/>
      <c r="C195" s="4"/>
      <c r="D195" s="4"/>
      <c r="E195" s="4"/>
      <c r="F195" s="4"/>
      <c r="G195" s="4"/>
    </row>
    <row r="196" spans="1:35" s="26" customFormat="1" x14ac:dyDescent="0.2">
      <c r="A196" s="4"/>
      <c r="B196" s="4"/>
      <c r="C196" s="4"/>
      <c r="D196" s="4"/>
      <c r="E196" s="4"/>
      <c r="F196" s="4"/>
      <c r="G196" s="4"/>
    </row>
    <row r="197" spans="1:35" s="26" customFormat="1" x14ac:dyDescent="0.2">
      <c r="A197" s="4"/>
      <c r="B197" s="4"/>
      <c r="C197" s="4"/>
      <c r="D197" s="4"/>
      <c r="E197" s="4"/>
      <c r="F197" s="4"/>
      <c r="G197" s="4"/>
    </row>
    <row r="198" spans="1:35" s="26" customFormat="1" x14ac:dyDescent="0.2">
      <c r="A198" s="4"/>
      <c r="B198" s="4"/>
      <c r="C198" s="4"/>
      <c r="D198" s="4"/>
      <c r="E198" s="4"/>
      <c r="F198" s="4"/>
      <c r="G198" s="4"/>
    </row>
    <row r="199" spans="1:35" s="26" customFormat="1" x14ac:dyDescent="0.2">
      <c r="A199" s="4"/>
      <c r="B199" s="4"/>
      <c r="C199" s="4"/>
      <c r="D199" s="4"/>
      <c r="E199" s="4"/>
      <c r="F199" s="4"/>
      <c r="G199" s="4"/>
    </row>
    <row r="200" spans="1:35" s="26" customFormat="1" x14ac:dyDescent="0.2">
      <c r="A200" s="4"/>
      <c r="B200" s="4"/>
      <c r="C200" s="4"/>
      <c r="D200" s="4"/>
      <c r="E200" s="4"/>
      <c r="F200" s="4"/>
      <c r="G200" s="4"/>
    </row>
    <row r="201" spans="1:35" s="26" customFormat="1" x14ac:dyDescent="0.2">
      <c r="A201" s="4"/>
      <c r="B201" s="4"/>
      <c r="C201" s="4"/>
      <c r="D201" s="4"/>
      <c r="E201" s="4"/>
      <c r="F201" s="4"/>
      <c r="G201" s="4"/>
    </row>
    <row r="202" spans="1:35" s="26" customFormat="1" x14ac:dyDescent="0.2">
      <c r="A202" s="4"/>
      <c r="B202" s="4"/>
      <c r="C202" s="4"/>
      <c r="D202" s="4"/>
      <c r="E202" s="4"/>
      <c r="F202" s="4"/>
      <c r="G202" s="4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5" s="26" customFormat="1" x14ac:dyDescent="0.2">
      <c r="A203" s="4"/>
      <c r="B203" s="4"/>
      <c r="C203" s="4"/>
      <c r="D203" s="4"/>
      <c r="E203" s="4"/>
      <c r="F203" s="4"/>
      <c r="G203" s="4"/>
    </row>
    <row r="204" spans="1:35" s="26" customFormat="1" x14ac:dyDescent="0.2">
      <c r="A204" s="4"/>
      <c r="B204" s="4"/>
      <c r="C204" s="4"/>
      <c r="D204" s="4"/>
      <c r="E204" s="4"/>
      <c r="F204" s="4"/>
      <c r="G204" s="4"/>
    </row>
    <row r="205" spans="1:35" s="26" customFormat="1" x14ac:dyDescent="0.2">
      <c r="A205" s="4"/>
      <c r="B205" s="4"/>
      <c r="C205" s="4"/>
      <c r="D205" s="4"/>
      <c r="E205" s="4"/>
      <c r="F205" s="4"/>
      <c r="G205" s="4"/>
    </row>
    <row r="206" spans="1:35" s="26" customFormat="1" x14ac:dyDescent="0.2">
      <c r="A206" s="4"/>
      <c r="B206" s="4"/>
      <c r="C206" s="4"/>
      <c r="D206" s="4"/>
      <c r="E206" s="4"/>
      <c r="F206" s="4"/>
      <c r="G206" s="4"/>
    </row>
    <row r="207" spans="1:35" s="21" customFormat="1" x14ac:dyDescent="0.2">
      <c r="A207" s="4"/>
      <c r="B207" s="4"/>
      <c r="C207" s="4"/>
      <c r="D207" s="4"/>
      <c r="E207" s="4"/>
      <c r="F207" s="4"/>
      <c r="G207" s="4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26" customFormat="1" x14ac:dyDescent="0.2">
      <c r="A208" s="4"/>
      <c r="B208" s="4"/>
      <c r="C208" s="4"/>
      <c r="D208" s="4"/>
      <c r="E208" s="4"/>
      <c r="F208" s="4"/>
      <c r="G208" s="4"/>
    </row>
    <row r="209" spans="1:35" s="26" customFormat="1" x14ac:dyDescent="0.2">
      <c r="A209" s="4"/>
      <c r="B209" s="4"/>
      <c r="C209" s="4"/>
      <c r="D209" s="4"/>
      <c r="E209" s="4"/>
      <c r="F209" s="4"/>
      <c r="G209" s="4"/>
      <c r="AH209" s="21"/>
      <c r="AI209" s="21"/>
    </row>
    <row r="210" spans="1:35" s="26" customFormat="1" x14ac:dyDescent="0.2">
      <c r="A210" s="4"/>
      <c r="B210" s="4"/>
      <c r="C210" s="4"/>
      <c r="D210" s="4"/>
      <c r="E210" s="4"/>
      <c r="F210" s="4"/>
      <c r="G210" s="4"/>
    </row>
    <row r="211" spans="1:35" s="26" customFormat="1" x14ac:dyDescent="0.2">
      <c r="A211" s="4"/>
      <c r="B211" s="4"/>
      <c r="C211" s="4"/>
      <c r="D211" s="4"/>
      <c r="E211" s="4"/>
      <c r="F211" s="4"/>
      <c r="G211" s="4"/>
    </row>
    <row r="212" spans="1:35" s="26" customFormat="1" x14ac:dyDescent="0.2">
      <c r="A212" s="4"/>
      <c r="B212" s="4"/>
      <c r="C212" s="4"/>
      <c r="D212" s="4"/>
      <c r="E212" s="4"/>
      <c r="F212" s="4"/>
      <c r="G212" s="4"/>
    </row>
    <row r="213" spans="1:35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5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5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5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5" s="26" customFormat="1" x14ac:dyDescent="0.2">
      <c r="A217" s="4"/>
      <c r="B217" s="4"/>
      <c r="C217" s="4"/>
      <c r="D217" s="4"/>
      <c r="E217" s="4"/>
      <c r="F217" s="4"/>
      <c r="G217" s="4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1:35" s="4" customFormat="1" x14ac:dyDescent="0.2">
      <c r="AH218" s="26"/>
      <c r="AI218" s="26"/>
    </row>
    <row r="219" spans="1:35" s="4" customFormat="1" x14ac:dyDescent="0.2">
      <c r="AH219" s="26"/>
      <c r="AI219" s="26"/>
    </row>
    <row r="220" spans="1:35" s="4" customFormat="1" x14ac:dyDescent="0.2"/>
    <row r="221" spans="1:35" s="4" customFormat="1" x14ac:dyDescent="0.2"/>
    <row r="222" spans="1:35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s="4" customFormat="1" x14ac:dyDescent="0.2"/>
    <row r="224" spans="1:35" s="4" customFormat="1" x14ac:dyDescent="0.2">
      <c r="AH224" s="21"/>
      <c r="AI224" s="21"/>
    </row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/>
    <row r="251" spans="24:33" s="4" customFormat="1" x14ac:dyDescent="0.2"/>
    <row r="252" spans="24:33" s="4" customFormat="1" x14ac:dyDescent="0.2"/>
    <row r="253" spans="24:33" s="4" customFormat="1" x14ac:dyDescent="0.2"/>
    <row r="254" spans="24:33" s="4" customFormat="1" x14ac:dyDescent="0.2"/>
    <row r="255" spans="24:33" s="4" customFormat="1" x14ac:dyDescent="0.2"/>
    <row r="256" spans="24:33" s="4" customFormat="1" x14ac:dyDescent="0.2"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5" s="4" customFormat="1" x14ac:dyDescent="0.2"/>
    <row r="258" spans="1:35" s="4" customFormat="1" x14ac:dyDescent="0.2"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1:35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5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5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s="4" customFormat="1" x14ac:dyDescent="0.2"/>
    <row r="263" spans="1:35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21"/>
      <c r="AI263" s="21"/>
    </row>
    <row r="264" spans="1:35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26"/>
      <c r="AI265" s="26"/>
    </row>
    <row r="266" spans="1:35" s="4" customFormat="1" x14ac:dyDescent="0.2">
      <c r="AH266" s="21"/>
      <c r="AI266" s="21"/>
    </row>
    <row r="267" spans="1:35" s="4" customFormat="1" x14ac:dyDescent="0.2">
      <c r="AH267" s="21"/>
      <c r="AI267" s="21"/>
    </row>
    <row r="268" spans="1:35" s="4" customFormat="1" x14ac:dyDescent="0.2"/>
    <row r="269" spans="1:35" s="4" customFormat="1" x14ac:dyDescent="0.2"/>
    <row r="270" spans="1:35" s="4" customFormat="1" x14ac:dyDescent="0.2"/>
    <row r="271" spans="1:35" s="4" customFormat="1" x14ac:dyDescent="0.2"/>
    <row r="272" spans="1:35" s="4" customFormat="1" x14ac:dyDescent="0.2"/>
    <row r="273" spans="1:35" s="4" customFormat="1" x14ac:dyDescent="0.2"/>
    <row r="274" spans="1:35" s="4" customFormat="1" x14ac:dyDescent="0.2"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5" s="4" customFormat="1" x14ac:dyDescent="0.2"/>
    <row r="276" spans="1:35" s="4" customFormat="1" x14ac:dyDescent="0.2"/>
    <row r="277" spans="1:35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5" s="4" customFormat="1" x14ac:dyDescent="0.2"/>
    <row r="279" spans="1:35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s="4" customFormat="1" x14ac:dyDescent="0.2"/>
    <row r="281" spans="1:35" s="4" customFormat="1" x14ac:dyDescent="0.2">
      <c r="AH281" s="21"/>
      <c r="AI281" s="21"/>
    </row>
    <row r="282" spans="1:35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s="4" customFormat="1" x14ac:dyDescent="0.2"/>
    <row r="284" spans="1:35" s="4" customFormat="1" x14ac:dyDescent="0.2">
      <c r="AH284" s="21"/>
      <c r="AI284" s="21"/>
    </row>
    <row r="285" spans="1:35" s="4" customFormat="1" x14ac:dyDescent="0.2"/>
    <row r="286" spans="1:35" s="4" customFormat="1" x14ac:dyDescent="0.2"/>
    <row r="287" spans="1:35" s="4" customFormat="1" x14ac:dyDescent="0.2"/>
    <row r="288" spans="1:35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5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5" x14ac:dyDescent="0.2">
      <c r="AH322" s="4"/>
      <c r="AI322" s="4"/>
    </row>
    <row r="323" spans="24:35" x14ac:dyDescent="0.2">
      <c r="AH323" s="4"/>
      <c r="AI323" s="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8"/>
  <sheetViews>
    <sheetView topLeftCell="A22" zoomScale="70" zoomScaleNormal="70" workbookViewId="0">
      <pane xSplit="1" topLeftCell="I1" activePane="topRight" state="frozen"/>
      <selection pane="topRight" activeCell="AS32" sqref="AS32"/>
    </sheetView>
  </sheetViews>
  <sheetFormatPr defaultRowHeight="15" x14ac:dyDescent="0.2"/>
  <sheetData>
    <row r="1" spans="1:48" x14ac:dyDescent="0.2">
      <c r="B1" s="201" t="s">
        <v>924</v>
      </c>
      <c r="E1" t="s">
        <v>925</v>
      </c>
      <c r="H1" t="s">
        <v>926</v>
      </c>
      <c r="K1" t="s">
        <v>927</v>
      </c>
      <c r="N1" t="s">
        <v>928</v>
      </c>
      <c r="Q1" t="s">
        <v>929</v>
      </c>
      <c r="T1" t="s">
        <v>930</v>
      </c>
      <c r="W1" t="s">
        <v>931</v>
      </c>
      <c r="Z1" t="s">
        <v>932</v>
      </c>
      <c r="AC1" t="s">
        <v>933</v>
      </c>
      <c r="AF1" t="s">
        <v>934</v>
      </c>
      <c r="AI1" t="s">
        <v>935</v>
      </c>
      <c r="AL1" t="s">
        <v>936</v>
      </c>
    </row>
    <row r="2" spans="1:48" x14ac:dyDescent="0.2">
      <c r="B2" t="s">
        <v>890</v>
      </c>
      <c r="C2" t="s">
        <v>891</v>
      </c>
      <c r="D2" t="s">
        <v>892</v>
      </c>
      <c r="E2" t="s">
        <v>890</v>
      </c>
      <c r="F2" t="s">
        <v>891</v>
      </c>
      <c r="G2" t="s">
        <v>892</v>
      </c>
      <c r="H2" t="s">
        <v>890</v>
      </c>
      <c r="I2" t="s">
        <v>891</v>
      </c>
      <c r="J2" t="s">
        <v>892</v>
      </c>
      <c r="K2" t="s">
        <v>890</v>
      </c>
      <c r="L2" t="s">
        <v>891</v>
      </c>
      <c r="M2" t="s">
        <v>892</v>
      </c>
      <c r="N2" t="s">
        <v>890</v>
      </c>
      <c r="O2" t="s">
        <v>891</v>
      </c>
      <c r="P2" t="s">
        <v>892</v>
      </c>
      <c r="Q2" t="s">
        <v>890</v>
      </c>
      <c r="R2" t="s">
        <v>891</v>
      </c>
      <c r="S2" t="s">
        <v>892</v>
      </c>
      <c r="T2" t="s">
        <v>890</v>
      </c>
      <c r="U2" t="s">
        <v>891</v>
      </c>
      <c r="V2" t="s">
        <v>892</v>
      </c>
      <c r="W2" t="s">
        <v>890</v>
      </c>
      <c r="X2" t="s">
        <v>891</v>
      </c>
      <c r="Y2" t="s">
        <v>892</v>
      </c>
      <c r="Z2" t="s">
        <v>890</v>
      </c>
      <c r="AA2" t="s">
        <v>891</v>
      </c>
      <c r="AB2" t="s">
        <v>892</v>
      </c>
      <c r="AC2" t="s">
        <v>890</v>
      </c>
      <c r="AD2" t="s">
        <v>891</v>
      </c>
      <c r="AE2" t="s">
        <v>892</v>
      </c>
      <c r="AF2" t="s">
        <v>890</v>
      </c>
      <c r="AG2" t="s">
        <v>891</v>
      </c>
      <c r="AH2" t="s">
        <v>892</v>
      </c>
      <c r="AI2" t="s">
        <v>890</v>
      </c>
      <c r="AJ2" t="s">
        <v>891</v>
      </c>
      <c r="AK2" t="s">
        <v>892</v>
      </c>
      <c r="AL2" t="s">
        <v>890</v>
      </c>
      <c r="AM2" t="s">
        <v>891</v>
      </c>
      <c r="AN2" t="s">
        <v>892</v>
      </c>
    </row>
    <row r="3" spans="1:48" x14ac:dyDescent="0.2">
      <c r="A3" t="s">
        <v>887</v>
      </c>
      <c r="B3" t="s">
        <v>888</v>
      </c>
      <c r="E3" t="s">
        <v>888</v>
      </c>
      <c r="H3" t="s">
        <v>888</v>
      </c>
      <c r="K3" t="s">
        <v>888</v>
      </c>
      <c r="N3" t="s">
        <v>888</v>
      </c>
      <c r="Q3" t="s">
        <v>888</v>
      </c>
      <c r="T3" t="s">
        <v>888</v>
      </c>
      <c r="W3" t="s">
        <v>888</v>
      </c>
      <c r="Z3" t="s">
        <v>888</v>
      </c>
      <c r="AC3" t="s">
        <v>888</v>
      </c>
      <c r="AF3" t="s">
        <v>888</v>
      </c>
      <c r="AI3" t="s">
        <v>888</v>
      </c>
      <c r="AL3" t="s">
        <v>888</v>
      </c>
      <c r="AP3" t="s">
        <v>887</v>
      </c>
      <c r="AQ3" t="s">
        <v>910</v>
      </c>
      <c r="AR3" t="s">
        <v>897</v>
      </c>
      <c r="AS3" t="s">
        <v>898</v>
      </c>
      <c r="AT3" t="s">
        <v>899</v>
      </c>
      <c r="AU3" t="s">
        <v>909</v>
      </c>
      <c r="AV3" t="s">
        <v>900</v>
      </c>
    </row>
    <row r="4" spans="1:48" x14ac:dyDescent="0.2">
      <c r="A4" s="8">
        <v>-3</v>
      </c>
      <c r="B4" s="8"/>
      <c r="C4" s="8">
        <v>71.702953066304204</v>
      </c>
      <c r="D4" s="8"/>
      <c r="E4" s="8">
        <v>34.808340103243793</v>
      </c>
      <c r="F4" s="8">
        <v>60.764626109619428</v>
      </c>
      <c r="G4" s="8"/>
      <c r="H4" s="8">
        <v>37.916582975647508</v>
      </c>
      <c r="I4" s="8">
        <v>54.055785576186096</v>
      </c>
      <c r="J4" s="8"/>
      <c r="K4" s="8">
        <v>36.436467322121928</v>
      </c>
      <c r="L4" s="8">
        <v>60.91047046904189</v>
      </c>
      <c r="M4" s="8"/>
      <c r="N4" s="8">
        <v>39.100675498467972</v>
      </c>
      <c r="O4" s="8">
        <v>65.57748997056072</v>
      </c>
      <c r="P4" s="8"/>
      <c r="Q4" s="8">
        <v>45.169149677922839</v>
      </c>
      <c r="R4" s="8">
        <v>61.348003547309283</v>
      </c>
      <c r="S4" s="8"/>
      <c r="T4" s="8">
        <v>67.499217588093657</v>
      </c>
      <c r="U4" s="8">
        <v>65.869178689405643</v>
      </c>
      <c r="V4" s="8"/>
      <c r="W4" s="8">
        <v>59.892563010458012</v>
      </c>
      <c r="X4" s="8">
        <v>64.264890735758556</v>
      </c>
      <c r="Y4" s="8"/>
      <c r="Z4" s="8">
        <v>71.15041178535877</v>
      </c>
      <c r="AA4" s="8">
        <v>66.452556127095505</v>
      </c>
      <c r="AB4" s="8"/>
      <c r="AC4" s="8">
        <v>66.738552130330092</v>
      </c>
      <c r="AD4" s="8">
        <v>73.315042189725233</v>
      </c>
      <c r="AE4" s="8"/>
      <c r="AF4" s="8">
        <v>73.432408158649451</v>
      </c>
      <c r="AG4" s="8">
        <v>82.799847971008475</v>
      </c>
      <c r="AH4" s="8"/>
      <c r="AI4" s="8">
        <v>69.020548503620788</v>
      </c>
      <c r="AJ4" s="8">
        <v>75.528163538691331</v>
      </c>
      <c r="AK4" s="8"/>
      <c r="AL4" s="8">
        <v>71.15041178535877</v>
      </c>
      <c r="AM4" s="8">
        <v>77.108964502238535</v>
      </c>
      <c r="AN4" s="8"/>
      <c r="AO4" s="8"/>
      <c r="AP4" s="8">
        <v>-3</v>
      </c>
      <c r="AQ4" s="8">
        <f>COUNT(B4:AN4)</f>
        <v>25</v>
      </c>
      <c r="AR4" s="8">
        <f>MAX(B4:AN4)</f>
        <v>82.799847971008475</v>
      </c>
      <c r="AS4" s="8">
        <f>MIN(B4:AN4)</f>
        <v>34.808340103243793</v>
      </c>
      <c r="AT4" s="8">
        <f>AVERAGE(B4:AN4)</f>
        <v>62.080532041288741</v>
      </c>
      <c r="AU4" s="8">
        <f>MEDIAN(B4:AN4)</f>
        <v>65.869178689405643</v>
      </c>
      <c r="AV4" s="8">
        <f>STDEV(B4:AN4)</f>
        <v>13.49389782943971</v>
      </c>
    </row>
    <row r="5" spans="1:48" x14ac:dyDescent="0.2">
      <c r="A5" s="8">
        <v>-2.5</v>
      </c>
      <c r="B5" s="8">
        <v>35.696409495359141</v>
      </c>
      <c r="C5" s="8">
        <v>65.869178689405643</v>
      </c>
      <c r="D5" s="8">
        <v>42.953566491023494</v>
      </c>
      <c r="E5" s="8">
        <v>37.176525148884714</v>
      </c>
      <c r="F5" s="8">
        <v>56.243450967523046</v>
      </c>
      <c r="G5" s="8">
        <v>39.965243440441213</v>
      </c>
      <c r="H5" s="8">
        <v>35.54839793000658</v>
      </c>
      <c r="I5" s="8">
        <v>52.889030700806387</v>
      </c>
      <c r="J5" s="8">
        <v>43.095867588670266</v>
      </c>
      <c r="K5" s="8">
        <v>36.436467322121928</v>
      </c>
      <c r="L5" s="8">
        <v>54.055785576186096</v>
      </c>
      <c r="M5" s="8">
        <v>43.949674174550921</v>
      </c>
      <c r="N5" s="8">
        <v>61.302410301351628</v>
      </c>
      <c r="O5" s="8">
        <v>91.975319026026654</v>
      </c>
      <c r="P5" s="8"/>
      <c r="Q5" s="8">
        <v>133.5320541933998</v>
      </c>
      <c r="R5" s="8">
        <v>141.56240122966432</v>
      </c>
      <c r="S5" s="8">
        <v>148.25637874963715</v>
      </c>
      <c r="T5" s="8">
        <v>69.781213961384353</v>
      </c>
      <c r="U5" s="8">
        <v>74.328151535908546</v>
      </c>
      <c r="V5" s="8"/>
      <c r="W5" s="8">
        <v>53.807239348349498</v>
      </c>
      <c r="X5" s="8">
        <v>56.389295326945508</v>
      </c>
      <c r="Y5" s="8">
        <v>84.084254999694465</v>
      </c>
      <c r="Z5" s="8">
        <v>59.436163735799873</v>
      </c>
      <c r="AA5" s="8">
        <v>55.514229170410736</v>
      </c>
      <c r="AB5" s="8"/>
      <c r="AC5" s="8">
        <v>59.892563010458012</v>
      </c>
      <c r="AD5" s="8">
        <v>73.789282478789403</v>
      </c>
      <c r="AE5" s="8"/>
      <c r="AF5" s="8">
        <v>59.588296827352586</v>
      </c>
      <c r="AG5" s="8">
        <v>65.411037371989224</v>
      </c>
      <c r="AH5" s="8">
        <v>79.756060301858469</v>
      </c>
      <c r="AI5" s="8">
        <v>57.306300454061891</v>
      </c>
      <c r="AJ5" s="8">
        <v>63.988316504796735</v>
      </c>
      <c r="AK5" s="8">
        <v>74.995046134238848</v>
      </c>
      <c r="AL5" s="8">
        <v>57.610566637167317</v>
      </c>
      <c r="AM5" s="8">
        <v>60.35247428863817</v>
      </c>
      <c r="AN5" s="8"/>
      <c r="AO5" s="8"/>
      <c r="AP5" s="8">
        <v>-2.5</v>
      </c>
      <c r="AQ5" s="8">
        <f t="shared" ref="AQ5:AQ12" si="0">COUNT(B5:AN5)</f>
        <v>34</v>
      </c>
      <c r="AR5" s="8">
        <f t="shared" ref="AR5:AR12" si="1">MAX(B5:AN5)</f>
        <v>148.25637874963715</v>
      </c>
      <c r="AS5" s="8">
        <f t="shared" ref="AS5:AS12" si="2">MIN(B5:AN5)</f>
        <v>35.54839793000658</v>
      </c>
      <c r="AT5" s="8">
        <f t="shared" ref="AT5:AT12" si="3">AVERAGE(B5:AN5)</f>
        <v>65.486430973908895</v>
      </c>
      <c r="AU5" s="8">
        <f t="shared" ref="AU5:AU12" si="4">MEDIAN(B5:AN5)</f>
        <v>59.51223028157623</v>
      </c>
      <c r="AV5" s="8">
        <f t="shared" ref="AV5:AV12" si="5">STDEV(B5:AN5)</f>
        <v>27.688939772505712</v>
      </c>
    </row>
    <row r="6" spans="1:48" x14ac:dyDescent="0.2">
      <c r="A6" s="8">
        <v>-2</v>
      </c>
      <c r="B6" s="8">
        <v>44.281080285807491</v>
      </c>
      <c r="C6" s="8">
        <v>67.035933564785367</v>
      </c>
      <c r="D6" s="8">
        <v>47.364900518073533</v>
      </c>
      <c r="E6" s="8"/>
      <c r="F6" s="8">
        <v>55.660073529833198</v>
      </c>
      <c r="G6" s="8">
        <v>37.688425878092815</v>
      </c>
      <c r="H6" s="8">
        <v>33.624247580423329</v>
      </c>
      <c r="I6" s="8">
        <v>53.909941216763634</v>
      </c>
      <c r="J6" s="8">
        <v>37.830726975739587</v>
      </c>
      <c r="K6" s="8">
        <v>65.002699435165582</v>
      </c>
      <c r="L6" s="8">
        <v>79.432704115694776</v>
      </c>
      <c r="M6" s="8">
        <v>66.148645407447859</v>
      </c>
      <c r="N6" s="8">
        <v>139.60052837285468</v>
      </c>
      <c r="O6" s="8">
        <v>211.27600503360196</v>
      </c>
      <c r="P6" s="8">
        <v>133.74166678966608</v>
      </c>
      <c r="Q6" s="8">
        <v>206.94579060826845</v>
      </c>
      <c r="R6" s="8">
        <v>241.46578743405192</v>
      </c>
      <c r="S6" s="8">
        <v>228.08729452947807</v>
      </c>
      <c r="T6" s="8">
        <v>163.64733144940823</v>
      </c>
      <c r="U6" s="8">
        <v>148.27124176309763</v>
      </c>
      <c r="V6" s="8"/>
      <c r="W6" s="8">
        <v>116.02967379340906</v>
      </c>
      <c r="X6" s="8">
        <v>70.536198190924495</v>
      </c>
      <c r="Y6" s="8"/>
      <c r="Z6" s="8">
        <v>81.495462010943257</v>
      </c>
      <c r="AA6" s="8">
        <v>80.016081553384623</v>
      </c>
      <c r="AB6" s="8"/>
      <c r="AC6" s="8">
        <v>98.534368264847089</v>
      </c>
      <c r="AD6" s="8">
        <v>114.8901075310167</v>
      </c>
      <c r="AE6" s="8"/>
      <c r="AF6" s="8">
        <v>83.929591475786665</v>
      </c>
      <c r="AG6" s="8">
        <v>67.307998528245861</v>
      </c>
      <c r="AH6" s="8">
        <v>75.139319290833384</v>
      </c>
      <c r="AI6" s="8">
        <v>53.198706982138646</v>
      </c>
      <c r="AJ6" s="8">
        <v>58.613593228736242</v>
      </c>
      <c r="AK6" s="8">
        <v>75.57213876061698</v>
      </c>
      <c r="AL6" s="8">
        <v>56.697768087851038</v>
      </c>
      <c r="AM6" s="8">
        <v>62.565595637604247</v>
      </c>
      <c r="AN6" s="8">
        <v>74.995046134238848</v>
      </c>
      <c r="AO6" s="8"/>
      <c r="AP6" s="8">
        <v>-2</v>
      </c>
      <c r="AQ6" s="8">
        <f t="shared" si="0"/>
        <v>34</v>
      </c>
      <c r="AR6" s="8">
        <f t="shared" si="1"/>
        <v>241.46578743405192</v>
      </c>
      <c r="AS6" s="8">
        <f t="shared" si="2"/>
        <v>33.624247580423329</v>
      </c>
      <c r="AT6" s="8">
        <f t="shared" si="3"/>
        <v>95.015784528200911</v>
      </c>
      <c r="AU6" s="8">
        <f t="shared" si="4"/>
        <v>75.067182712536123</v>
      </c>
      <c r="AV6" s="8">
        <f t="shared" si="5"/>
        <v>56.920579958512036</v>
      </c>
    </row>
    <row r="7" spans="1:48" x14ac:dyDescent="0.2">
      <c r="A7" s="198">
        <v>-1.5</v>
      </c>
      <c r="B7" s="8">
        <v>113.55049287080452</v>
      </c>
      <c r="C7" s="8">
        <v>165.6267205343708</v>
      </c>
      <c r="D7" s="8">
        <v>117.37704056028693</v>
      </c>
      <c r="E7" s="8">
        <v>70.627138918562764</v>
      </c>
      <c r="F7" s="8">
        <v>87.162455165085348</v>
      </c>
      <c r="G7" s="8">
        <v>66.290946505094624</v>
      </c>
      <c r="H7" s="8">
        <v>44.873126547217723</v>
      </c>
      <c r="I7" s="8">
        <v>67.181777924207822</v>
      </c>
      <c r="J7" s="8">
        <v>41.672856612202516</v>
      </c>
      <c r="K7" s="8">
        <v>121.09908270378496</v>
      </c>
      <c r="L7" s="8">
        <v>123.33185630185635</v>
      </c>
      <c r="M7" s="8">
        <v>90.482133105046429</v>
      </c>
      <c r="N7" s="8">
        <v>399.63128017052617</v>
      </c>
      <c r="O7" s="8">
        <v>290.32364784057728</v>
      </c>
      <c r="P7" s="8">
        <v>181.69713669662934</v>
      </c>
      <c r="Q7" s="8">
        <v>306.64016273372175</v>
      </c>
      <c r="R7" s="8">
        <v>326.78473769619319</v>
      </c>
      <c r="S7" s="8">
        <v>373.39752263065532</v>
      </c>
      <c r="T7" s="8">
        <v>220.69724078167556</v>
      </c>
      <c r="U7" s="8">
        <v>223.96446430335629</v>
      </c>
      <c r="V7" s="8">
        <v>174.54352418446712</v>
      </c>
      <c r="W7" s="8">
        <v>169.42838892841132</v>
      </c>
      <c r="X7" s="8">
        <v>181.2320669925744</v>
      </c>
      <c r="Y7" s="8">
        <v>115.68007629389736</v>
      </c>
      <c r="Z7" s="8">
        <v>154.51934595624544</v>
      </c>
      <c r="AA7" s="8">
        <v>150.31306279501212</v>
      </c>
      <c r="AB7" s="8"/>
      <c r="AC7" s="8">
        <v>137.78470588544701</v>
      </c>
      <c r="AD7" s="8">
        <v>146.03188651289662</v>
      </c>
      <c r="AE7" s="8"/>
      <c r="AF7" s="8">
        <v>91.079846778764164</v>
      </c>
      <c r="AG7" s="8">
        <v>88.964971728842556</v>
      </c>
      <c r="AH7" s="8">
        <v>88.26817654093594</v>
      </c>
      <c r="AI7" s="8">
        <v>95.035307159134703</v>
      </c>
      <c r="AJ7" s="8">
        <v>84.696809127265112</v>
      </c>
      <c r="AK7" s="8">
        <v>73.119495098509901</v>
      </c>
      <c r="AL7" s="8">
        <v>101.42489700434865</v>
      </c>
      <c r="AM7" s="8">
        <v>111.41234541121285</v>
      </c>
      <c r="AN7" s="8"/>
      <c r="AO7" s="8"/>
      <c r="AP7" s="198">
        <v>-1.5</v>
      </c>
      <c r="AQ7" s="198">
        <f t="shared" si="0"/>
        <v>36</v>
      </c>
      <c r="AR7" s="198">
        <f t="shared" si="1"/>
        <v>399.63128017052617</v>
      </c>
      <c r="AS7" s="198">
        <f t="shared" si="2"/>
        <v>41.672856612202516</v>
      </c>
      <c r="AT7" s="198">
        <f t="shared" si="3"/>
        <v>149.88740908332835</v>
      </c>
      <c r="AU7" s="198">
        <f t="shared" si="4"/>
        <v>119.23806163203594</v>
      </c>
      <c r="AV7" s="198">
        <f t="shared" si="5"/>
        <v>90.265176216982752</v>
      </c>
    </row>
    <row r="8" spans="1:48" x14ac:dyDescent="0.2">
      <c r="A8" s="198">
        <v>-1.25</v>
      </c>
      <c r="B8" s="8">
        <v>541.97855164428859</v>
      </c>
      <c r="C8" s="8">
        <v>438.51382715111146</v>
      </c>
      <c r="D8" s="8">
        <v>159.78276765902595</v>
      </c>
      <c r="E8" s="8">
        <v>103.33769486147804</v>
      </c>
      <c r="F8" s="8">
        <v>120.12328039456214</v>
      </c>
      <c r="G8" s="8">
        <v>87.493810054464134</v>
      </c>
      <c r="H8" s="8">
        <v>75.659532140549729</v>
      </c>
      <c r="I8" s="8">
        <v>117.35223756553533</v>
      </c>
      <c r="J8" s="8">
        <v>54.622256498059066</v>
      </c>
      <c r="K8" s="8">
        <v>133.68006575875239</v>
      </c>
      <c r="L8" s="8">
        <v>148.12539740367518</v>
      </c>
      <c r="M8" s="8">
        <v>106.98906043207234</v>
      </c>
      <c r="N8" s="8">
        <v>490.91113510215393</v>
      </c>
      <c r="O8" s="8">
        <v>358.87049676913517</v>
      </c>
      <c r="P8" s="8">
        <v>205.31911890599403</v>
      </c>
      <c r="Q8" s="8">
        <v>425.04941501576798</v>
      </c>
      <c r="R8" s="8">
        <v>363.24582755180916</v>
      </c>
      <c r="S8" s="8">
        <v>382.0539120263274</v>
      </c>
      <c r="T8" s="8">
        <v>256.62617411097608</v>
      </c>
      <c r="U8" s="8">
        <v>276.61427805486568</v>
      </c>
      <c r="V8" s="8"/>
      <c r="W8" s="8">
        <v>212.50757756068933</v>
      </c>
      <c r="X8" s="8">
        <v>286.53169449559323</v>
      </c>
      <c r="Y8" s="8">
        <v>141.79351763750796</v>
      </c>
      <c r="Z8" s="8">
        <v>171.55825221014931</v>
      </c>
      <c r="AA8" s="8">
        <v>223.38108686566645</v>
      </c>
      <c r="AB8" s="8"/>
      <c r="AC8" s="8">
        <v>163.3430652663028</v>
      </c>
      <c r="AD8" s="8">
        <v>154.88437190876095</v>
      </c>
      <c r="AE8" s="8"/>
      <c r="AF8" s="8">
        <v>95.035307159134703</v>
      </c>
      <c r="AG8" s="8">
        <v>109.5153842549562</v>
      </c>
      <c r="AH8" s="8">
        <v>77.591962952940449</v>
      </c>
      <c r="AI8" s="8">
        <v>100.20783227192695</v>
      </c>
      <c r="AJ8" s="8">
        <v>129.7496365883604</v>
      </c>
      <c r="AK8" s="8"/>
      <c r="AL8" s="8">
        <v>135.65484260370903</v>
      </c>
      <c r="AM8" s="8">
        <v>220.17145170326046</v>
      </c>
      <c r="AN8" s="8">
        <v>110.05342318671055</v>
      </c>
      <c r="AO8" s="8"/>
      <c r="AP8" s="198">
        <v>-1.25</v>
      </c>
      <c r="AQ8" s="198">
        <f t="shared" si="0"/>
        <v>35</v>
      </c>
      <c r="AR8" s="198">
        <f t="shared" si="1"/>
        <v>541.97855164428859</v>
      </c>
      <c r="AS8" s="198">
        <f t="shared" si="2"/>
        <v>54.622256498059066</v>
      </c>
      <c r="AT8" s="198">
        <f t="shared" si="3"/>
        <v>205.0950927361792</v>
      </c>
      <c r="AU8" s="198">
        <f t="shared" si="4"/>
        <v>154.88437190876095</v>
      </c>
      <c r="AV8" s="198">
        <f t="shared" si="5"/>
        <v>129.36444157046085</v>
      </c>
    </row>
    <row r="9" spans="1:48" x14ac:dyDescent="0.2">
      <c r="A9" s="198">
        <v>-1</v>
      </c>
      <c r="B9" s="8">
        <v>624.86502824172089</v>
      </c>
      <c r="C9" s="8">
        <v>628.48913515318543</v>
      </c>
      <c r="D9" s="8">
        <v>240.89439331768784</v>
      </c>
      <c r="E9" s="8">
        <v>108.96213434487524</v>
      </c>
      <c r="F9" s="8">
        <v>219.15160044241497</v>
      </c>
      <c r="G9" s="8">
        <v>106.41985604148523</v>
      </c>
      <c r="H9" s="8">
        <v>112.21838878263151</v>
      </c>
      <c r="I9" s="8">
        <v>210.25509451764469</v>
      </c>
      <c r="J9" s="8">
        <v>79.951851879185057</v>
      </c>
      <c r="K9" s="8">
        <v>208.27789469644151</v>
      </c>
      <c r="L9" s="8">
        <v>229.50654996140992</v>
      </c>
      <c r="M9" s="8">
        <v>128.90342946967573</v>
      </c>
      <c r="N9" s="8">
        <v>466.49265331448413</v>
      </c>
      <c r="O9" s="8">
        <v>415.45810822505115</v>
      </c>
      <c r="P9" s="8">
        <v>358.97020697120195</v>
      </c>
      <c r="Q9" s="8">
        <v>463.53242200743296</v>
      </c>
      <c r="R9" s="8">
        <v>447.68971165741556</v>
      </c>
      <c r="S9" s="8">
        <v>415.23673804307009</v>
      </c>
      <c r="T9" s="8">
        <v>214.02890847621646</v>
      </c>
      <c r="U9" s="8">
        <v>352.45334495454676</v>
      </c>
      <c r="V9" s="8"/>
      <c r="W9" s="8">
        <v>388.98196376183625</v>
      </c>
      <c r="X9" s="8">
        <v>436.60554034130831</v>
      </c>
      <c r="Y9" s="8">
        <v>189.11511300051501</v>
      </c>
      <c r="Z9" s="8">
        <v>290.09545425257289</v>
      </c>
      <c r="AA9" s="8">
        <v>321.38849639756205</v>
      </c>
      <c r="AB9" s="8"/>
      <c r="AC9" s="8">
        <v>182.81610098505004</v>
      </c>
      <c r="AD9" s="8">
        <v>278.8191674508617</v>
      </c>
      <c r="AE9" s="8"/>
      <c r="AF9" s="8">
        <v>107.05382139179902</v>
      </c>
      <c r="AG9" s="8">
        <v>205.15384254956206</v>
      </c>
      <c r="AH9" s="8">
        <v>113.37170578838482</v>
      </c>
      <c r="AI9" s="8">
        <v>145.39136046308266</v>
      </c>
      <c r="AJ9" s="8">
        <v>367.34402140950516</v>
      </c>
      <c r="AK9" s="8">
        <v>117.55562732962629</v>
      </c>
      <c r="AL9" s="8">
        <v>243.21293833147706</v>
      </c>
      <c r="AM9" s="8">
        <v>399.43428096951345</v>
      </c>
      <c r="AN9" s="8">
        <v>170.50387579982018</v>
      </c>
      <c r="AO9" s="8"/>
      <c r="AP9" s="198">
        <v>-1</v>
      </c>
      <c r="AQ9" s="198">
        <f t="shared" si="0"/>
        <v>36</v>
      </c>
      <c r="AR9" s="198">
        <f t="shared" si="1"/>
        <v>628.48913515318543</v>
      </c>
      <c r="AS9" s="198">
        <f t="shared" si="2"/>
        <v>79.951851879185057</v>
      </c>
      <c r="AT9" s="198">
        <f t="shared" si="3"/>
        <v>277.46113224222927</v>
      </c>
      <c r="AU9" s="198">
        <f t="shared" si="4"/>
        <v>235.20047163954888</v>
      </c>
      <c r="AV9" s="198">
        <f t="shared" si="5"/>
        <v>147.00071920007082</v>
      </c>
    </row>
    <row r="10" spans="1:48" x14ac:dyDescent="0.2">
      <c r="A10" s="198">
        <v>-0.75</v>
      </c>
      <c r="B10" s="8">
        <v>689.99011699684627</v>
      </c>
      <c r="C10" s="8">
        <v>830.45947113491263</v>
      </c>
      <c r="D10" s="8">
        <v>467.95696127486428</v>
      </c>
      <c r="E10" s="8">
        <v>217.75063487900522</v>
      </c>
      <c r="F10" s="8">
        <v>359.74556292567001</v>
      </c>
      <c r="G10" s="8">
        <v>171.45145766606151</v>
      </c>
      <c r="H10" s="8">
        <v>334.21405080285967</v>
      </c>
      <c r="I10" s="8">
        <v>313.36705662932656</v>
      </c>
      <c r="J10" s="8">
        <v>132.88786020378541</v>
      </c>
      <c r="K10" s="8">
        <v>419.40858207237886</v>
      </c>
      <c r="L10" s="8">
        <v>364.41258242718885</v>
      </c>
      <c r="M10" s="8">
        <v>199.91167719541656</v>
      </c>
      <c r="N10" s="8">
        <v>448.73126547217726</v>
      </c>
      <c r="O10" s="8">
        <v>324.30538358601132</v>
      </c>
      <c r="P10" s="8">
        <v>422.45039587279683</v>
      </c>
      <c r="Q10" s="8">
        <v>504.97566030614911</v>
      </c>
      <c r="R10" s="8">
        <v>394.31067610879393</v>
      </c>
      <c r="S10" s="8">
        <v>432.54951683441419</v>
      </c>
      <c r="T10" s="8">
        <v>264.23282868861173</v>
      </c>
      <c r="U10" s="8">
        <v>433.39696443401414</v>
      </c>
      <c r="V10" s="8"/>
      <c r="W10" s="8">
        <v>462.00584770713846</v>
      </c>
      <c r="X10" s="8">
        <v>478.66469982823475</v>
      </c>
      <c r="Y10" s="8">
        <v>202.53251656380664</v>
      </c>
      <c r="Z10" s="8">
        <v>276.40347601282878</v>
      </c>
      <c r="AA10" s="8">
        <v>342.97346159208666</v>
      </c>
      <c r="AB10" s="8"/>
      <c r="AC10" s="8">
        <v>243.97360378924066</v>
      </c>
      <c r="AD10" s="8">
        <v>428.67909879513672</v>
      </c>
      <c r="AE10" s="8"/>
      <c r="AF10" s="8">
        <v>147.82548992792607</v>
      </c>
      <c r="AG10" s="8">
        <v>413.81956973779296</v>
      </c>
      <c r="AH10" s="8">
        <v>187.96092774775875</v>
      </c>
      <c r="AI10" s="8">
        <v>308.58226188867297</v>
      </c>
      <c r="AJ10" s="8">
        <v>564.11260178997361</v>
      </c>
      <c r="AK10" s="8">
        <v>182.91136726695007</v>
      </c>
      <c r="AL10" s="8">
        <v>263.04198217371504</v>
      </c>
      <c r="AM10" s="8">
        <v>417.45541195395151</v>
      </c>
      <c r="AN10" s="8">
        <v>212.4873643688295</v>
      </c>
      <c r="AO10" s="8"/>
      <c r="AP10" s="198">
        <v>-0.75</v>
      </c>
      <c r="AQ10" s="198">
        <f t="shared" si="0"/>
        <v>36</v>
      </c>
      <c r="AR10" s="198">
        <f t="shared" si="1"/>
        <v>830.45947113491263</v>
      </c>
      <c r="AS10" s="198">
        <f t="shared" si="2"/>
        <v>132.88786020378541</v>
      </c>
      <c r="AT10" s="198">
        <f t="shared" si="3"/>
        <v>357.22051074042565</v>
      </c>
      <c r="AU10" s="198">
        <f t="shared" si="4"/>
        <v>351.35951225887834</v>
      </c>
      <c r="AV10" s="198">
        <f t="shared" si="5"/>
        <v>151.03722865854735</v>
      </c>
    </row>
    <row r="11" spans="1:48" x14ac:dyDescent="0.2">
      <c r="A11" s="198">
        <v>-0.5</v>
      </c>
      <c r="B11" s="8">
        <v>581.94167428947924</v>
      </c>
      <c r="C11" s="8">
        <v>844.15194435365549</v>
      </c>
      <c r="D11" s="8">
        <v>540.53052107471967</v>
      </c>
      <c r="E11" s="8">
        <v>347.90602904260379</v>
      </c>
      <c r="F11" s="8">
        <v>357.1203644560656</v>
      </c>
      <c r="G11" s="8">
        <v>239.04447904827978</v>
      </c>
      <c r="H11" s="8">
        <v>242.46856629288231</v>
      </c>
      <c r="I11" s="8">
        <v>312.78367919163668</v>
      </c>
      <c r="J11" s="8">
        <v>202.47309695305853</v>
      </c>
      <c r="K11" s="8">
        <v>331.17138897180541</v>
      </c>
      <c r="L11" s="8">
        <v>374.3299988679164</v>
      </c>
      <c r="M11" s="8">
        <v>370.5120594987647</v>
      </c>
      <c r="N11" s="8">
        <v>243.80067038105537</v>
      </c>
      <c r="O11" s="8">
        <v>283.03142986945409</v>
      </c>
      <c r="P11" s="8">
        <v>436.8777115322502</v>
      </c>
      <c r="Q11" s="8">
        <v>378.33264735314634</v>
      </c>
      <c r="R11" s="8">
        <v>324.59707230485623</v>
      </c>
      <c r="S11" s="8">
        <v>416.67946960901543</v>
      </c>
      <c r="T11" s="8">
        <v>268.79682143519312</v>
      </c>
      <c r="U11" s="8">
        <v>387.01845813767068</v>
      </c>
      <c r="V11" s="8">
        <v>347.42835444363925</v>
      </c>
      <c r="W11" s="8">
        <v>496.99645876426246</v>
      </c>
      <c r="X11" s="8">
        <v>552.62380824889954</v>
      </c>
      <c r="Y11" s="8">
        <v>374.84025419660071</v>
      </c>
      <c r="Z11" s="8">
        <v>273.36081418177451</v>
      </c>
      <c r="AA11" s="8">
        <v>303.1579514697541</v>
      </c>
      <c r="AB11" s="8"/>
      <c r="AC11" s="8">
        <v>238.64894558489567</v>
      </c>
      <c r="AD11" s="8">
        <v>349.48097052142174</v>
      </c>
      <c r="AE11" s="8"/>
      <c r="AF11" s="8">
        <v>165.32079545648807</v>
      </c>
      <c r="AG11" s="8">
        <v>407.49636588360414</v>
      </c>
      <c r="AH11" s="8">
        <v>351.75654914147526</v>
      </c>
      <c r="AI11" s="8">
        <v>278.22207541203431</v>
      </c>
      <c r="AJ11" s="8">
        <v>379.9904291178828</v>
      </c>
      <c r="AK11" s="8">
        <v>348.87108600958464</v>
      </c>
      <c r="AL11" s="8">
        <v>195.74741376703062</v>
      </c>
      <c r="AM11" s="8">
        <v>336.67648271668941</v>
      </c>
      <c r="AN11" s="8">
        <v>345.98562287769397</v>
      </c>
      <c r="AO11" s="8"/>
      <c r="AP11" s="198">
        <v>-0.5</v>
      </c>
      <c r="AQ11" s="198">
        <f t="shared" si="0"/>
        <v>37</v>
      </c>
      <c r="AR11" s="198">
        <f t="shared" si="1"/>
        <v>844.15194435365549</v>
      </c>
      <c r="AS11" s="198">
        <f t="shared" si="2"/>
        <v>165.32079545648807</v>
      </c>
      <c r="AT11" s="198">
        <f t="shared" si="3"/>
        <v>357.57222866100642</v>
      </c>
      <c r="AU11" s="198">
        <f t="shared" si="4"/>
        <v>347.90602904260379</v>
      </c>
      <c r="AV11" s="198">
        <f t="shared" si="5"/>
        <v>125.71894668842697</v>
      </c>
    </row>
    <row r="12" spans="1:48" x14ac:dyDescent="0.2">
      <c r="A12" s="8">
        <v>-0.25</v>
      </c>
      <c r="B12" s="8">
        <v>196.43696946823687</v>
      </c>
      <c r="C12" s="8">
        <v>284.34402910425626</v>
      </c>
      <c r="D12" s="8"/>
      <c r="E12" s="8">
        <v>136.64029706580354</v>
      </c>
      <c r="F12" s="8">
        <v>94.162984417363617</v>
      </c>
      <c r="G12" s="8"/>
      <c r="H12" s="8">
        <v>146.40906037907234</v>
      </c>
      <c r="I12" s="8">
        <v>57.701894561747686</v>
      </c>
      <c r="J12" s="8"/>
      <c r="K12" s="8">
        <v>41.320848978756331</v>
      </c>
      <c r="L12" s="8">
        <v>186.33661957236066</v>
      </c>
      <c r="M12" s="8"/>
      <c r="N12" s="8">
        <v>108.51809964881755</v>
      </c>
      <c r="O12" s="8">
        <v>62.952291500956385</v>
      </c>
      <c r="P12" s="8"/>
      <c r="Q12" s="8">
        <v>131.31188071311146</v>
      </c>
      <c r="R12" s="8">
        <v>119.53990295687228</v>
      </c>
      <c r="S12" s="8"/>
      <c r="T12" s="8">
        <v>164.56012999872451</v>
      </c>
      <c r="U12" s="8">
        <v>154.83423793710853</v>
      </c>
      <c r="V12" s="8"/>
      <c r="W12" s="8"/>
      <c r="X12" s="8">
        <v>249.04969412402005</v>
      </c>
      <c r="Y12" s="8"/>
      <c r="Z12" s="8">
        <v>67.955616862751796</v>
      </c>
      <c r="AA12" s="8">
        <v>50.263832231202038</v>
      </c>
      <c r="AB12" s="8"/>
      <c r="AC12" s="8">
        <v>144.93496118842452</v>
      </c>
      <c r="AD12" s="8">
        <v>98.449777510125784</v>
      </c>
      <c r="AE12" s="8"/>
      <c r="AF12" s="8">
        <v>193.00901811908179</v>
      </c>
      <c r="AG12" s="8">
        <v>201.51800033340348</v>
      </c>
      <c r="AH12" s="8"/>
      <c r="AI12" s="8">
        <v>86.6679871237355</v>
      </c>
      <c r="AJ12" s="8">
        <v>113.30930656746949</v>
      </c>
      <c r="AK12" s="8"/>
      <c r="AL12" s="8">
        <v>287.33013135502591</v>
      </c>
      <c r="AM12" s="8">
        <v>156.46517287230816</v>
      </c>
      <c r="AN12" s="8"/>
      <c r="AO12" s="8"/>
      <c r="AP12" s="8">
        <v>-0.25</v>
      </c>
      <c r="AQ12" s="8">
        <f t="shared" si="0"/>
        <v>25</v>
      </c>
      <c r="AR12" s="8">
        <f t="shared" si="1"/>
        <v>287.33013135502591</v>
      </c>
      <c r="AS12" s="8">
        <f t="shared" si="2"/>
        <v>41.320848978756331</v>
      </c>
      <c r="AT12" s="8">
        <f t="shared" si="3"/>
        <v>141.36090978362947</v>
      </c>
      <c r="AU12" s="8">
        <f t="shared" si="4"/>
        <v>136.64029706580354</v>
      </c>
      <c r="AV12" s="8">
        <f t="shared" si="5"/>
        <v>68.326374404599775</v>
      </c>
    </row>
    <row r="14" spans="1:48" x14ac:dyDescent="0.2">
      <c r="A14" t="s">
        <v>897</v>
      </c>
      <c r="B14" s="8">
        <f>MAX(B4:B12)</f>
        <v>689.99011699684627</v>
      </c>
      <c r="C14" s="8">
        <f t="shared" ref="C14:AM14" si="6">MAX(C4:C12)</f>
        <v>844.15194435365549</v>
      </c>
      <c r="D14" s="8">
        <f t="shared" si="6"/>
        <v>540.53052107471967</v>
      </c>
      <c r="E14" s="8">
        <f t="shared" si="6"/>
        <v>347.90602904260379</v>
      </c>
      <c r="F14" s="8">
        <f t="shared" si="6"/>
        <v>359.74556292567001</v>
      </c>
      <c r="G14" s="8">
        <f t="shared" si="6"/>
        <v>239.04447904827978</v>
      </c>
      <c r="H14" s="8">
        <f t="shared" si="6"/>
        <v>334.21405080285967</v>
      </c>
      <c r="I14" s="8">
        <f t="shared" si="6"/>
        <v>313.36705662932656</v>
      </c>
      <c r="J14" s="8">
        <f t="shared" si="6"/>
        <v>202.47309695305853</v>
      </c>
      <c r="K14" s="8">
        <f t="shared" si="6"/>
        <v>419.40858207237886</v>
      </c>
      <c r="L14" s="8">
        <f t="shared" si="6"/>
        <v>374.3299988679164</v>
      </c>
      <c r="M14" s="8">
        <f t="shared" si="6"/>
        <v>370.5120594987647</v>
      </c>
      <c r="N14" s="8">
        <f t="shared" si="6"/>
        <v>490.91113510215393</v>
      </c>
      <c r="O14" s="8">
        <f t="shared" si="6"/>
        <v>415.45810822505115</v>
      </c>
      <c r="P14" s="8">
        <f t="shared" si="6"/>
        <v>436.8777115322502</v>
      </c>
      <c r="Q14" s="8">
        <f t="shared" si="6"/>
        <v>504.97566030614911</v>
      </c>
      <c r="R14" s="8">
        <f t="shared" si="6"/>
        <v>447.68971165741556</v>
      </c>
      <c r="S14" s="8">
        <f t="shared" si="6"/>
        <v>432.54951683441419</v>
      </c>
      <c r="T14" s="8">
        <f t="shared" si="6"/>
        <v>268.79682143519312</v>
      </c>
      <c r="U14" s="8">
        <f t="shared" si="6"/>
        <v>433.39696443401414</v>
      </c>
      <c r="V14" s="8">
        <f t="shared" si="6"/>
        <v>347.42835444363925</v>
      </c>
      <c r="W14" s="8">
        <f t="shared" si="6"/>
        <v>496.99645876426246</v>
      </c>
      <c r="X14" s="8">
        <f t="shared" si="6"/>
        <v>552.62380824889954</v>
      </c>
      <c r="Y14" s="8">
        <f t="shared" si="6"/>
        <v>374.84025419660071</v>
      </c>
      <c r="Z14" s="8">
        <f t="shared" si="6"/>
        <v>290.09545425257289</v>
      </c>
      <c r="AA14" s="8">
        <f t="shared" si="6"/>
        <v>342.97346159208666</v>
      </c>
      <c r="AB14" s="8">
        <f t="shared" si="6"/>
        <v>0</v>
      </c>
      <c r="AC14" s="8">
        <f t="shared" si="6"/>
        <v>243.97360378924066</v>
      </c>
      <c r="AD14" s="8">
        <f t="shared" si="6"/>
        <v>428.67909879513672</v>
      </c>
      <c r="AE14" s="8">
        <f t="shared" si="6"/>
        <v>0</v>
      </c>
      <c r="AF14" s="8">
        <f t="shared" si="6"/>
        <v>193.00901811908179</v>
      </c>
      <c r="AG14" s="8">
        <f t="shared" si="6"/>
        <v>413.81956973779296</v>
      </c>
      <c r="AH14" s="8">
        <f t="shared" si="6"/>
        <v>351.75654914147526</v>
      </c>
      <c r="AI14" s="8">
        <f t="shared" si="6"/>
        <v>308.58226188867297</v>
      </c>
      <c r="AJ14" s="8">
        <f t="shared" si="6"/>
        <v>564.11260178997361</v>
      </c>
      <c r="AK14" s="8">
        <f t="shared" si="6"/>
        <v>348.87108600958464</v>
      </c>
      <c r="AL14" s="8">
        <f t="shared" si="6"/>
        <v>287.33013135502591</v>
      </c>
      <c r="AM14" s="8">
        <f t="shared" si="6"/>
        <v>417.45541195395151</v>
      </c>
      <c r="AN14" s="8"/>
      <c r="AO14" s="8"/>
      <c r="AP14" s="8"/>
    </row>
    <row r="15" spans="1:48" x14ac:dyDescent="0.2">
      <c r="A15" t="s">
        <v>898</v>
      </c>
      <c r="B15" s="8">
        <f>MIN(B4:B12)</f>
        <v>35.696409495359141</v>
      </c>
      <c r="C15" s="8">
        <f t="shared" ref="C15:AM15" si="7">MIN(C4:C12)</f>
        <v>65.869178689405643</v>
      </c>
      <c r="D15" s="8">
        <f t="shared" si="7"/>
        <v>42.953566491023494</v>
      </c>
      <c r="E15" s="8">
        <f t="shared" si="7"/>
        <v>34.808340103243793</v>
      </c>
      <c r="F15" s="8">
        <f t="shared" si="7"/>
        <v>55.660073529833198</v>
      </c>
      <c r="G15" s="8">
        <f t="shared" si="7"/>
        <v>37.688425878092815</v>
      </c>
      <c r="H15" s="8">
        <f t="shared" si="7"/>
        <v>33.624247580423329</v>
      </c>
      <c r="I15" s="8">
        <f t="shared" si="7"/>
        <v>52.889030700806387</v>
      </c>
      <c r="J15" s="8">
        <f t="shared" si="7"/>
        <v>37.830726975739587</v>
      </c>
      <c r="K15" s="8">
        <f t="shared" si="7"/>
        <v>36.436467322121928</v>
      </c>
      <c r="L15" s="8">
        <f t="shared" si="7"/>
        <v>54.055785576186096</v>
      </c>
      <c r="M15" s="8">
        <f t="shared" si="7"/>
        <v>43.949674174550921</v>
      </c>
      <c r="N15" s="8">
        <f t="shared" si="7"/>
        <v>39.100675498467972</v>
      </c>
      <c r="O15" s="8">
        <f t="shared" si="7"/>
        <v>62.952291500956385</v>
      </c>
      <c r="P15" s="8">
        <f t="shared" si="7"/>
        <v>133.74166678966608</v>
      </c>
      <c r="Q15" s="8">
        <f t="shared" si="7"/>
        <v>45.169149677922839</v>
      </c>
      <c r="R15" s="8">
        <f t="shared" si="7"/>
        <v>61.348003547309283</v>
      </c>
      <c r="S15" s="8">
        <f t="shared" si="7"/>
        <v>148.25637874963715</v>
      </c>
      <c r="T15" s="8">
        <f t="shared" si="7"/>
        <v>67.499217588093657</v>
      </c>
      <c r="U15" s="8">
        <f t="shared" si="7"/>
        <v>65.869178689405643</v>
      </c>
      <c r="V15" s="8">
        <f t="shared" si="7"/>
        <v>174.54352418446712</v>
      </c>
      <c r="W15" s="8">
        <f t="shared" si="7"/>
        <v>53.807239348349498</v>
      </c>
      <c r="X15" s="8">
        <f t="shared" si="7"/>
        <v>56.389295326945508</v>
      </c>
      <c r="Y15" s="8">
        <f t="shared" si="7"/>
        <v>84.084254999694465</v>
      </c>
      <c r="Z15" s="8">
        <f t="shared" si="7"/>
        <v>59.436163735799873</v>
      </c>
      <c r="AA15" s="8">
        <f t="shared" si="7"/>
        <v>50.263832231202038</v>
      </c>
      <c r="AB15" s="8">
        <f t="shared" si="7"/>
        <v>0</v>
      </c>
      <c r="AC15" s="8">
        <f t="shared" si="7"/>
        <v>59.892563010458012</v>
      </c>
      <c r="AD15" s="8">
        <f t="shared" si="7"/>
        <v>73.315042189725233</v>
      </c>
      <c r="AE15" s="8">
        <f t="shared" si="7"/>
        <v>0</v>
      </c>
      <c r="AF15" s="8">
        <f t="shared" si="7"/>
        <v>59.588296827352586</v>
      </c>
      <c r="AG15" s="8">
        <f t="shared" si="7"/>
        <v>65.411037371989224</v>
      </c>
      <c r="AH15" s="8">
        <f t="shared" si="7"/>
        <v>75.139319290833384</v>
      </c>
      <c r="AI15" s="8">
        <f t="shared" si="7"/>
        <v>53.198706982138646</v>
      </c>
      <c r="AJ15" s="8">
        <f t="shared" si="7"/>
        <v>58.613593228736242</v>
      </c>
      <c r="AK15" s="8">
        <f t="shared" si="7"/>
        <v>73.119495098509901</v>
      </c>
      <c r="AL15" s="8">
        <f t="shared" si="7"/>
        <v>56.697768087851038</v>
      </c>
      <c r="AM15" s="8">
        <f t="shared" si="7"/>
        <v>60.35247428863817</v>
      </c>
      <c r="AN15" s="8"/>
      <c r="AO15" s="8"/>
      <c r="AP15" s="8"/>
    </row>
    <row r="16" spans="1:48" x14ac:dyDescent="0.2">
      <c r="A16" t="s">
        <v>899</v>
      </c>
      <c r="B16" s="8">
        <f>AVERAGE(B4:B12)</f>
        <v>353.59254041156788</v>
      </c>
      <c r="C16" s="8">
        <f t="shared" ref="C16:AM16" si="8">AVERAGE(C4:C12)</f>
        <v>377.35479919466525</v>
      </c>
      <c r="D16" s="8">
        <f t="shared" si="8"/>
        <v>230.98002155652597</v>
      </c>
      <c r="E16" s="8">
        <f t="shared" si="8"/>
        <v>132.15109929555715</v>
      </c>
      <c r="F16" s="8">
        <f t="shared" si="8"/>
        <v>156.68159982312636</v>
      </c>
      <c r="G16" s="8">
        <f t="shared" si="8"/>
        <v>106.90774551913134</v>
      </c>
      <c r="H16" s="8">
        <f t="shared" si="8"/>
        <v>118.10355038125454</v>
      </c>
      <c r="I16" s="8">
        <f t="shared" si="8"/>
        <v>137.7218330982061</v>
      </c>
      <c r="J16" s="8">
        <f t="shared" si="8"/>
        <v>84.647788101528633</v>
      </c>
      <c r="K16" s="8">
        <f t="shared" si="8"/>
        <v>154.75927747348101</v>
      </c>
      <c r="L16" s="8">
        <f t="shared" si="8"/>
        <v>180.04910718837002</v>
      </c>
      <c r="M16" s="8">
        <f t="shared" si="8"/>
        <v>143.84238275471066</v>
      </c>
      <c r="N16" s="8">
        <f t="shared" si="8"/>
        <v>266.4543020290987</v>
      </c>
      <c r="O16" s="8">
        <f t="shared" si="8"/>
        <v>233.75224131348608</v>
      </c>
      <c r="P16" s="8">
        <f t="shared" si="8"/>
        <v>289.84270612808979</v>
      </c>
      <c r="Q16" s="8">
        <f t="shared" si="8"/>
        <v>288.38768695654676</v>
      </c>
      <c r="R16" s="8">
        <f t="shared" si="8"/>
        <v>268.94934672077397</v>
      </c>
      <c r="S16" s="8">
        <f t="shared" si="8"/>
        <v>342.3229760603711</v>
      </c>
      <c r="T16" s="8">
        <f t="shared" si="8"/>
        <v>187.7633184989204</v>
      </c>
      <c r="U16" s="8">
        <f t="shared" si="8"/>
        <v>235.19447997888599</v>
      </c>
      <c r="V16" s="8">
        <f t="shared" si="8"/>
        <v>260.98593931405321</v>
      </c>
      <c r="W16" s="8">
        <f t="shared" si="8"/>
        <v>244.95621410931932</v>
      </c>
      <c r="X16" s="8">
        <f t="shared" si="8"/>
        <v>263.98865425380649</v>
      </c>
      <c r="Y16" s="8">
        <f t="shared" si="8"/>
        <v>184.67428878200369</v>
      </c>
      <c r="Z16" s="8">
        <f t="shared" si="8"/>
        <v>160.66388855649163</v>
      </c>
      <c r="AA16" s="8">
        <f t="shared" si="8"/>
        <v>177.05119535579715</v>
      </c>
      <c r="AB16" s="8" t="e">
        <f t="shared" si="8"/>
        <v>#DIV/0!</v>
      </c>
      <c r="AC16" s="8">
        <f t="shared" si="8"/>
        <v>148.5185406783329</v>
      </c>
      <c r="AD16" s="8">
        <f t="shared" si="8"/>
        <v>190.92663387763722</v>
      </c>
      <c r="AE16" s="8" t="e">
        <f t="shared" si="8"/>
        <v>#DIV/0!</v>
      </c>
      <c r="AF16" s="8">
        <f t="shared" si="8"/>
        <v>112.91939725499807</v>
      </c>
      <c r="AG16" s="8">
        <f t="shared" si="8"/>
        <v>182.4430020399339</v>
      </c>
      <c r="AH16" s="8">
        <f t="shared" si="8"/>
        <v>139.12067168059815</v>
      </c>
      <c r="AI16" s="8">
        <f t="shared" si="8"/>
        <v>132.62582002871201</v>
      </c>
      <c r="AJ16" s="8">
        <f t="shared" si="8"/>
        <v>204.14809754140896</v>
      </c>
      <c r="AK16" s="8">
        <f t="shared" si="8"/>
        <v>145.50412676658777</v>
      </c>
      <c r="AL16" s="8">
        <f t="shared" si="8"/>
        <v>156.87455019396484</v>
      </c>
      <c r="AM16" s="8">
        <f t="shared" si="8"/>
        <v>204.62690889504631</v>
      </c>
      <c r="AN16" s="8"/>
      <c r="AO16" s="8"/>
      <c r="AP16" s="8"/>
    </row>
    <row r="17" spans="1:42" x14ac:dyDescent="0.2">
      <c r="A17" t="s">
        <v>900</v>
      </c>
      <c r="B17" s="8">
        <f>STDEV(B4:B12)</f>
        <v>281.17973302287004</v>
      </c>
      <c r="C17" s="8">
        <f t="shared" ref="C17:AM17" si="9">STDEV(C4:C12)</f>
        <v>322.14830119364183</v>
      </c>
      <c r="D17" s="8">
        <f t="shared" si="9"/>
        <v>199.63342372537579</v>
      </c>
      <c r="E17" s="8">
        <f t="shared" si="9"/>
        <v>105.25244732236168</v>
      </c>
      <c r="F17" s="8">
        <f t="shared" si="9"/>
        <v>124.94219077640899</v>
      </c>
      <c r="G17" s="8">
        <f t="shared" si="9"/>
        <v>74.078205533181787</v>
      </c>
      <c r="H17" s="8">
        <f t="shared" si="9"/>
        <v>106.39107563457547</v>
      </c>
      <c r="I17" s="8">
        <f t="shared" si="9"/>
        <v>111.67700299293465</v>
      </c>
      <c r="J17" s="8">
        <f t="shared" si="9"/>
        <v>61.777472127439836</v>
      </c>
      <c r="K17" s="8">
        <f t="shared" si="9"/>
        <v>138.9816385986893</v>
      </c>
      <c r="L17" s="8">
        <f t="shared" si="9"/>
        <v>121.78284441147539</v>
      </c>
      <c r="M17" s="8">
        <f t="shared" si="9"/>
        <v>111.77837754454262</v>
      </c>
      <c r="N17" s="8">
        <f t="shared" si="9"/>
        <v>185.97146687165321</v>
      </c>
      <c r="O17" s="8">
        <f t="shared" si="9"/>
        <v>132.55257480090478</v>
      </c>
      <c r="P17" s="8">
        <f t="shared" si="9"/>
        <v>132.0529734867992</v>
      </c>
      <c r="Q17" s="8">
        <f t="shared" si="9"/>
        <v>165.50182037022455</v>
      </c>
      <c r="R17" s="8">
        <f t="shared" si="9"/>
        <v>134.81528500070988</v>
      </c>
      <c r="S17" s="8">
        <f t="shared" si="9"/>
        <v>109.72840966316433</v>
      </c>
      <c r="T17" s="8">
        <f t="shared" si="9"/>
        <v>77.808925958519225</v>
      </c>
      <c r="U17" s="8">
        <f t="shared" si="9"/>
        <v>135.31839797985765</v>
      </c>
      <c r="V17" s="8">
        <f t="shared" si="9"/>
        <v>122.24803584054573</v>
      </c>
      <c r="W17" s="8">
        <f t="shared" si="9"/>
        <v>179.50095488488725</v>
      </c>
      <c r="X17" s="8">
        <f t="shared" si="9"/>
        <v>189.46753951978056</v>
      </c>
      <c r="Y17" s="8">
        <f t="shared" si="9"/>
        <v>103.16884065301782</v>
      </c>
      <c r="Z17" s="8">
        <f t="shared" si="9"/>
        <v>97.549602837380235</v>
      </c>
      <c r="AA17" s="8">
        <f t="shared" si="9"/>
        <v>122.2813851993988</v>
      </c>
      <c r="AB17" s="8" t="e">
        <f t="shared" si="9"/>
        <v>#DIV/0!</v>
      </c>
      <c r="AC17" s="8">
        <f t="shared" si="9"/>
        <v>66.895677478127467</v>
      </c>
      <c r="AD17" s="8">
        <f t="shared" si="9"/>
        <v>129.70763305612246</v>
      </c>
      <c r="AE17" s="8" t="e">
        <f t="shared" si="9"/>
        <v>#DIV/0!</v>
      </c>
      <c r="AF17" s="8">
        <f t="shared" si="9"/>
        <v>45.351044989225208</v>
      </c>
      <c r="AG17" s="8">
        <f t="shared" si="9"/>
        <v>139.64314251900055</v>
      </c>
      <c r="AH17" s="8">
        <f t="shared" si="9"/>
        <v>101.85931886526606</v>
      </c>
      <c r="AI17" s="8">
        <f t="shared" si="9"/>
        <v>95.475991688495682</v>
      </c>
      <c r="AJ17" s="8">
        <f t="shared" si="9"/>
        <v>184.57771069746786</v>
      </c>
      <c r="AK17" s="8">
        <f t="shared" si="9"/>
        <v>108.29597284680737</v>
      </c>
      <c r="AL17" s="8">
        <f t="shared" si="9"/>
        <v>92.207573643289678</v>
      </c>
      <c r="AM17" s="8">
        <f t="shared" si="9"/>
        <v>145.42629993240948</v>
      </c>
      <c r="AN17" s="8"/>
      <c r="AO17" s="8"/>
      <c r="AP17" s="8"/>
    </row>
    <row r="18" spans="1:42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204"/>
  <sheetViews>
    <sheetView zoomScale="80" zoomScaleNormal="80" workbookViewId="0">
      <pane ySplit="3" topLeftCell="A133" activePane="bottomLeft" state="frozen"/>
      <selection pane="bottomLeft" activeCell="M145" sqref="M145"/>
    </sheetView>
  </sheetViews>
  <sheetFormatPr defaultRowHeight="15" x14ac:dyDescent="0.2"/>
  <cols>
    <col min="1" max="1" width="17.88671875" customWidth="1"/>
    <col min="8" max="8" width="11.5546875" customWidth="1"/>
    <col min="9" max="9" width="9.5546875" customWidth="1"/>
    <col min="10" max="10" width="10.109375" customWidth="1"/>
    <col min="11" max="11" width="10" customWidth="1"/>
    <col min="12" max="12" width="11.33203125" customWidth="1"/>
    <col min="15" max="15" width="11.88671875" customWidth="1"/>
    <col min="16" max="16" width="11.77734375" customWidth="1"/>
  </cols>
  <sheetData>
    <row r="2" spans="1:10" ht="15.75" x14ac:dyDescent="0.25">
      <c r="A2" s="203"/>
      <c r="B2" s="203"/>
      <c r="C2" s="207" t="s">
        <v>939</v>
      </c>
      <c r="D2" s="207"/>
      <c r="E2" s="207"/>
      <c r="F2" s="207" t="s">
        <v>940</v>
      </c>
      <c r="G2" s="207"/>
      <c r="H2" s="207"/>
      <c r="I2" s="207" t="s">
        <v>941</v>
      </c>
      <c r="J2" s="207"/>
    </row>
    <row r="3" spans="1:10" ht="15.75" x14ac:dyDescent="0.25">
      <c r="A3" s="203"/>
      <c r="B3" s="208">
        <v>42309</v>
      </c>
      <c r="C3" s="208">
        <v>42339</v>
      </c>
      <c r="D3" s="209">
        <v>42461</v>
      </c>
      <c r="E3" s="208">
        <v>42309</v>
      </c>
      <c r="F3" s="208">
        <v>42339</v>
      </c>
      <c r="G3" s="209">
        <v>42461</v>
      </c>
      <c r="H3" s="208">
        <v>42309</v>
      </c>
      <c r="I3" s="208">
        <v>42339</v>
      </c>
      <c r="J3" s="208">
        <v>42461</v>
      </c>
    </row>
    <row r="4" spans="1:10" x14ac:dyDescent="0.2">
      <c r="A4" s="204"/>
      <c r="B4" s="204"/>
      <c r="C4" s="204"/>
      <c r="D4" s="204"/>
      <c r="E4" s="204"/>
      <c r="F4" s="206" t="s">
        <v>948</v>
      </c>
      <c r="G4" s="204"/>
      <c r="H4" s="204"/>
      <c r="I4" s="204"/>
      <c r="J4" s="204"/>
    </row>
    <row r="5" spans="1:10" x14ac:dyDescent="0.2">
      <c r="A5" t="s">
        <v>942</v>
      </c>
      <c r="B5" s="196">
        <v>103</v>
      </c>
      <c r="C5" s="196">
        <v>106</v>
      </c>
      <c r="D5" s="205">
        <v>115</v>
      </c>
      <c r="E5" s="196">
        <v>108</v>
      </c>
      <c r="F5" s="196">
        <v>113</v>
      </c>
      <c r="G5" s="205">
        <v>116</v>
      </c>
      <c r="H5" s="196">
        <v>114</v>
      </c>
      <c r="I5" s="196">
        <v>117</v>
      </c>
      <c r="J5" s="196">
        <v>67</v>
      </c>
    </row>
    <row r="6" spans="1:10" x14ac:dyDescent="0.2">
      <c r="A6" t="s">
        <v>943</v>
      </c>
      <c r="B6" s="196">
        <v>103</v>
      </c>
      <c r="C6" s="196">
        <v>106</v>
      </c>
      <c r="D6" s="205">
        <v>115</v>
      </c>
      <c r="E6" s="196">
        <v>108</v>
      </c>
      <c r="F6" s="196">
        <v>113</v>
      </c>
      <c r="G6" s="205">
        <v>116</v>
      </c>
      <c r="H6" s="196">
        <v>114</v>
      </c>
      <c r="I6" s="196">
        <v>117</v>
      </c>
      <c r="J6" s="196">
        <v>67</v>
      </c>
    </row>
    <row r="7" spans="1:10" x14ac:dyDescent="0.2">
      <c r="A7" t="s">
        <v>944</v>
      </c>
      <c r="B7" s="197">
        <v>1549.6163364317565</v>
      </c>
      <c r="C7" s="197">
        <v>1634.7245498988184</v>
      </c>
      <c r="D7" s="197">
        <v>972.71060222897165</v>
      </c>
      <c r="E7" s="197">
        <v>766.62601962352574</v>
      </c>
      <c r="F7" s="197">
        <v>791.55667768738886</v>
      </c>
      <c r="G7" s="197">
        <v>819.37955513077782</v>
      </c>
      <c r="H7" s="197">
        <v>689.99011699684627</v>
      </c>
      <c r="I7" s="197">
        <v>844.15194435365549</v>
      </c>
      <c r="J7" s="197">
        <v>540.53052107471967</v>
      </c>
    </row>
    <row r="8" spans="1:10" x14ac:dyDescent="0.2">
      <c r="A8" t="s">
        <v>945</v>
      </c>
      <c r="B8" s="197">
        <v>33.005372984111311</v>
      </c>
      <c r="C8" s="197">
        <v>32.915214947840077</v>
      </c>
      <c r="D8" s="197">
        <v>25.52468516094596</v>
      </c>
      <c r="E8" s="197">
        <v>22.875669953889556</v>
      </c>
      <c r="F8" s="197">
        <v>55.791167295629577</v>
      </c>
      <c r="G8" s="197">
        <v>63.950014901860605</v>
      </c>
      <c r="H8" s="197">
        <v>33.624247580423329</v>
      </c>
      <c r="I8" s="197">
        <v>50.263832231202038</v>
      </c>
      <c r="J8" s="197">
        <v>37.688425878092815</v>
      </c>
    </row>
    <row r="9" spans="1:10" x14ac:dyDescent="0.2">
      <c r="A9" t="s">
        <v>946</v>
      </c>
      <c r="B9" s="197">
        <v>158.37321267365672</v>
      </c>
      <c r="C9" s="197">
        <v>180.68442382393783</v>
      </c>
      <c r="D9" s="197">
        <v>144.80369060989025</v>
      </c>
      <c r="E9" s="197">
        <v>153.8145232597077</v>
      </c>
      <c r="F9" s="197">
        <v>193.22860525846679</v>
      </c>
      <c r="G9" s="197">
        <v>189.5609515971816</v>
      </c>
      <c r="H9" s="197">
        <v>187.62484051752423</v>
      </c>
      <c r="I9" s="197">
        <v>216.37599225239563</v>
      </c>
      <c r="J9" s="197">
        <v>186.43097075769478</v>
      </c>
    </row>
    <row r="10" spans="1:10" x14ac:dyDescent="0.2">
      <c r="A10" t="s">
        <v>947</v>
      </c>
      <c r="B10" s="197">
        <v>225.38431519866458</v>
      </c>
      <c r="C10" s="197">
        <v>263.77604745414123</v>
      </c>
      <c r="D10" s="197">
        <v>181.16394866717746</v>
      </c>
      <c r="E10" s="197">
        <v>129.95934229347381</v>
      </c>
      <c r="F10" s="197">
        <v>130.53776246934717</v>
      </c>
      <c r="G10" s="197">
        <v>126.11632085964314</v>
      </c>
      <c r="H10" s="197">
        <v>148.53987333894202</v>
      </c>
      <c r="I10" s="197">
        <v>165.0984697275311</v>
      </c>
      <c r="J10" s="197">
        <v>133.5726783837151</v>
      </c>
    </row>
    <row r="11" spans="1:10" x14ac:dyDescent="0.2">
      <c r="A11" t="s">
        <v>909</v>
      </c>
      <c r="B11" s="197">
        <v>79.319714829636936</v>
      </c>
      <c r="C11" s="197">
        <v>91.069160513933809</v>
      </c>
      <c r="D11" s="197">
        <v>72.718509740631063</v>
      </c>
      <c r="E11" s="197">
        <v>124.89890380025535</v>
      </c>
      <c r="F11" s="197">
        <v>164.84341797910832</v>
      </c>
      <c r="G11" s="197">
        <v>155.85155618001448</v>
      </c>
      <c r="H11" s="197">
        <v>138.69261712915085</v>
      </c>
      <c r="I11" s="197">
        <v>154.88437190876095</v>
      </c>
      <c r="J11" s="197">
        <v>141.79351763750796</v>
      </c>
    </row>
    <row r="12" spans="1:10" x14ac:dyDescent="0.2">
      <c r="A12" s="204"/>
      <c r="B12" s="204"/>
      <c r="C12" s="204"/>
      <c r="D12" s="204"/>
      <c r="E12" s="204"/>
      <c r="F12" s="206" t="s">
        <v>949</v>
      </c>
      <c r="G12" s="204"/>
      <c r="H12" s="204"/>
      <c r="I12" s="204"/>
      <c r="J12" s="204"/>
    </row>
    <row r="13" spans="1:10" x14ac:dyDescent="0.2">
      <c r="A13" t="s">
        <v>942</v>
      </c>
      <c r="B13" s="196">
        <v>103</v>
      </c>
      <c r="C13" s="196">
        <v>106</v>
      </c>
      <c r="D13" s="196">
        <v>115</v>
      </c>
      <c r="E13" s="196">
        <v>107</v>
      </c>
      <c r="F13" s="196">
        <v>110</v>
      </c>
      <c r="G13" s="196">
        <v>116</v>
      </c>
      <c r="H13" s="196">
        <v>115</v>
      </c>
      <c r="I13" s="196">
        <v>117</v>
      </c>
      <c r="J13" s="196">
        <v>67</v>
      </c>
    </row>
    <row r="14" spans="1:10" x14ac:dyDescent="0.2">
      <c r="A14" t="s">
        <v>943</v>
      </c>
      <c r="B14" s="196">
        <v>103</v>
      </c>
      <c r="C14" s="196">
        <v>106</v>
      </c>
      <c r="D14" s="196">
        <v>112</v>
      </c>
      <c r="E14" s="196">
        <v>107</v>
      </c>
      <c r="F14" s="196">
        <v>110</v>
      </c>
      <c r="G14" s="196">
        <v>116</v>
      </c>
      <c r="H14" s="196">
        <v>115</v>
      </c>
      <c r="I14" s="196">
        <v>117</v>
      </c>
      <c r="J14" s="196">
        <v>67</v>
      </c>
    </row>
    <row r="15" spans="1:10" x14ac:dyDescent="0.2">
      <c r="A15" t="s">
        <v>944</v>
      </c>
      <c r="B15" s="197">
        <v>1.3315099366822722</v>
      </c>
      <c r="C15" s="197">
        <v>1.6627964676824187</v>
      </c>
      <c r="D15" s="197">
        <v>2.620046754043075</v>
      </c>
      <c r="E15" s="197">
        <v>5.1832997434443584</v>
      </c>
      <c r="F15" s="197">
        <v>4.0708100226163548</v>
      </c>
      <c r="G15" s="197">
        <v>2.5185971876971021</v>
      </c>
      <c r="H15" s="197">
        <v>3.387612447243864</v>
      </c>
      <c r="I15" s="197">
        <v>3.6721669119556748</v>
      </c>
      <c r="J15" s="197">
        <v>3.5448852712342545</v>
      </c>
    </row>
    <row r="16" spans="1:10" x14ac:dyDescent="0.2">
      <c r="A16" t="s">
        <v>945</v>
      </c>
      <c r="B16" s="197">
        <v>3.6285259042551234E-2</v>
      </c>
      <c r="C16" s="197">
        <v>-3.7532188604033575E-3</v>
      </c>
      <c r="D16" s="197">
        <v>0</v>
      </c>
      <c r="E16" s="197">
        <v>0.1020032594646236</v>
      </c>
      <c r="F16" s="197">
        <v>7.7263385494113018E-2</v>
      </c>
      <c r="G16" s="197">
        <v>9.0700478610915236E-2</v>
      </c>
      <c r="H16" s="197">
        <v>0.10845691162603326</v>
      </c>
      <c r="I16" s="197">
        <v>0.10459576783704586</v>
      </c>
      <c r="J16" s="197">
        <v>8.0234111230660737E-2</v>
      </c>
    </row>
    <row r="17" spans="1:10" x14ac:dyDescent="0.2">
      <c r="A17" t="s">
        <v>946</v>
      </c>
      <c r="B17" s="197">
        <v>0.43260773481138348</v>
      </c>
      <c r="C17" s="197">
        <v>0.36186588695182664</v>
      </c>
      <c r="D17" s="197">
        <v>0.39278803088303632</v>
      </c>
      <c r="E17" s="197">
        <v>0.88855497418810214</v>
      </c>
      <c r="F17" s="197">
        <v>0.85073159329036618</v>
      </c>
      <c r="G17" s="197">
        <v>0.64578082601002773</v>
      </c>
      <c r="H17" s="197">
        <v>0.98078263620890216</v>
      </c>
      <c r="I17" s="197">
        <v>1.1280297354053894</v>
      </c>
      <c r="J17" s="197">
        <v>0.73983236961212906</v>
      </c>
    </row>
    <row r="18" spans="1:10" x14ac:dyDescent="0.2">
      <c r="A18" t="s">
        <v>947</v>
      </c>
      <c r="B18" s="197">
        <v>0.26367341630701407</v>
      </c>
      <c r="C18" s="197">
        <v>0.29230958900858667</v>
      </c>
      <c r="D18" s="197">
        <v>0.35618129119001746</v>
      </c>
      <c r="E18" s="197">
        <v>0.76353650515948823</v>
      </c>
      <c r="F18" s="197">
        <v>0.62234258485919958</v>
      </c>
      <c r="G18" s="197">
        <v>0.37420170375301559</v>
      </c>
      <c r="H18" s="197">
        <v>0.5915383942613085</v>
      </c>
      <c r="I18" s="197">
        <v>0.81800378199004231</v>
      </c>
      <c r="J18" s="197">
        <v>0.50466475419814438</v>
      </c>
    </row>
    <row r="19" spans="1:10" x14ac:dyDescent="0.2">
      <c r="A19" t="s">
        <v>909</v>
      </c>
      <c r="B19" s="197">
        <v>0.46133910965043323</v>
      </c>
      <c r="C19" s="197">
        <v>0.37748087103559841</v>
      </c>
      <c r="D19" s="197">
        <v>0.36472369127002369</v>
      </c>
      <c r="E19" s="197">
        <v>0.68620372668005136</v>
      </c>
      <c r="F19" s="197">
        <v>0.70425460677666385</v>
      </c>
      <c r="G19" s="197">
        <v>0.57175082551107481</v>
      </c>
      <c r="H19" s="197">
        <v>0.87931483397266286</v>
      </c>
      <c r="I19" s="197">
        <v>0.82551294086093596</v>
      </c>
      <c r="J19" s="197">
        <v>0.64146676729017293</v>
      </c>
    </row>
    <row r="20" spans="1:10" x14ac:dyDescent="0.2">
      <c r="A20" s="204"/>
      <c r="B20" s="204"/>
      <c r="C20" s="204"/>
      <c r="D20" s="204"/>
      <c r="E20" s="204"/>
      <c r="F20" s="206" t="s">
        <v>950</v>
      </c>
      <c r="G20" s="204"/>
      <c r="H20" s="204"/>
      <c r="I20" s="204"/>
      <c r="J20" s="204"/>
    </row>
    <row r="21" spans="1:10" x14ac:dyDescent="0.2">
      <c r="A21" t="s">
        <v>942</v>
      </c>
      <c r="B21" s="196">
        <v>103</v>
      </c>
      <c r="C21" s="196">
        <v>106</v>
      </c>
      <c r="D21" s="196">
        <v>115</v>
      </c>
      <c r="E21" s="196">
        <v>108</v>
      </c>
      <c r="F21" s="196">
        <v>110</v>
      </c>
      <c r="G21" s="196">
        <v>116</v>
      </c>
      <c r="H21" s="196">
        <v>115</v>
      </c>
      <c r="I21" s="196">
        <v>117</v>
      </c>
      <c r="J21" s="196">
        <v>67</v>
      </c>
    </row>
    <row r="22" spans="1:10" x14ac:dyDescent="0.2">
      <c r="A22" t="s">
        <v>943</v>
      </c>
      <c r="B22" s="196">
        <v>103</v>
      </c>
      <c r="C22" s="196">
        <v>106</v>
      </c>
      <c r="D22" s="196">
        <v>115</v>
      </c>
      <c r="E22" s="196">
        <v>107</v>
      </c>
      <c r="F22" s="196">
        <v>109</v>
      </c>
      <c r="G22" s="196">
        <v>116</v>
      </c>
      <c r="H22" s="196">
        <v>110</v>
      </c>
      <c r="I22" s="196">
        <v>117</v>
      </c>
      <c r="J22" s="196">
        <v>67</v>
      </c>
    </row>
    <row r="23" spans="1:10" x14ac:dyDescent="0.2">
      <c r="A23" t="s">
        <v>944</v>
      </c>
      <c r="B23" s="197">
        <v>0.2</v>
      </c>
      <c r="C23" s="197">
        <v>0.22</v>
      </c>
      <c r="D23" s="197">
        <v>0.18</v>
      </c>
      <c r="E23" s="197">
        <v>0.22</v>
      </c>
      <c r="F23" s="197">
        <v>0.22</v>
      </c>
      <c r="G23" s="197">
        <v>0.2</v>
      </c>
      <c r="H23" s="197">
        <v>0.11</v>
      </c>
      <c r="I23" s="197">
        <v>0.13</v>
      </c>
      <c r="J23" s="197">
        <v>0.09</v>
      </c>
    </row>
    <row r="24" spans="1:10" x14ac:dyDescent="0.2">
      <c r="A24" t="s">
        <v>945</v>
      </c>
      <c r="B24" s="197">
        <v>0.04</v>
      </c>
      <c r="C24" s="197">
        <v>0.05</v>
      </c>
      <c r="D24" s="197">
        <v>0.03</v>
      </c>
      <c r="E24" s="197">
        <v>0</v>
      </c>
      <c r="F24" s="197">
        <v>0</v>
      </c>
      <c r="G24" s="197">
        <v>0.03</v>
      </c>
      <c r="H24" s="197">
        <v>0</v>
      </c>
      <c r="I24" s="197">
        <v>0.03</v>
      </c>
      <c r="J24" s="197">
        <v>0.04</v>
      </c>
    </row>
    <row r="25" spans="1:10" x14ac:dyDescent="0.2">
      <c r="A25" t="s">
        <v>946</v>
      </c>
      <c r="B25" s="197">
        <v>7.961165048543685E-2</v>
      </c>
      <c r="C25" s="197">
        <v>9.4433962264150947E-2</v>
      </c>
      <c r="D25" s="197">
        <v>7.5652173913043477E-2</v>
      </c>
      <c r="E25" s="197">
        <v>8.7407407407407392E-2</v>
      </c>
      <c r="F25" s="197">
        <v>9.4090909090909086E-2</v>
      </c>
      <c r="G25" s="197">
        <v>7.2758620689655149E-2</v>
      </c>
      <c r="H25" s="197">
        <v>5.4956521739130411E-2</v>
      </c>
      <c r="I25" s="197">
        <v>7.914529914529915E-2</v>
      </c>
      <c r="J25" s="197">
        <v>6.074626865671641E-2</v>
      </c>
    </row>
    <row r="26" spans="1:10" x14ac:dyDescent="0.2">
      <c r="A26" t="s">
        <v>947</v>
      </c>
      <c r="B26" s="197">
        <v>3.2082073978759645E-2</v>
      </c>
      <c r="C26" s="197">
        <v>3.1413681844191493E-2</v>
      </c>
      <c r="D26" s="197">
        <v>2.6725716466939581E-2</v>
      </c>
      <c r="E26" s="197">
        <v>3.6207356364389445E-2</v>
      </c>
      <c r="F26" s="197">
        <v>3.1776035472642454E-2</v>
      </c>
      <c r="G26" s="197">
        <v>3.0916049213160008E-2</v>
      </c>
      <c r="H26" s="197">
        <v>2.019092696374359E-2</v>
      </c>
      <c r="I26" s="197">
        <v>1.7048240356799031E-2</v>
      </c>
      <c r="J26" s="197">
        <v>1.3178659613156989E-2</v>
      </c>
    </row>
    <row r="27" spans="1:10" x14ac:dyDescent="0.2">
      <c r="A27" t="s">
        <v>909</v>
      </c>
      <c r="B27" s="197">
        <v>0.08</v>
      </c>
      <c r="C27" s="197">
        <v>0.09</v>
      </c>
      <c r="D27" s="197">
        <v>7.0000000000000007E-2</v>
      </c>
      <c r="E27" s="197">
        <v>0.08</v>
      </c>
      <c r="F27" s="197">
        <v>0.09</v>
      </c>
      <c r="G27" s="197">
        <v>7.0000000000000007E-2</v>
      </c>
      <c r="H27" s="197">
        <v>0.05</v>
      </c>
      <c r="I27" s="197">
        <v>0.08</v>
      </c>
      <c r="J27" s="197">
        <v>0.06</v>
      </c>
    </row>
    <row r="28" spans="1:10" x14ac:dyDescent="0.2">
      <c r="A28" s="204"/>
      <c r="B28" s="204"/>
      <c r="C28" s="204"/>
      <c r="D28" s="204"/>
      <c r="E28" s="204"/>
      <c r="F28" s="206" t="s">
        <v>951</v>
      </c>
      <c r="G28" s="204"/>
      <c r="H28" s="204"/>
      <c r="I28" s="204"/>
      <c r="J28" s="204"/>
    </row>
    <row r="29" spans="1:10" x14ac:dyDescent="0.2">
      <c r="A29" t="s">
        <v>942</v>
      </c>
      <c r="B29" s="196">
        <v>103</v>
      </c>
      <c r="C29" s="196">
        <v>106</v>
      </c>
      <c r="D29" s="196">
        <v>115</v>
      </c>
      <c r="E29" s="196">
        <v>108</v>
      </c>
      <c r="F29" s="196">
        <v>110</v>
      </c>
      <c r="G29" s="196">
        <v>116</v>
      </c>
      <c r="H29" s="196">
        <v>115</v>
      </c>
      <c r="I29" s="196">
        <v>117</v>
      </c>
      <c r="J29" s="196">
        <v>67</v>
      </c>
    </row>
    <row r="30" spans="1:10" x14ac:dyDescent="0.2">
      <c r="A30" t="s">
        <v>943</v>
      </c>
      <c r="B30" s="196">
        <v>103</v>
      </c>
      <c r="C30" s="196">
        <v>105</v>
      </c>
      <c r="D30" s="196">
        <v>115</v>
      </c>
      <c r="E30" s="196">
        <v>108</v>
      </c>
      <c r="F30" s="196">
        <v>109</v>
      </c>
      <c r="G30" s="196">
        <v>116</v>
      </c>
      <c r="H30" s="196">
        <v>115</v>
      </c>
      <c r="I30" s="196">
        <v>117</v>
      </c>
      <c r="J30" s="196">
        <v>67</v>
      </c>
    </row>
    <row r="31" spans="1:10" x14ac:dyDescent="0.2">
      <c r="A31" t="s">
        <v>944</v>
      </c>
      <c r="B31" s="197">
        <v>40.524999999999999</v>
      </c>
      <c r="C31" s="197">
        <v>49.481000000000002</v>
      </c>
      <c r="D31" s="197">
        <v>86.832999999999998</v>
      </c>
      <c r="E31" s="197">
        <v>38.439</v>
      </c>
      <c r="F31" s="197">
        <v>32.951999999999998</v>
      </c>
      <c r="G31" s="197">
        <v>115.32</v>
      </c>
      <c r="H31" s="197">
        <v>47.000999999999998</v>
      </c>
      <c r="I31" s="197">
        <v>77.492999999999995</v>
      </c>
      <c r="J31" s="197">
        <v>51.164000000000001</v>
      </c>
    </row>
    <row r="32" spans="1:10" x14ac:dyDescent="0.2">
      <c r="A32" t="s">
        <v>945</v>
      </c>
      <c r="B32" s="197">
        <v>0.755</v>
      </c>
      <c r="C32" s="197">
        <v>0</v>
      </c>
      <c r="D32" s="197">
        <v>3.09</v>
      </c>
      <c r="E32" s="197">
        <v>1.355</v>
      </c>
      <c r="F32" s="197">
        <v>0</v>
      </c>
      <c r="G32" s="197">
        <v>1.9750000000000001</v>
      </c>
      <c r="H32" s="197">
        <v>2.6120000000000001</v>
      </c>
      <c r="I32" s="197">
        <v>2.379</v>
      </c>
      <c r="J32" s="197">
        <v>1.5649999999999999</v>
      </c>
    </row>
    <row r="33" spans="1:10" x14ac:dyDescent="0.2">
      <c r="A33" t="s">
        <v>946</v>
      </c>
      <c r="B33" s="197">
        <v>10.230388349514563</v>
      </c>
      <c r="C33" s="197">
        <v>9.3750188679245277</v>
      </c>
      <c r="D33" s="197">
        <v>9.0671217391304353</v>
      </c>
      <c r="E33" s="197">
        <v>8.3964537037037008</v>
      </c>
      <c r="F33" s="197">
        <v>8.0501636363636404</v>
      </c>
      <c r="G33" s="197">
        <v>10.62330172413793</v>
      </c>
      <c r="H33" s="197">
        <v>10.877791304347824</v>
      </c>
      <c r="I33" s="197">
        <v>11.253119658119658</v>
      </c>
      <c r="J33" s="197">
        <v>15.570253731343286</v>
      </c>
    </row>
    <row r="34" spans="1:10" x14ac:dyDescent="0.2">
      <c r="A34" t="s">
        <v>947</v>
      </c>
      <c r="B34" s="197">
        <v>8.9271298510281447</v>
      </c>
      <c r="C34" s="197">
        <v>8.8404625379758794</v>
      </c>
      <c r="D34" s="197">
        <v>9.9934678693246894</v>
      </c>
      <c r="E34" s="197">
        <v>6.1546806007218686</v>
      </c>
      <c r="F34" s="197">
        <v>6.0194855315650138</v>
      </c>
      <c r="G34" s="197">
        <v>12.36595142015212</v>
      </c>
      <c r="H34" s="197">
        <v>7.5086860713088601</v>
      </c>
      <c r="I34" s="197">
        <v>10.674812414698762</v>
      </c>
      <c r="J34" s="197">
        <v>11.604207621615281</v>
      </c>
    </row>
    <row r="35" spans="1:10" x14ac:dyDescent="0.2">
      <c r="A35" t="s">
        <v>909</v>
      </c>
      <c r="B35" s="197">
        <v>8.577</v>
      </c>
      <c r="C35" s="197">
        <v>6.5884999999999998</v>
      </c>
      <c r="D35" s="197">
        <v>6.04</v>
      </c>
      <c r="E35" s="197">
        <v>7.6265000000000001</v>
      </c>
      <c r="F35" s="197">
        <v>7.1129999999999995</v>
      </c>
      <c r="G35" s="197">
        <v>6.7389999999999999</v>
      </c>
      <c r="H35" s="197">
        <v>8.8219999999999992</v>
      </c>
      <c r="I35" s="197">
        <v>7.96</v>
      </c>
      <c r="J35" s="197">
        <v>11.933</v>
      </c>
    </row>
    <row r="36" spans="1:10" x14ac:dyDescent="0.2">
      <c r="A36" s="204"/>
      <c r="B36" s="204"/>
      <c r="C36" s="204"/>
      <c r="D36" s="204"/>
      <c r="E36" s="204"/>
      <c r="F36" s="206" t="s">
        <v>952</v>
      </c>
      <c r="G36" s="204"/>
      <c r="H36" s="204"/>
      <c r="I36" s="204"/>
      <c r="J36" s="204"/>
    </row>
    <row r="37" spans="1:10" x14ac:dyDescent="0.2">
      <c r="A37" t="s">
        <v>942</v>
      </c>
      <c r="B37" s="196">
        <v>103</v>
      </c>
      <c r="C37" s="196">
        <v>106</v>
      </c>
      <c r="D37" s="196">
        <v>115</v>
      </c>
      <c r="E37" s="196">
        <v>108</v>
      </c>
      <c r="F37" s="196">
        <v>110</v>
      </c>
      <c r="G37" s="196">
        <v>116</v>
      </c>
      <c r="H37" s="196">
        <v>115</v>
      </c>
      <c r="I37" s="196">
        <v>117</v>
      </c>
      <c r="J37" s="196">
        <v>67</v>
      </c>
    </row>
    <row r="38" spans="1:10" x14ac:dyDescent="0.2">
      <c r="A38" t="s">
        <v>943</v>
      </c>
      <c r="B38" s="196">
        <v>0</v>
      </c>
      <c r="C38" s="196">
        <v>0</v>
      </c>
      <c r="D38" s="196">
        <v>0</v>
      </c>
      <c r="E38" s="196">
        <v>0</v>
      </c>
      <c r="F38" s="196">
        <v>0</v>
      </c>
      <c r="G38" s="196">
        <v>0</v>
      </c>
      <c r="H38" s="196">
        <v>0</v>
      </c>
      <c r="I38" s="196">
        <v>0</v>
      </c>
      <c r="J38" s="196">
        <v>1</v>
      </c>
    </row>
    <row r="39" spans="1:10" x14ac:dyDescent="0.2">
      <c r="A39" t="s">
        <v>944</v>
      </c>
      <c r="J39" s="197">
        <v>6.8900000000000003E-2</v>
      </c>
    </row>
    <row r="40" spans="1:10" x14ac:dyDescent="0.2">
      <c r="A40" t="s">
        <v>945</v>
      </c>
    </row>
    <row r="41" spans="1:10" x14ac:dyDescent="0.2">
      <c r="A41" t="s">
        <v>946</v>
      </c>
    </row>
    <row r="42" spans="1:10" x14ac:dyDescent="0.2">
      <c r="A42" t="s">
        <v>947</v>
      </c>
    </row>
    <row r="43" spans="1:10" x14ac:dyDescent="0.2">
      <c r="A43" t="s">
        <v>909</v>
      </c>
    </row>
    <row r="44" spans="1:10" x14ac:dyDescent="0.2">
      <c r="A44" s="204"/>
      <c r="B44" s="204"/>
      <c r="C44" s="204"/>
      <c r="D44" s="204"/>
      <c r="E44" s="204"/>
      <c r="F44" s="206" t="s">
        <v>953</v>
      </c>
      <c r="G44" s="204"/>
      <c r="H44" s="204"/>
      <c r="I44" s="204"/>
      <c r="J44" s="204"/>
    </row>
    <row r="45" spans="1:10" x14ac:dyDescent="0.2">
      <c r="A45" t="s">
        <v>942</v>
      </c>
      <c r="B45" s="196">
        <v>103</v>
      </c>
      <c r="C45" s="196">
        <v>106</v>
      </c>
      <c r="D45" s="196">
        <v>115</v>
      </c>
      <c r="E45" s="196">
        <v>108</v>
      </c>
      <c r="F45" s="196">
        <v>110</v>
      </c>
      <c r="G45" s="196">
        <v>116</v>
      </c>
      <c r="H45" s="196">
        <v>115</v>
      </c>
      <c r="I45" s="196">
        <v>117</v>
      </c>
      <c r="J45" s="196">
        <v>67</v>
      </c>
    </row>
    <row r="46" spans="1:10" x14ac:dyDescent="0.2">
      <c r="A46" t="s">
        <v>943</v>
      </c>
      <c r="B46" s="196">
        <v>0</v>
      </c>
      <c r="C46" s="196">
        <v>0</v>
      </c>
      <c r="D46" s="196">
        <v>0</v>
      </c>
      <c r="E46" s="196">
        <v>0</v>
      </c>
      <c r="F46" s="196">
        <v>0</v>
      </c>
      <c r="G46" s="196">
        <v>0</v>
      </c>
      <c r="H46" s="196">
        <v>0</v>
      </c>
      <c r="I46" s="196">
        <v>0</v>
      </c>
      <c r="J46" s="196">
        <v>0</v>
      </c>
    </row>
    <row r="47" spans="1:10" x14ac:dyDescent="0.2">
      <c r="A47" t="s">
        <v>944</v>
      </c>
    </row>
    <row r="48" spans="1:10" x14ac:dyDescent="0.2">
      <c r="A48" t="s">
        <v>945</v>
      </c>
    </row>
    <row r="49" spans="1:10" x14ac:dyDescent="0.2">
      <c r="A49" t="s">
        <v>946</v>
      </c>
    </row>
    <row r="50" spans="1:10" x14ac:dyDescent="0.2">
      <c r="A50" t="s">
        <v>947</v>
      </c>
    </row>
    <row r="51" spans="1:10" x14ac:dyDescent="0.2">
      <c r="A51" t="s">
        <v>909</v>
      </c>
    </row>
    <row r="52" spans="1:10" x14ac:dyDescent="0.2">
      <c r="A52" s="204"/>
      <c r="B52" s="204"/>
      <c r="C52" s="204"/>
      <c r="D52" s="204"/>
      <c r="E52" s="204"/>
      <c r="F52" s="206" t="s">
        <v>954</v>
      </c>
      <c r="G52" s="204"/>
      <c r="H52" s="204"/>
      <c r="I52" s="204"/>
      <c r="J52" s="204"/>
    </row>
    <row r="53" spans="1:10" x14ac:dyDescent="0.2">
      <c r="A53" t="s">
        <v>942</v>
      </c>
      <c r="B53" s="196">
        <v>103</v>
      </c>
      <c r="C53" s="196">
        <v>106</v>
      </c>
      <c r="D53" s="196">
        <v>115</v>
      </c>
      <c r="E53" s="196">
        <v>108</v>
      </c>
      <c r="F53" s="196">
        <v>110</v>
      </c>
      <c r="G53" s="196">
        <v>116</v>
      </c>
      <c r="H53" s="196">
        <v>115</v>
      </c>
      <c r="I53" s="196">
        <v>117</v>
      </c>
      <c r="J53" s="196">
        <v>67</v>
      </c>
    </row>
    <row r="54" spans="1:10" x14ac:dyDescent="0.2">
      <c r="A54" t="s">
        <v>943</v>
      </c>
      <c r="B54" s="196">
        <v>98</v>
      </c>
      <c r="C54" s="196">
        <v>98</v>
      </c>
      <c r="D54" s="196">
        <v>111</v>
      </c>
      <c r="E54" s="196">
        <v>84</v>
      </c>
      <c r="F54" s="196">
        <v>104</v>
      </c>
      <c r="G54" s="199">
        <v>58</v>
      </c>
      <c r="H54" s="199">
        <v>64</v>
      </c>
      <c r="I54" s="196">
        <v>111</v>
      </c>
      <c r="J54" s="196">
        <v>62</v>
      </c>
    </row>
    <row r="55" spans="1:10" x14ac:dyDescent="0.2">
      <c r="A55" t="s">
        <v>944</v>
      </c>
      <c r="B55" s="197">
        <v>13.7691</v>
      </c>
      <c r="C55" s="197">
        <v>51.690800000000003</v>
      </c>
      <c r="D55" s="197">
        <v>25.8383</v>
      </c>
      <c r="E55" s="197">
        <v>13.291600000000001</v>
      </c>
      <c r="F55" s="197">
        <v>12.6858</v>
      </c>
      <c r="G55" s="197">
        <v>16.524000000000001</v>
      </c>
      <c r="H55" s="197">
        <v>18.511900000000001</v>
      </c>
      <c r="I55" s="197">
        <v>16.302</v>
      </c>
      <c r="J55" s="197">
        <v>25.7043</v>
      </c>
    </row>
    <row r="56" spans="1:10" x14ac:dyDescent="0.2">
      <c r="A56" t="s">
        <v>945</v>
      </c>
      <c r="B56" s="197">
        <v>0</v>
      </c>
      <c r="C56" s="197">
        <v>0</v>
      </c>
      <c r="D56" s="197">
        <v>0</v>
      </c>
      <c r="E56" s="197">
        <v>0</v>
      </c>
      <c r="F56" s="197">
        <v>0</v>
      </c>
      <c r="G56" s="197">
        <v>0</v>
      </c>
      <c r="H56" s="197">
        <v>0</v>
      </c>
      <c r="I56" s="197">
        <v>0</v>
      </c>
      <c r="J56" s="197">
        <v>0</v>
      </c>
    </row>
    <row r="57" spans="1:10" x14ac:dyDescent="0.2">
      <c r="A57" t="s">
        <v>946</v>
      </c>
      <c r="B57" s="197">
        <v>2.2909611650485449</v>
      </c>
      <c r="C57" s="197">
        <v>3.0135952830188684</v>
      </c>
      <c r="D57" s="197">
        <v>3.9920999999999998</v>
      </c>
      <c r="E57" s="197">
        <v>1.8416000000000001</v>
      </c>
      <c r="F57" s="197">
        <v>1.9737099999999999</v>
      </c>
      <c r="G57" s="197">
        <v>1.4307077586206902</v>
      </c>
      <c r="H57" s="197">
        <v>3.0312860869565221</v>
      </c>
      <c r="I57" s="197">
        <v>4.7033564102564096</v>
      </c>
      <c r="J57" s="197">
        <v>3.7969776119402989</v>
      </c>
    </row>
    <row r="58" spans="1:10" x14ac:dyDescent="0.2">
      <c r="A58" t="s">
        <v>947</v>
      </c>
      <c r="B58" s="197">
        <v>2.6405692495396353</v>
      </c>
      <c r="C58" s="197">
        <v>5.420721875023518</v>
      </c>
      <c r="D58" s="197">
        <v>4.4338275257270388</v>
      </c>
      <c r="E58" s="197">
        <v>2.1598757768450185</v>
      </c>
      <c r="F58" s="197">
        <v>1.9143926204705042</v>
      </c>
      <c r="G58" s="197">
        <v>2.5984340537816855</v>
      </c>
      <c r="H58" s="197">
        <v>3.8121694713411922</v>
      </c>
      <c r="I58" s="197">
        <v>4.752825598133513</v>
      </c>
      <c r="J58" s="197">
        <v>4.0350011165490143</v>
      </c>
    </row>
    <row r="59" spans="1:10" x14ac:dyDescent="0.2">
      <c r="A59" t="s">
        <v>909</v>
      </c>
      <c r="B59" s="197">
        <v>1.0759000000000001</v>
      </c>
      <c r="C59" s="197">
        <v>1.3324499999999999</v>
      </c>
      <c r="D59" s="197">
        <v>2.4079999999999999</v>
      </c>
      <c r="E59" s="197">
        <v>0.89670000000000005</v>
      </c>
      <c r="F59" s="197">
        <v>1.0956999999999999</v>
      </c>
      <c r="G59" s="197">
        <v>4.7000000000000002E-3</v>
      </c>
      <c r="H59" s="197">
        <v>1.3466</v>
      </c>
      <c r="I59" s="197">
        <v>2.2151999999999998</v>
      </c>
      <c r="J59" s="197">
        <v>2.7048999999999999</v>
      </c>
    </row>
    <row r="60" spans="1:10" x14ac:dyDescent="0.2">
      <c r="A60" s="204"/>
      <c r="B60" s="204"/>
      <c r="C60" s="204"/>
      <c r="D60" s="204"/>
      <c r="E60" s="204"/>
      <c r="F60" s="206" t="s">
        <v>955</v>
      </c>
      <c r="G60" s="204"/>
      <c r="H60" s="204"/>
      <c r="I60" s="204"/>
      <c r="J60" s="204"/>
    </row>
    <row r="61" spans="1:10" x14ac:dyDescent="0.2">
      <c r="A61" t="s">
        <v>942</v>
      </c>
      <c r="B61" s="196">
        <v>103</v>
      </c>
      <c r="C61" s="196">
        <v>106</v>
      </c>
      <c r="D61" s="196">
        <v>115</v>
      </c>
      <c r="E61" s="196">
        <v>108</v>
      </c>
      <c r="F61" s="196">
        <v>110</v>
      </c>
      <c r="G61" s="196">
        <v>116</v>
      </c>
      <c r="H61" s="196">
        <v>115</v>
      </c>
      <c r="I61" s="196">
        <v>117</v>
      </c>
      <c r="J61" s="196">
        <v>67</v>
      </c>
    </row>
    <row r="62" spans="1:10" x14ac:dyDescent="0.2">
      <c r="A62" t="s">
        <v>943</v>
      </c>
      <c r="B62" s="196">
        <v>52</v>
      </c>
      <c r="C62" s="196">
        <v>15</v>
      </c>
      <c r="D62" s="196">
        <v>17</v>
      </c>
      <c r="E62" s="196">
        <v>24</v>
      </c>
      <c r="F62" s="196">
        <v>11</v>
      </c>
      <c r="G62" s="196">
        <v>11</v>
      </c>
      <c r="H62" s="196">
        <v>11</v>
      </c>
      <c r="I62" s="196">
        <v>49</v>
      </c>
      <c r="J62" s="196">
        <v>14</v>
      </c>
    </row>
    <row r="63" spans="1:10" x14ac:dyDescent="0.2">
      <c r="A63" t="s">
        <v>944</v>
      </c>
      <c r="B63" s="197">
        <v>2.7645</v>
      </c>
      <c r="C63" s="197">
        <v>1.6069</v>
      </c>
      <c r="D63" s="197">
        <v>32.008400000000002</v>
      </c>
      <c r="E63" s="197">
        <v>2.3212999999999999</v>
      </c>
      <c r="F63" s="197">
        <v>0.59530000000000005</v>
      </c>
      <c r="G63" s="197">
        <v>4.9892000000000003</v>
      </c>
      <c r="H63" s="197">
        <v>4.6078000000000001</v>
      </c>
      <c r="I63" s="197">
        <v>3.12</v>
      </c>
      <c r="J63" s="197">
        <v>20.523700000000002</v>
      </c>
    </row>
    <row r="64" spans="1:10" x14ac:dyDescent="0.2">
      <c r="A64" t="s">
        <v>945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</row>
    <row r="65" spans="1:10" x14ac:dyDescent="0.2">
      <c r="A65" t="s">
        <v>946</v>
      </c>
      <c r="B65" s="197">
        <v>0.22913786407766995</v>
      </c>
      <c r="C65" s="197">
        <v>8.8640566037735846E-2</v>
      </c>
      <c r="D65" s="197">
        <v>0.41452695652173921</v>
      </c>
      <c r="E65" s="197">
        <v>0.13021111111111111</v>
      </c>
      <c r="F65" s="197">
        <v>4.6995454545454549E-2</v>
      </c>
      <c r="G65" s="197">
        <v>7.7353448275862075E-2</v>
      </c>
      <c r="H65" s="197">
        <v>0.10219478260869565</v>
      </c>
      <c r="I65" s="197">
        <v>0.19513418803418808</v>
      </c>
      <c r="J65" s="197">
        <v>0.34687761194029854</v>
      </c>
    </row>
    <row r="66" spans="1:10" x14ac:dyDescent="0.2">
      <c r="A66" t="s">
        <v>947</v>
      </c>
      <c r="B66" s="197">
        <v>0.42574052051356104</v>
      </c>
      <c r="C66" s="197">
        <v>0.2440828535279429</v>
      </c>
      <c r="D66" s="197">
        <v>2.9955583707403513</v>
      </c>
      <c r="E66" s="197">
        <v>0.3226748412046056</v>
      </c>
      <c r="F66" s="197">
        <v>0.14314428365272586</v>
      </c>
      <c r="G66" s="197">
        <v>0.51091181582854728</v>
      </c>
      <c r="H66" s="197">
        <v>0.47244429743946154</v>
      </c>
      <c r="I66" s="197">
        <v>0.34756099964793896</v>
      </c>
      <c r="J66" s="197">
        <v>2.5039213552504118</v>
      </c>
    </row>
    <row r="67" spans="1:10" x14ac:dyDescent="0.2">
      <c r="A67" t="s">
        <v>909</v>
      </c>
      <c r="B67" s="197">
        <v>0.1721</v>
      </c>
      <c r="C67" s="197">
        <v>0</v>
      </c>
      <c r="D67" s="197">
        <v>0</v>
      </c>
      <c r="E67" s="197">
        <v>0</v>
      </c>
      <c r="F67" s="197">
        <v>0</v>
      </c>
      <c r="G67" s="197">
        <v>0</v>
      </c>
      <c r="H67" s="197">
        <v>0</v>
      </c>
      <c r="I67" s="197">
        <v>0</v>
      </c>
      <c r="J67" s="197">
        <v>0</v>
      </c>
    </row>
    <row r="68" spans="1:10" x14ac:dyDescent="0.2">
      <c r="A68" s="204"/>
      <c r="B68" s="204"/>
      <c r="C68" s="204"/>
      <c r="D68" s="204"/>
      <c r="E68" s="204"/>
      <c r="F68" s="206" t="s">
        <v>956</v>
      </c>
      <c r="G68" s="204"/>
      <c r="H68" s="204"/>
      <c r="I68" s="204"/>
      <c r="J68" s="204"/>
    </row>
    <row r="69" spans="1:10" x14ac:dyDescent="0.2">
      <c r="A69" t="s">
        <v>942</v>
      </c>
      <c r="B69" s="196">
        <v>103</v>
      </c>
      <c r="C69" s="196">
        <v>106</v>
      </c>
      <c r="D69" s="196">
        <v>115</v>
      </c>
      <c r="E69" s="196">
        <v>108</v>
      </c>
      <c r="F69" s="196">
        <v>110</v>
      </c>
      <c r="G69" s="196">
        <v>116</v>
      </c>
      <c r="H69" s="196">
        <v>115</v>
      </c>
      <c r="I69" s="196">
        <v>117</v>
      </c>
      <c r="J69" s="196">
        <v>67</v>
      </c>
    </row>
    <row r="70" spans="1:10" x14ac:dyDescent="0.2">
      <c r="A70" t="s">
        <v>943</v>
      </c>
      <c r="B70" s="196">
        <v>0</v>
      </c>
      <c r="C70" s="196">
        <v>0</v>
      </c>
      <c r="D70" s="196">
        <v>1</v>
      </c>
      <c r="E70" s="196">
        <v>0</v>
      </c>
      <c r="F70" s="196">
        <v>0</v>
      </c>
      <c r="G70" s="196">
        <v>0</v>
      </c>
      <c r="H70" s="196">
        <v>2</v>
      </c>
      <c r="I70" s="196">
        <v>1</v>
      </c>
      <c r="J70" s="196">
        <v>0</v>
      </c>
    </row>
    <row r="71" spans="1:10" x14ac:dyDescent="0.2">
      <c r="A71" t="s">
        <v>944</v>
      </c>
      <c r="D71" s="197">
        <v>0.38279999999999997</v>
      </c>
      <c r="H71" s="197">
        <v>0.27879999999999999</v>
      </c>
      <c r="I71" s="197">
        <v>0.37730000000000002</v>
      </c>
    </row>
    <row r="72" spans="1:10" x14ac:dyDescent="0.2">
      <c r="A72" t="s">
        <v>945</v>
      </c>
    </row>
    <row r="73" spans="1:10" x14ac:dyDescent="0.2">
      <c r="A73" t="s">
        <v>946</v>
      </c>
    </row>
    <row r="74" spans="1:10" x14ac:dyDescent="0.2">
      <c r="A74" t="s">
        <v>947</v>
      </c>
    </row>
    <row r="75" spans="1:10" x14ac:dyDescent="0.2">
      <c r="A75" t="s">
        <v>909</v>
      </c>
    </row>
    <row r="76" spans="1:10" x14ac:dyDescent="0.2">
      <c r="A76" s="204"/>
      <c r="B76" s="204"/>
      <c r="C76" s="204"/>
      <c r="D76" s="204"/>
      <c r="E76" s="204"/>
      <c r="F76" s="206" t="s">
        <v>957</v>
      </c>
      <c r="G76" s="204"/>
      <c r="H76" s="204"/>
      <c r="I76" s="204"/>
      <c r="J76" s="204"/>
    </row>
    <row r="77" spans="1:10" x14ac:dyDescent="0.2">
      <c r="A77" t="s">
        <v>942</v>
      </c>
      <c r="B77" s="196">
        <v>103</v>
      </c>
      <c r="C77" s="196">
        <v>106</v>
      </c>
      <c r="D77" s="196">
        <v>115</v>
      </c>
      <c r="E77" s="196">
        <v>108</v>
      </c>
      <c r="F77" s="196">
        <v>110</v>
      </c>
      <c r="G77" s="196">
        <v>116</v>
      </c>
      <c r="H77" s="196">
        <v>115</v>
      </c>
      <c r="I77" s="196">
        <v>117</v>
      </c>
      <c r="J77" s="196">
        <v>66</v>
      </c>
    </row>
    <row r="78" spans="1:10" x14ac:dyDescent="0.2">
      <c r="A78" t="s">
        <v>943</v>
      </c>
      <c r="B78" s="196">
        <v>50</v>
      </c>
      <c r="C78" s="196">
        <v>54</v>
      </c>
      <c r="D78" s="196">
        <v>37</v>
      </c>
      <c r="E78" s="196">
        <v>54</v>
      </c>
      <c r="F78" s="196">
        <v>64</v>
      </c>
      <c r="G78" s="196">
        <v>85</v>
      </c>
      <c r="H78" s="196">
        <v>90</v>
      </c>
      <c r="I78" s="196">
        <v>95</v>
      </c>
      <c r="J78" s="196">
        <v>40</v>
      </c>
    </row>
    <row r="79" spans="1:10" x14ac:dyDescent="0.2">
      <c r="A79" t="s">
        <v>944</v>
      </c>
      <c r="B79" s="197">
        <v>372.9</v>
      </c>
      <c r="C79" s="197">
        <v>282.5</v>
      </c>
      <c r="D79" s="197">
        <v>120.6</v>
      </c>
      <c r="E79" s="197">
        <v>296.8</v>
      </c>
      <c r="F79" s="197">
        <v>169</v>
      </c>
      <c r="G79" s="200">
        <v>1635.7</v>
      </c>
      <c r="H79" s="200">
        <v>12868</v>
      </c>
      <c r="I79" s="200">
        <v>1436.2</v>
      </c>
      <c r="J79" s="197">
        <v>91.1</v>
      </c>
    </row>
    <row r="80" spans="1:10" x14ac:dyDescent="0.2">
      <c r="A80" t="s">
        <v>945</v>
      </c>
      <c r="B80" s="197">
        <v>0</v>
      </c>
      <c r="C80" s="197">
        <v>0</v>
      </c>
      <c r="D80" s="197">
        <v>0</v>
      </c>
      <c r="E80" s="197">
        <v>0</v>
      </c>
      <c r="F80" s="197">
        <v>0</v>
      </c>
      <c r="G80" s="197">
        <v>0</v>
      </c>
      <c r="H80" s="197">
        <v>0</v>
      </c>
      <c r="I80" s="197">
        <v>0</v>
      </c>
      <c r="J80" s="197">
        <v>0</v>
      </c>
    </row>
    <row r="81" spans="1:10" x14ac:dyDescent="0.2">
      <c r="A81" t="s">
        <v>946</v>
      </c>
      <c r="B81" s="197">
        <v>8.2349514563106805</v>
      </c>
      <c r="C81" s="197">
        <v>8.073584905660379</v>
      </c>
      <c r="D81" s="197">
        <v>4.9895652173913048</v>
      </c>
      <c r="E81" s="197">
        <v>5.8092592592592602</v>
      </c>
      <c r="F81" s="197">
        <v>6.4845454545454553</v>
      </c>
      <c r="G81" s="197">
        <v>63.16293103448276</v>
      </c>
      <c r="H81" s="197">
        <v>269.54608695652178</v>
      </c>
      <c r="I81" s="197">
        <v>71.269230769230774</v>
      </c>
      <c r="J81" s="197">
        <v>6.1787878787878796</v>
      </c>
    </row>
    <row r="82" spans="1:10" x14ac:dyDescent="0.2">
      <c r="A82" t="s">
        <v>947</v>
      </c>
      <c r="B82" s="197">
        <v>37.517273691497337</v>
      </c>
      <c r="C82" s="197">
        <v>28.990232515655514</v>
      </c>
      <c r="D82" s="197">
        <v>14.520755706936672</v>
      </c>
      <c r="E82" s="197">
        <v>28.74227905114088</v>
      </c>
      <c r="F82" s="197">
        <v>21.418157376110187</v>
      </c>
      <c r="G82" s="197">
        <v>203.96571430988843</v>
      </c>
      <c r="H82" s="197">
        <v>1449.3674480091613</v>
      </c>
      <c r="I82" s="197">
        <v>206.08580463651313</v>
      </c>
      <c r="J82" s="197">
        <v>16.110355151999073</v>
      </c>
    </row>
    <row r="83" spans="1:10" x14ac:dyDescent="0.2">
      <c r="A83" t="s">
        <v>909</v>
      </c>
      <c r="B83" s="197">
        <v>0</v>
      </c>
      <c r="C83" s="197">
        <v>2</v>
      </c>
      <c r="D83" s="197">
        <v>0</v>
      </c>
      <c r="E83" s="197">
        <v>1</v>
      </c>
      <c r="F83" s="197">
        <v>2</v>
      </c>
      <c r="G83" s="197">
        <v>6.85</v>
      </c>
      <c r="H83" s="197">
        <v>11.8</v>
      </c>
      <c r="I83" s="197">
        <v>7.2</v>
      </c>
      <c r="J83" s="197">
        <v>2</v>
      </c>
    </row>
    <row r="84" spans="1:10" x14ac:dyDescent="0.2">
      <c r="A84" s="204"/>
      <c r="B84" s="204"/>
      <c r="C84" s="204"/>
      <c r="D84" s="204"/>
      <c r="E84" s="204"/>
      <c r="F84" s="206" t="s">
        <v>958</v>
      </c>
      <c r="G84" s="204"/>
      <c r="H84" s="204"/>
      <c r="I84" s="204"/>
      <c r="J84" s="204"/>
    </row>
    <row r="85" spans="1:10" x14ac:dyDescent="0.2">
      <c r="A85" t="s">
        <v>942</v>
      </c>
      <c r="B85" s="196">
        <v>103</v>
      </c>
      <c r="C85" s="196">
        <v>106</v>
      </c>
      <c r="D85" s="196">
        <v>115</v>
      </c>
      <c r="E85" s="196">
        <v>108</v>
      </c>
      <c r="F85" s="196">
        <v>110</v>
      </c>
      <c r="G85" s="196">
        <v>116</v>
      </c>
      <c r="H85" s="196">
        <v>115</v>
      </c>
      <c r="I85" s="196">
        <v>117</v>
      </c>
      <c r="J85" s="196">
        <v>66</v>
      </c>
    </row>
    <row r="86" spans="1:10" x14ac:dyDescent="0.2">
      <c r="A86" t="s">
        <v>943</v>
      </c>
      <c r="B86" s="196">
        <v>12</v>
      </c>
      <c r="C86" s="196">
        <v>9</v>
      </c>
      <c r="D86" s="196">
        <v>10</v>
      </c>
      <c r="E86" s="196">
        <v>6</v>
      </c>
      <c r="F86" s="196">
        <v>8</v>
      </c>
      <c r="G86" s="196">
        <v>38</v>
      </c>
      <c r="H86" s="196">
        <v>57</v>
      </c>
      <c r="I86" s="196">
        <v>32</v>
      </c>
      <c r="J86" s="196">
        <v>5</v>
      </c>
    </row>
    <row r="87" spans="1:10" x14ac:dyDescent="0.2">
      <c r="A87" t="s">
        <v>944</v>
      </c>
      <c r="B87" s="197">
        <v>53.1</v>
      </c>
      <c r="C87" s="197">
        <v>152.1</v>
      </c>
      <c r="D87" s="197">
        <v>170.1</v>
      </c>
      <c r="E87" s="197">
        <v>10.8</v>
      </c>
      <c r="F87" s="197">
        <v>32.4</v>
      </c>
      <c r="G87" s="197">
        <v>103.3</v>
      </c>
      <c r="H87" s="200">
        <v>2440</v>
      </c>
      <c r="I87" s="197">
        <v>45.5</v>
      </c>
      <c r="J87" s="197">
        <v>19</v>
      </c>
    </row>
    <row r="88" spans="1:10" x14ac:dyDescent="0.2">
      <c r="A88" t="s">
        <v>945</v>
      </c>
      <c r="B88" s="197">
        <v>0</v>
      </c>
      <c r="C88" s="197">
        <v>0</v>
      </c>
      <c r="D88" s="197">
        <v>0</v>
      </c>
      <c r="E88" s="197">
        <v>0</v>
      </c>
      <c r="F88" s="197">
        <v>0</v>
      </c>
      <c r="G88" s="197">
        <v>0</v>
      </c>
      <c r="H88" s="197">
        <v>0</v>
      </c>
      <c r="I88" s="197">
        <v>0</v>
      </c>
      <c r="J88" s="197">
        <v>0</v>
      </c>
    </row>
    <row r="89" spans="1:10" x14ac:dyDescent="0.2">
      <c r="A89" t="s">
        <v>946</v>
      </c>
      <c r="B89" s="197">
        <v>1.1737864077669904</v>
      </c>
      <c r="C89" s="197">
        <v>2.379245283018868</v>
      </c>
      <c r="D89" s="197">
        <v>2.2130434782608694</v>
      </c>
      <c r="E89" s="197">
        <v>0.37685185185185188</v>
      </c>
      <c r="F89" s="197">
        <v>0.95818181818181825</v>
      </c>
      <c r="G89" s="197">
        <v>8.3465517241379317</v>
      </c>
      <c r="H89" s="197">
        <v>41.872173913043483</v>
      </c>
      <c r="I89" s="197">
        <v>3.9205128205128208</v>
      </c>
      <c r="J89" s="197">
        <v>1.0166666666666666</v>
      </c>
    </row>
    <row r="90" spans="1:10" x14ac:dyDescent="0.2">
      <c r="A90" t="s">
        <v>947</v>
      </c>
      <c r="B90" s="197">
        <v>5.5966895180788994</v>
      </c>
      <c r="C90" s="197">
        <v>15.203575500401413</v>
      </c>
      <c r="D90" s="197">
        <v>16.109240683310617</v>
      </c>
      <c r="E90" s="197">
        <v>1.6725159558900535</v>
      </c>
      <c r="F90" s="197">
        <v>4.1603277441946718</v>
      </c>
      <c r="G90" s="197">
        <v>18.043452051063859</v>
      </c>
      <c r="H90" s="197">
        <v>229.12914329398637</v>
      </c>
      <c r="I90" s="197">
        <v>8.6862608365714493</v>
      </c>
      <c r="J90" s="197">
        <v>3.7549795997943578</v>
      </c>
    </row>
    <row r="91" spans="1:10" x14ac:dyDescent="0.2">
      <c r="A91" t="s">
        <v>909</v>
      </c>
      <c r="B91" s="197">
        <v>0</v>
      </c>
      <c r="C91" s="197">
        <v>0</v>
      </c>
      <c r="D91" s="197">
        <v>0</v>
      </c>
      <c r="E91" s="197">
        <v>0</v>
      </c>
      <c r="F91" s="197">
        <v>0</v>
      </c>
      <c r="G91" s="197">
        <v>0</v>
      </c>
      <c r="H91" s="197">
        <v>0</v>
      </c>
      <c r="I91" s="197">
        <v>0</v>
      </c>
      <c r="J91" s="197">
        <v>0</v>
      </c>
    </row>
    <row r="92" spans="1:10" x14ac:dyDescent="0.2">
      <c r="A92" s="204"/>
      <c r="B92" s="204"/>
      <c r="C92" s="204"/>
      <c r="D92" s="204"/>
      <c r="E92" s="204"/>
      <c r="F92" s="206" t="s">
        <v>959</v>
      </c>
      <c r="G92" s="204"/>
      <c r="H92" s="204"/>
      <c r="I92" s="204"/>
      <c r="J92" s="204"/>
    </row>
    <row r="93" spans="1:10" x14ac:dyDescent="0.2">
      <c r="A93" t="s">
        <v>942</v>
      </c>
      <c r="B93" s="196">
        <v>103</v>
      </c>
      <c r="C93" s="196">
        <v>106</v>
      </c>
      <c r="D93" s="196">
        <v>115</v>
      </c>
      <c r="E93" s="196">
        <v>108</v>
      </c>
      <c r="F93" s="196">
        <v>110</v>
      </c>
      <c r="G93" s="196">
        <v>116</v>
      </c>
      <c r="H93" s="196">
        <v>115</v>
      </c>
      <c r="I93" s="196">
        <v>117</v>
      </c>
      <c r="J93" s="196">
        <v>66</v>
      </c>
    </row>
    <row r="94" spans="1:10" x14ac:dyDescent="0.2">
      <c r="A94" t="s">
        <v>943</v>
      </c>
      <c r="B94" s="196">
        <v>2</v>
      </c>
      <c r="C94" s="196">
        <v>0</v>
      </c>
      <c r="D94" s="196">
        <v>0</v>
      </c>
      <c r="E94" s="196">
        <v>0</v>
      </c>
      <c r="F94" s="196">
        <v>0</v>
      </c>
      <c r="G94" s="196">
        <v>0</v>
      </c>
      <c r="H94" s="196">
        <v>14</v>
      </c>
      <c r="I94" s="196">
        <v>0</v>
      </c>
      <c r="J94" s="196">
        <v>3</v>
      </c>
    </row>
    <row r="95" spans="1:10" x14ac:dyDescent="0.2">
      <c r="A95" t="s">
        <v>944</v>
      </c>
      <c r="B95" s="197">
        <v>25.6</v>
      </c>
      <c r="C95" s="197"/>
      <c r="D95" s="197"/>
      <c r="E95" s="197"/>
      <c r="F95" s="197"/>
      <c r="G95" s="197"/>
      <c r="H95" s="197">
        <v>985</v>
      </c>
      <c r="I95" s="197"/>
      <c r="J95" s="197">
        <v>179.5</v>
      </c>
    </row>
    <row r="96" spans="1:10" x14ac:dyDescent="0.2">
      <c r="A96" t="s">
        <v>945</v>
      </c>
      <c r="B96" s="197"/>
      <c r="C96" s="197"/>
      <c r="D96" s="197"/>
      <c r="E96" s="197"/>
      <c r="F96" s="197"/>
      <c r="G96" s="197"/>
      <c r="H96" s="197">
        <v>0</v>
      </c>
      <c r="I96" s="197"/>
      <c r="J96" s="197"/>
    </row>
    <row r="97" spans="1:10" x14ac:dyDescent="0.2">
      <c r="A97" t="s">
        <v>946</v>
      </c>
      <c r="B97" s="197"/>
      <c r="C97" s="197"/>
      <c r="D97" s="197"/>
      <c r="E97" s="197"/>
      <c r="F97" s="197"/>
      <c r="G97" s="197"/>
      <c r="H97" s="197">
        <v>14.665217391304347</v>
      </c>
      <c r="I97" s="197"/>
      <c r="J97" s="197"/>
    </row>
    <row r="98" spans="1:10" x14ac:dyDescent="0.2">
      <c r="A98" t="s">
        <v>947</v>
      </c>
      <c r="B98" s="197"/>
      <c r="C98" s="197"/>
      <c r="D98" s="197"/>
      <c r="E98" s="197"/>
      <c r="F98" s="197"/>
      <c r="G98" s="197"/>
      <c r="H98" s="197">
        <v>94.778393462206807</v>
      </c>
      <c r="I98" s="197"/>
      <c r="J98" s="197"/>
    </row>
    <row r="99" spans="1:10" x14ac:dyDescent="0.2">
      <c r="A99" t="s">
        <v>909</v>
      </c>
      <c r="B99" s="197"/>
      <c r="C99" s="197"/>
      <c r="D99" s="197"/>
      <c r="E99" s="197"/>
      <c r="F99" s="197"/>
      <c r="G99" s="197"/>
      <c r="H99" s="197">
        <v>0</v>
      </c>
      <c r="I99" s="197"/>
      <c r="J99" s="197"/>
    </row>
    <row r="100" spans="1:10" x14ac:dyDescent="0.2">
      <c r="A100" s="204"/>
      <c r="B100" s="204"/>
      <c r="C100" s="204"/>
      <c r="D100" s="204"/>
      <c r="E100" s="204"/>
      <c r="F100" s="206" t="s">
        <v>960</v>
      </c>
      <c r="G100" s="204"/>
      <c r="H100" s="204"/>
      <c r="I100" s="204"/>
      <c r="J100" s="204"/>
    </row>
    <row r="101" spans="1:10" x14ac:dyDescent="0.2">
      <c r="A101" t="s">
        <v>942</v>
      </c>
      <c r="B101" s="196">
        <v>103</v>
      </c>
      <c r="C101" s="196">
        <v>106</v>
      </c>
      <c r="D101" s="196">
        <v>115</v>
      </c>
      <c r="E101" s="196">
        <v>108</v>
      </c>
      <c r="F101" s="196">
        <v>110</v>
      </c>
      <c r="G101" s="196">
        <v>116</v>
      </c>
      <c r="H101" s="196">
        <v>115</v>
      </c>
      <c r="I101" s="196">
        <v>117</v>
      </c>
      <c r="J101" s="196">
        <v>66</v>
      </c>
    </row>
    <row r="102" spans="1:10" x14ac:dyDescent="0.2">
      <c r="A102" t="s">
        <v>943</v>
      </c>
      <c r="B102" s="196">
        <v>0</v>
      </c>
      <c r="C102" s="196">
        <v>0</v>
      </c>
      <c r="D102" s="196">
        <v>1</v>
      </c>
      <c r="E102" s="196">
        <v>2</v>
      </c>
      <c r="F102" s="196">
        <v>0</v>
      </c>
      <c r="G102" s="196">
        <v>8</v>
      </c>
      <c r="H102" s="196">
        <v>39</v>
      </c>
      <c r="I102" s="196">
        <v>8</v>
      </c>
      <c r="J102" s="196">
        <v>0</v>
      </c>
    </row>
    <row r="103" spans="1:10" x14ac:dyDescent="0.2">
      <c r="A103" t="s">
        <v>944</v>
      </c>
      <c r="B103" s="197"/>
      <c r="C103" s="197"/>
      <c r="D103" s="197">
        <v>72.099999999999994</v>
      </c>
      <c r="E103" s="197">
        <v>10.8</v>
      </c>
      <c r="F103" s="197"/>
      <c r="G103" s="200">
        <v>1407.3</v>
      </c>
      <c r="H103" s="200">
        <v>6105.6</v>
      </c>
      <c r="I103" s="197">
        <v>281.2</v>
      </c>
      <c r="J103" s="197"/>
    </row>
    <row r="104" spans="1:10" x14ac:dyDescent="0.2">
      <c r="A104" t="s">
        <v>945</v>
      </c>
      <c r="B104" s="197"/>
      <c r="C104" s="197"/>
      <c r="D104" s="197"/>
      <c r="E104" s="197"/>
      <c r="F104" s="197"/>
      <c r="G104" s="197">
        <v>0</v>
      </c>
      <c r="H104" s="197">
        <v>0</v>
      </c>
      <c r="I104" s="197">
        <v>0</v>
      </c>
      <c r="J104" s="197"/>
    </row>
    <row r="105" spans="1:10" x14ac:dyDescent="0.2">
      <c r="A105" t="s">
        <v>946</v>
      </c>
      <c r="B105" s="197"/>
      <c r="C105" s="197"/>
      <c r="D105" s="197"/>
      <c r="E105" s="197"/>
      <c r="F105" s="197"/>
      <c r="G105" s="197">
        <v>18.849137931034484</v>
      </c>
      <c r="H105" s="197">
        <v>174.45565217391302</v>
      </c>
      <c r="I105" s="197">
        <v>9.4897435897435898</v>
      </c>
      <c r="J105" s="197"/>
    </row>
    <row r="106" spans="1:10" x14ac:dyDescent="0.2">
      <c r="A106" t="s">
        <v>947</v>
      </c>
      <c r="B106" s="197"/>
      <c r="C106" s="197"/>
      <c r="D106" s="197"/>
      <c r="E106" s="197"/>
      <c r="F106" s="197"/>
      <c r="G106" s="197">
        <v>133.44651655947811</v>
      </c>
      <c r="H106" s="197">
        <v>733.67233845157398</v>
      </c>
      <c r="I106" s="197">
        <v>38.722808890652068</v>
      </c>
      <c r="J106" s="197"/>
    </row>
    <row r="107" spans="1:10" x14ac:dyDescent="0.2">
      <c r="A107" t="s">
        <v>909</v>
      </c>
      <c r="B107" s="197"/>
      <c r="C107" s="197"/>
      <c r="D107" s="197"/>
      <c r="E107" s="197"/>
      <c r="F107" s="197"/>
      <c r="G107" s="197">
        <v>0</v>
      </c>
      <c r="H107" s="197">
        <v>0</v>
      </c>
      <c r="I107" s="197">
        <v>0</v>
      </c>
      <c r="J107" s="197"/>
    </row>
    <row r="108" spans="1:10" x14ac:dyDescent="0.2">
      <c r="A108" s="204"/>
      <c r="B108" s="204"/>
      <c r="C108" s="204"/>
      <c r="D108" s="204"/>
      <c r="E108" s="204"/>
      <c r="F108" s="206" t="s">
        <v>961</v>
      </c>
      <c r="G108" s="204"/>
      <c r="H108" s="204"/>
      <c r="I108" s="204"/>
      <c r="J108" s="204"/>
    </row>
    <row r="109" spans="1:10" x14ac:dyDescent="0.2">
      <c r="A109" t="s">
        <v>942</v>
      </c>
      <c r="B109" s="196">
        <v>103</v>
      </c>
      <c r="C109" s="196">
        <v>106</v>
      </c>
      <c r="D109" s="196">
        <v>115</v>
      </c>
      <c r="E109" s="196">
        <v>108</v>
      </c>
      <c r="F109" s="196">
        <v>110</v>
      </c>
      <c r="G109" s="196">
        <v>116</v>
      </c>
      <c r="H109" s="196">
        <v>115</v>
      </c>
      <c r="I109" s="196">
        <v>117</v>
      </c>
      <c r="J109" s="196">
        <v>66</v>
      </c>
    </row>
    <row r="110" spans="1:10" x14ac:dyDescent="0.2">
      <c r="A110" t="s">
        <v>943</v>
      </c>
      <c r="B110" s="196">
        <v>47</v>
      </c>
      <c r="C110" s="196">
        <v>17</v>
      </c>
      <c r="D110" s="196">
        <v>8</v>
      </c>
      <c r="E110" s="196">
        <v>34</v>
      </c>
      <c r="F110" s="196">
        <v>19</v>
      </c>
      <c r="G110" s="196">
        <v>15</v>
      </c>
      <c r="H110" s="196">
        <v>25</v>
      </c>
      <c r="I110" s="196">
        <v>51</v>
      </c>
      <c r="J110" s="196">
        <v>16</v>
      </c>
    </row>
    <row r="111" spans="1:10" x14ac:dyDescent="0.2">
      <c r="A111" t="s">
        <v>944</v>
      </c>
      <c r="B111" s="197">
        <v>63.6</v>
      </c>
      <c r="C111" s="197">
        <v>30.9</v>
      </c>
      <c r="D111" s="197">
        <v>21.9</v>
      </c>
      <c r="E111" s="197">
        <v>8.1999999999999993</v>
      </c>
      <c r="F111" s="197">
        <v>41.7</v>
      </c>
      <c r="G111" s="197">
        <v>6.8</v>
      </c>
      <c r="H111" s="197">
        <v>13.8</v>
      </c>
      <c r="I111" s="197">
        <v>242.9</v>
      </c>
      <c r="J111" s="197">
        <v>31.9</v>
      </c>
    </row>
    <row r="112" spans="1:10" x14ac:dyDescent="0.2">
      <c r="A112" t="s">
        <v>945</v>
      </c>
      <c r="B112" s="197">
        <v>0</v>
      </c>
      <c r="C112" s="197">
        <v>0</v>
      </c>
      <c r="D112" s="197">
        <v>0</v>
      </c>
      <c r="E112" s="197">
        <v>0</v>
      </c>
      <c r="F112" s="197">
        <v>0</v>
      </c>
      <c r="G112" s="197">
        <v>0</v>
      </c>
      <c r="H112" s="197">
        <v>0</v>
      </c>
      <c r="I112" s="197">
        <v>0</v>
      </c>
      <c r="J112" s="197">
        <v>0</v>
      </c>
    </row>
    <row r="113" spans="1:10" x14ac:dyDescent="0.2">
      <c r="A113" t="s">
        <v>946</v>
      </c>
      <c r="B113" s="197">
        <v>1.6038834951456309</v>
      </c>
      <c r="C113" s="197">
        <v>0.589622641509434</v>
      </c>
      <c r="D113" s="197">
        <v>0.25130434782608696</v>
      </c>
      <c r="E113" s="197">
        <v>0.6685185185185184</v>
      </c>
      <c r="F113" s="197">
        <v>0.94545454545454544</v>
      </c>
      <c r="G113" s="197">
        <v>0.30344827586206902</v>
      </c>
      <c r="H113" s="197">
        <v>0.78260869565217406</v>
      </c>
      <c r="I113" s="197">
        <v>3.4341880341880344</v>
      </c>
      <c r="J113" s="197">
        <v>1.4999999999999998</v>
      </c>
    </row>
    <row r="114" spans="1:10" x14ac:dyDescent="0.2">
      <c r="A114" t="s">
        <v>947</v>
      </c>
      <c r="B114" s="197">
        <v>6.4955176449987126</v>
      </c>
      <c r="C114" s="197">
        <v>3.0938319357587241</v>
      </c>
      <c r="D114" s="197">
        <v>2.0505611220667888</v>
      </c>
      <c r="E114" s="197">
        <v>1.3473163459642497</v>
      </c>
      <c r="F114" s="197">
        <v>4.4571689777346419</v>
      </c>
      <c r="G114" s="197">
        <v>1.0428998896874258</v>
      </c>
      <c r="H114" s="197">
        <v>2.0883663080900887</v>
      </c>
      <c r="I114" s="197">
        <v>22.603090124388633</v>
      </c>
      <c r="J114" s="197">
        <v>5.0228095110819586</v>
      </c>
    </row>
    <row r="115" spans="1:10" x14ac:dyDescent="0.2">
      <c r="A115" t="s">
        <v>909</v>
      </c>
      <c r="B115" s="197">
        <v>0</v>
      </c>
      <c r="C115" s="197">
        <v>0</v>
      </c>
      <c r="D115" s="197">
        <v>0</v>
      </c>
      <c r="E115" s="197">
        <v>0</v>
      </c>
      <c r="F115" s="197">
        <v>0</v>
      </c>
      <c r="G115" s="197">
        <v>0</v>
      </c>
      <c r="H115" s="197">
        <v>0</v>
      </c>
      <c r="I115" s="197">
        <v>0</v>
      </c>
      <c r="J115" s="197">
        <v>0</v>
      </c>
    </row>
    <row r="116" spans="1:10" x14ac:dyDescent="0.2">
      <c r="A116" s="204"/>
      <c r="B116" s="204"/>
      <c r="C116" s="204"/>
      <c r="D116" s="204"/>
      <c r="E116" s="204"/>
      <c r="F116" s="206" t="s">
        <v>966</v>
      </c>
      <c r="G116" s="204"/>
      <c r="H116" s="204"/>
      <c r="I116" s="204"/>
      <c r="J116" s="204"/>
    </row>
    <row r="117" spans="1:10" x14ac:dyDescent="0.2">
      <c r="A117" t="s">
        <v>942</v>
      </c>
      <c r="B117" s="196">
        <v>103</v>
      </c>
      <c r="C117" s="196"/>
      <c r="D117" s="196">
        <v>115</v>
      </c>
      <c r="E117" s="196">
        <v>108</v>
      </c>
      <c r="F117" s="196"/>
      <c r="G117" s="196">
        <v>116</v>
      </c>
      <c r="H117" s="196">
        <v>115</v>
      </c>
      <c r="I117" s="196"/>
      <c r="J117" s="196">
        <v>66</v>
      </c>
    </row>
    <row r="118" spans="1:10" x14ac:dyDescent="0.2">
      <c r="A118" t="s">
        <v>943</v>
      </c>
      <c r="B118" s="196">
        <v>103</v>
      </c>
      <c r="C118" s="196"/>
      <c r="D118" s="196">
        <v>115</v>
      </c>
      <c r="E118" s="196">
        <v>108</v>
      </c>
      <c r="F118" s="196"/>
      <c r="G118" s="196">
        <v>116</v>
      </c>
      <c r="H118" s="196">
        <v>115</v>
      </c>
      <c r="I118" s="196"/>
      <c r="J118" s="196">
        <v>66</v>
      </c>
    </row>
    <row r="119" spans="1:10" x14ac:dyDescent="0.2">
      <c r="A119" t="s">
        <v>944</v>
      </c>
      <c r="B119" s="197">
        <v>-76.790000000000006</v>
      </c>
      <c r="C119" s="197"/>
      <c r="D119" s="197">
        <v>-68.97</v>
      </c>
      <c r="E119" s="197">
        <v>-74.14</v>
      </c>
      <c r="F119" s="197"/>
      <c r="G119" s="197">
        <v>-55.98</v>
      </c>
      <c r="H119" s="197">
        <v>-47.47</v>
      </c>
      <c r="I119" s="197"/>
      <c r="J119" s="197">
        <v>-79.099999999999994</v>
      </c>
    </row>
    <row r="120" spans="1:10" x14ac:dyDescent="0.2">
      <c r="A120" t="s">
        <v>945</v>
      </c>
      <c r="B120" s="197">
        <v>-107.91</v>
      </c>
      <c r="C120" s="197"/>
      <c r="D120" s="197">
        <v>-113.18</v>
      </c>
      <c r="E120" s="197">
        <v>-97.22</v>
      </c>
      <c r="F120" s="197"/>
      <c r="G120" s="197">
        <v>-104.75</v>
      </c>
      <c r="H120" s="197">
        <v>-98.48</v>
      </c>
      <c r="I120" s="197"/>
      <c r="J120" s="197">
        <v>-96.4</v>
      </c>
    </row>
    <row r="121" spans="1:10" x14ac:dyDescent="0.2">
      <c r="A121" t="s">
        <v>946</v>
      </c>
      <c r="B121" s="197">
        <v>-88.35650485436895</v>
      </c>
      <c r="C121" s="197"/>
      <c r="D121" s="197">
        <v>-85.842434782608706</v>
      </c>
      <c r="E121" s="197">
        <v>-85.45472222222223</v>
      </c>
      <c r="F121" s="197"/>
      <c r="G121" s="197">
        <v>-83.73818965517242</v>
      </c>
      <c r="H121" s="200">
        <v>-75.637130434782634</v>
      </c>
      <c r="I121" s="197"/>
      <c r="J121" s="197">
        <v>-87.403333333333336</v>
      </c>
    </row>
    <row r="122" spans="1:10" x14ac:dyDescent="0.2">
      <c r="A122" t="s">
        <v>947</v>
      </c>
      <c r="B122" s="197">
        <v>5.8302864942786776</v>
      </c>
      <c r="C122" s="197"/>
      <c r="D122" s="197">
        <v>7.7808405705774799</v>
      </c>
      <c r="E122" s="197">
        <v>4.6516296929810581</v>
      </c>
      <c r="F122" s="197"/>
      <c r="G122" s="197">
        <v>8.2786107424245845</v>
      </c>
      <c r="H122" s="197">
        <v>14.423446419134345</v>
      </c>
      <c r="I122" s="197"/>
      <c r="J122" s="197">
        <v>3.3054283247797716</v>
      </c>
    </row>
    <row r="123" spans="1:10" x14ac:dyDescent="0.2">
      <c r="A123" t="s">
        <v>909</v>
      </c>
      <c r="B123" s="197">
        <v>-88.15</v>
      </c>
      <c r="C123" s="197"/>
      <c r="D123" s="197">
        <v>-85.63</v>
      </c>
      <c r="E123" s="197">
        <v>-86.05</v>
      </c>
      <c r="F123" s="197"/>
      <c r="G123" s="197">
        <v>-84.64</v>
      </c>
      <c r="H123" s="197">
        <v>-81.59</v>
      </c>
      <c r="I123" s="197"/>
      <c r="J123" s="197">
        <v>-87.36</v>
      </c>
    </row>
    <row r="124" spans="1:10" x14ac:dyDescent="0.2">
      <c r="A124" s="204"/>
      <c r="B124" s="204"/>
      <c r="C124" s="204"/>
      <c r="D124" s="204"/>
      <c r="E124" s="204"/>
      <c r="F124" s="206" t="s">
        <v>965</v>
      </c>
      <c r="G124" s="204"/>
      <c r="H124" s="204"/>
      <c r="I124" s="204"/>
      <c r="J124" s="204"/>
    </row>
    <row r="125" spans="1:10" x14ac:dyDescent="0.2">
      <c r="A125" t="s">
        <v>942</v>
      </c>
      <c r="B125" s="196">
        <v>103</v>
      </c>
      <c r="C125" s="196"/>
      <c r="D125" s="196">
        <v>115</v>
      </c>
      <c r="E125" s="196">
        <v>108</v>
      </c>
      <c r="F125" s="196"/>
      <c r="G125" s="196">
        <v>116</v>
      </c>
      <c r="H125" s="196">
        <v>115</v>
      </c>
      <c r="I125" s="196"/>
      <c r="J125" s="196">
        <v>66</v>
      </c>
    </row>
    <row r="126" spans="1:10" x14ac:dyDescent="0.2">
      <c r="A126" t="s">
        <v>943</v>
      </c>
      <c r="B126" s="196">
        <v>103</v>
      </c>
      <c r="C126" s="196"/>
      <c r="D126" s="196">
        <v>115</v>
      </c>
      <c r="E126" s="196">
        <v>108</v>
      </c>
      <c r="F126" s="196"/>
      <c r="G126" s="196">
        <v>116</v>
      </c>
      <c r="H126" s="196">
        <v>115</v>
      </c>
      <c r="I126" s="196"/>
      <c r="J126" s="196">
        <v>66</v>
      </c>
    </row>
    <row r="127" spans="1:10" x14ac:dyDescent="0.2">
      <c r="A127" t="s">
        <v>944</v>
      </c>
      <c r="B127" s="197">
        <v>-10.34</v>
      </c>
      <c r="C127" s="197"/>
      <c r="D127" s="197">
        <v>-10.210000000000001</v>
      </c>
      <c r="E127" s="197">
        <v>-10.88</v>
      </c>
      <c r="F127" s="197"/>
      <c r="G127" s="197">
        <v>-8.82</v>
      </c>
      <c r="H127" s="197">
        <v>-5.0999999999999996</v>
      </c>
      <c r="I127" s="197"/>
      <c r="J127" s="197">
        <v>-11.94</v>
      </c>
    </row>
    <row r="128" spans="1:10" x14ac:dyDescent="0.2">
      <c r="A128" t="s">
        <v>945</v>
      </c>
      <c r="B128" s="197">
        <v>-16.04</v>
      </c>
      <c r="C128" s="197"/>
      <c r="D128" s="197">
        <v>-16.52</v>
      </c>
      <c r="E128" s="197">
        <v>-14.34</v>
      </c>
      <c r="F128" s="197"/>
      <c r="G128" s="197">
        <v>-15.54</v>
      </c>
      <c r="H128" s="197">
        <v>-15.55</v>
      </c>
      <c r="I128" s="197"/>
      <c r="J128" s="197">
        <v>-14.2</v>
      </c>
    </row>
    <row r="129" spans="1:10" x14ac:dyDescent="0.2">
      <c r="A129" t="s">
        <v>946</v>
      </c>
      <c r="B129" s="197">
        <v>-12.811941747572821</v>
      </c>
      <c r="C129" s="197"/>
      <c r="D129" s="197">
        <v>-12.663217391304348</v>
      </c>
      <c r="E129" s="197">
        <v>-12.690370370370371</v>
      </c>
      <c r="F129" s="197"/>
      <c r="G129" s="197">
        <v>-12.248189655172421</v>
      </c>
      <c r="H129" s="200">
        <v>-10.752434782608697</v>
      </c>
      <c r="I129" s="197"/>
      <c r="J129" s="197">
        <v>-12.823333333333334</v>
      </c>
    </row>
    <row r="130" spans="1:10" x14ac:dyDescent="0.2">
      <c r="A130" t="s">
        <v>947</v>
      </c>
      <c r="B130" s="197">
        <v>1.0535524017532558</v>
      </c>
      <c r="C130" s="197"/>
      <c r="D130" s="197">
        <v>1.0768061512705931</v>
      </c>
      <c r="E130" s="197">
        <v>0.71959870167359852</v>
      </c>
      <c r="F130" s="197"/>
      <c r="G130" s="197">
        <v>1.2211317623866169</v>
      </c>
      <c r="H130" s="197">
        <v>2.4765268518435852</v>
      </c>
      <c r="I130" s="197"/>
      <c r="J130" s="197">
        <v>0.48662521776424872</v>
      </c>
    </row>
    <row r="131" spans="1:10" x14ac:dyDescent="0.2">
      <c r="A131" t="s">
        <v>909</v>
      </c>
      <c r="B131" s="197">
        <v>-12.91</v>
      </c>
      <c r="C131" s="197"/>
      <c r="D131" s="197">
        <v>-12.63</v>
      </c>
      <c r="E131" s="197">
        <v>-12.72</v>
      </c>
      <c r="F131" s="197"/>
      <c r="G131" s="197">
        <v>-12.41</v>
      </c>
      <c r="H131" s="197">
        <v>-11.75</v>
      </c>
      <c r="I131" s="197"/>
      <c r="J131" s="197">
        <v>-12.77</v>
      </c>
    </row>
    <row r="132" spans="1:10" x14ac:dyDescent="0.2">
      <c r="A132" s="204"/>
      <c r="B132" s="204"/>
      <c r="C132" s="204"/>
      <c r="D132" s="204"/>
      <c r="E132" s="204"/>
      <c r="F132" s="206" t="s">
        <v>982</v>
      </c>
      <c r="G132" s="204"/>
      <c r="H132" s="204"/>
      <c r="I132" s="204"/>
      <c r="J132" s="204"/>
    </row>
    <row r="133" spans="1:10" x14ac:dyDescent="0.2">
      <c r="A133" t="s">
        <v>942</v>
      </c>
      <c r="B133" s="196">
        <v>103</v>
      </c>
      <c r="C133" s="196">
        <v>107</v>
      </c>
      <c r="D133" s="196">
        <v>115</v>
      </c>
      <c r="E133" s="196">
        <v>108</v>
      </c>
      <c r="F133" s="196">
        <v>110</v>
      </c>
      <c r="G133" s="196">
        <v>116</v>
      </c>
      <c r="H133" s="196">
        <v>114</v>
      </c>
      <c r="I133" s="196">
        <v>115</v>
      </c>
      <c r="J133" s="196">
        <v>64</v>
      </c>
    </row>
    <row r="134" spans="1:10" x14ac:dyDescent="0.2">
      <c r="A134" t="s">
        <v>944</v>
      </c>
      <c r="B134" s="197">
        <v>12.88</v>
      </c>
      <c r="C134" s="197">
        <v>7.98</v>
      </c>
      <c r="D134" s="197">
        <v>8.4499999999999993</v>
      </c>
      <c r="E134" s="197">
        <v>17</v>
      </c>
      <c r="F134" s="197">
        <v>9.43</v>
      </c>
      <c r="G134" s="197">
        <v>13.73</v>
      </c>
      <c r="H134" s="197">
        <v>14.33</v>
      </c>
      <c r="I134" s="197">
        <v>8.9</v>
      </c>
      <c r="J134" s="197">
        <v>13.99</v>
      </c>
    </row>
    <row r="135" spans="1:10" x14ac:dyDescent="0.2">
      <c r="A135" t="s">
        <v>945</v>
      </c>
      <c r="B135" s="197">
        <v>7.8</v>
      </c>
      <c r="C135" s="197">
        <v>3.3</v>
      </c>
      <c r="D135" s="197">
        <v>4.8</v>
      </c>
      <c r="E135" s="197">
        <v>10.199999999999999</v>
      </c>
      <c r="F135" s="197">
        <v>3.66</v>
      </c>
      <c r="G135" s="197">
        <v>6.73</v>
      </c>
      <c r="H135" s="197">
        <v>10.130000000000001</v>
      </c>
      <c r="I135" s="197">
        <v>3</v>
      </c>
      <c r="J135" s="197">
        <v>8.8699999999999992</v>
      </c>
    </row>
    <row r="136" spans="1:10" x14ac:dyDescent="0.2">
      <c r="A136" t="s">
        <v>946</v>
      </c>
      <c r="B136" s="197">
        <v>10.74320388349515</v>
      </c>
      <c r="C136" s="197">
        <v>5.9524299065420543</v>
      </c>
      <c r="D136" s="197">
        <v>6.0513913043478285</v>
      </c>
      <c r="E136" s="197">
        <v>12.988888888888892</v>
      </c>
      <c r="F136" s="197">
        <v>6.6603636363636332</v>
      </c>
      <c r="G136" s="197">
        <v>9.1905172413793075</v>
      </c>
      <c r="H136" s="197">
        <v>11.75973684210526</v>
      </c>
      <c r="I136" s="197">
        <v>6.2686086956521709</v>
      </c>
      <c r="J136" s="197">
        <v>11.308749999999998</v>
      </c>
    </row>
    <row r="137" spans="1:10" x14ac:dyDescent="0.2">
      <c r="A137" t="s">
        <v>947</v>
      </c>
      <c r="B137" s="197">
        <v>1.0190501282598121</v>
      </c>
      <c r="C137" s="197">
        <v>0.86999332151145969</v>
      </c>
      <c r="D137" s="197">
        <v>0.84537429367998207</v>
      </c>
      <c r="E137" s="197">
        <v>1.5133680537276839</v>
      </c>
      <c r="F137" s="197">
        <v>1.4542660605310065</v>
      </c>
      <c r="G137" s="197">
        <v>1.5744353548674914</v>
      </c>
      <c r="H137" s="197">
        <v>0.84229717552950567</v>
      </c>
      <c r="I137" s="197">
        <v>1.4370992267909231</v>
      </c>
      <c r="J137" s="197">
        <v>1.2677119746983974</v>
      </c>
    </row>
    <row r="138" spans="1:10" x14ac:dyDescent="0.2">
      <c r="A138" t="s">
        <v>909</v>
      </c>
      <c r="B138" s="197">
        <v>10.9</v>
      </c>
      <c r="C138" s="197">
        <v>5.92</v>
      </c>
      <c r="D138" s="197">
        <v>5.8</v>
      </c>
      <c r="E138" s="197">
        <v>12.96</v>
      </c>
      <c r="F138" s="197">
        <v>6.6749999999999998</v>
      </c>
      <c r="G138" s="197">
        <v>9.1</v>
      </c>
      <c r="H138" s="197">
        <v>11.73</v>
      </c>
      <c r="I138" s="197">
        <v>6.34</v>
      </c>
      <c r="J138" s="197">
        <v>11.055</v>
      </c>
    </row>
    <row r="139" spans="1:10" x14ac:dyDescent="0.2">
      <c r="A139" s="204"/>
      <c r="B139" s="204"/>
      <c r="C139" s="204"/>
      <c r="D139" s="204"/>
      <c r="E139" s="204"/>
      <c r="F139" s="206" t="s">
        <v>981</v>
      </c>
      <c r="G139" s="204"/>
      <c r="H139" s="206"/>
      <c r="I139" s="204"/>
      <c r="J139" s="204"/>
    </row>
    <row r="140" spans="1:10" x14ac:dyDescent="0.2">
      <c r="A140" t="s">
        <v>942</v>
      </c>
      <c r="B140" s="196">
        <v>103</v>
      </c>
      <c r="C140" s="196">
        <v>106</v>
      </c>
      <c r="D140" s="196">
        <v>115</v>
      </c>
      <c r="E140" s="196">
        <v>108</v>
      </c>
      <c r="F140" s="196">
        <v>110</v>
      </c>
      <c r="G140" s="196">
        <v>116</v>
      </c>
      <c r="H140" s="196">
        <v>114</v>
      </c>
      <c r="I140" s="196">
        <v>115</v>
      </c>
      <c r="J140" s="196">
        <v>64</v>
      </c>
    </row>
    <row r="141" spans="1:10" x14ac:dyDescent="0.2">
      <c r="A141" t="s">
        <v>944</v>
      </c>
      <c r="B141" s="197">
        <v>8.0500000000000007</v>
      </c>
      <c r="C141" s="197">
        <v>8.5</v>
      </c>
      <c r="D141" s="197">
        <v>8.5</v>
      </c>
      <c r="E141" s="197">
        <v>7.44</v>
      </c>
      <c r="F141" s="197">
        <v>7.35</v>
      </c>
      <c r="G141" s="197">
        <v>7.8</v>
      </c>
      <c r="H141" s="197">
        <v>7.95</v>
      </c>
      <c r="I141" s="197">
        <v>8.5299999999999994</v>
      </c>
      <c r="J141" s="197">
        <v>7.7</v>
      </c>
    </row>
    <row r="142" spans="1:10" x14ac:dyDescent="0.2">
      <c r="A142" t="s">
        <v>945</v>
      </c>
      <c r="B142" s="197">
        <v>6.53</v>
      </c>
      <c r="C142" s="197">
        <v>6.42</v>
      </c>
      <c r="D142" s="197">
        <v>6.9</v>
      </c>
      <c r="E142" s="197">
        <v>3.5</v>
      </c>
      <c r="F142" s="197">
        <v>6.77</v>
      </c>
      <c r="G142" s="197">
        <v>6.94</v>
      </c>
      <c r="H142" s="197">
        <v>4.47</v>
      </c>
      <c r="I142" s="197">
        <v>6.77</v>
      </c>
      <c r="J142" s="197">
        <v>7.07</v>
      </c>
    </row>
    <row r="143" spans="1:10" x14ac:dyDescent="0.2">
      <c r="A143" t="s">
        <v>946</v>
      </c>
      <c r="B143" s="197">
        <v>7.1434951456310687</v>
      </c>
      <c r="C143" s="197">
        <v>7.3020754716981111</v>
      </c>
      <c r="D143" s="197">
        <v>7.2253043478260928</v>
      </c>
      <c r="E143" s="197">
        <v>7.0047222222222256</v>
      </c>
      <c r="F143" s="197">
        <v>7.0319999999999974</v>
      </c>
      <c r="G143" s="197">
        <v>7.1794827586206891</v>
      </c>
      <c r="H143" s="197">
        <v>7.1740350877192993</v>
      </c>
      <c r="I143" s="197">
        <v>7.2445217391304402</v>
      </c>
      <c r="J143" s="197">
        <v>7.2098437499999992</v>
      </c>
    </row>
    <row r="144" spans="1:10" x14ac:dyDescent="0.2">
      <c r="A144" t="s">
        <v>947</v>
      </c>
      <c r="B144" s="197">
        <v>0.26770157784392234</v>
      </c>
      <c r="C144" s="197">
        <v>0.4111139732625006</v>
      </c>
      <c r="D144" s="197">
        <v>0.24718528365300146</v>
      </c>
      <c r="E144" s="197">
        <v>0.3739545135349302</v>
      </c>
      <c r="F144" s="197">
        <v>0.10286537028402577</v>
      </c>
      <c r="G144" s="197">
        <v>0.13243436325106542</v>
      </c>
      <c r="H144" s="197">
        <v>0.38063691220761531</v>
      </c>
      <c r="I144" s="197">
        <v>0.28639086123767588</v>
      </c>
      <c r="J144" s="197">
        <v>0.12203944441066375</v>
      </c>
    </row>
    <row r="145" spans="1:18" x14ac:dyDescent="0.2">
      <c r="A145" t="s">
        <v>909</v>
      </c>
      <c r="B145" s="197">
        <v>7.14</v>
      </c>
      <c r="C145" s="197">
        <v>7.17</v>
      </c>
      <c r="D145" s="197">
        <v>7.17</v>
      </c>
      <c r="E145" s="197">
        <v>6.99</v>
      </c>
      <c r="F145" s="197">
        <v>7.04</v>
      </c>
      <c r="G145" s="197">
        <v>7.15</v>
      </c>
      <c r="H145" s="197">
        <v>7.2</v>
      </c>
      <c r="I145" s="197">
        <v>7.2</v>
      </c>
      <c r="J145" s="197">
        <v>7.2</v>
      </c>
    </row>
    <row r="146" spans="1:18" x14ac:dyDescent="0.2">
      <c r="A146" s="204"/>
      <c r="B146" s="204"/>
      <c r="C146" s="204"/>
      <c r="D146" s="204"/>
      <c r="E146" s="204"/>
      <c r="F146" s="206" t="s">
        <v>983</v>
      </c>
      <c r="G146" s="204"/>
      <c r="H146" s="206"/>
      <c r="I146" s="204"/>
      <c r="J146" s="204"/>
    </row>
    <row r="147" spans="1:18" x14ac:dyDescent="0.2">
      <c r="A147" t="s">
        <v>942</v>
      </c>
      <c r="B147" s="196">
        <v>100</v>
      </c>
      <c r="C147" s="196">
        <v>107</v>
      </c>
      <c r="D147" s="196">
        <v>115</v>
      </c>
      <c r="E147" s="196">
        <v>108</v>
      </c>
      <c r="F147" s="196">
        <v>110</v>
      </c>
      <c r="G147" s="196">
        <v>115</v>
      </c>
      <c r="H147" s="196">
        <v>114</v>
      </c>
      <c r="I147" s="196">
        <v>115</v>
      </c>
      <c r="J147" s="196">
        <v>64</v>
      </c>
    </row>
    <row r="148" spans="1:18" x14ac:dyDescent="0.2">
      <c r="A148" t="s">
        <v>944</v>
      </c>
      <c r="B148" s="197">
        <v>915</v>
      </c>
      <c r="C148" s="197">
        <v>859</v>
      </c>
      <c r="D148" s="197">
        <v>884</v>
      </c>
      <c r="E148" s="197">
        <v>914</v>
      </c>
      <c r="F148" s="197">
        <v>998</v>
      </c>
      <c r="G148" s="197">
        <v>774</v>
      </c>
      <c r="H148" s="197">
        <v>970</v>
      </c>
      <c r="I148" s="197">
        <v>826</v>
      </c>
      <c r="J148" s="197">
        <v>746</v>
      </c>
    </row>
    <row r="149" spans="1:18" x14ac:dyDescent="0.2">
      <c r="A149" t="s">
        <v>945</v>
      </c>
      <c r="B149" s="197">
        <v>162</v>
      </c>
      <c r="C149" s="197">
        <v>199</v>
      </c>
      <c r="D149" s="197">
        <v>289</v>
      </c>
      <c r="E149" s="197">
        <v>382</v>
      </c>
      <c r="F149" s="197">
        <v>453</v>
      </c>
      <c r="G149" s="197">
        <v>86</v>
      </c>
      <c r="H149" s="197">
        <v>195</v>
      </c>
      <c r="I149" s="197">
        <v>150</v>
      </c>
      <c r="J149" s="197">
        <v>245</v>
      </c>
    </row>
    <row r="150" spans="1:18" x14ac:dyDescent="0.2">
      <c r="A150" t="s">
        <v>946</v>
      </c>
      <c r="B150" s="197">
        <v>586.86400000000003</v>
      </c>
      <c r="C150" s="197">
        <v>528.70093457943926</v>
      </c>
      <c r="D150" s="197">
        <v>538.14782608695657</v>
      </c>
      <c r="E150" s="197">
        <v>626.89814814814815</v>
      </c>
      <c r="F150" s="197">
        <v>643.20000000000005</v>
      </c>
      <c r="G150" s="197">
        <v>478.37043478260875</v>
      </c>
      <c r="H150" s="197">
        <v>503.50350877192983</v>
      </c>
      <c r="I150" s="197">
        <v>434.09565217391304</v>
      </c>
      <c r="J150" s="197">
        <v>463.84375</v>
      </c>
    </row>
    <row r="151" spans="1:18" x14ac:dyDescent="0.2">
      <c r="A151" t="s">
        <v>947</v>
      </c>
      <c r="B151" s="197">
        <v>156.6031002698906</v>
      </c>
      <c r="C151" s="197">
        <v>150.95521108539219</v>
      </c>
      <c r="D151" s="197">
        <v>128.83378680464853</v>
      </c>
      <c r="E151" s="197">
        <v>99.174049761373013</v>
      </c>
      <c r="F151" s="197">
        <v>98.620093975719925</v>
      </c>
      <c r="G151" s="197">
        <v>157.99478892911824</v>
      </c>
      <c r="H151" s="197">
        <v>176.02609064950985</v>
      </c>
      <c r="I151" s="197">
        <v>162.53069744669631</v>
      </c>
      <c r="J151" s="197">
        <v>124.56594081493991</v>
      </c>
      <c r="N151" s="197"/>
      <c r="O151" s="197"/>
      <c r="P151" s="197"/>
      <c r="Q151" s="197"/>
      <c r="R151" s="197"/>
    </row>
    <row r="152" spans="1:18" x14ac:dyDescent="0.2">
      <c r="A152" t="s">
        <v>909</v>
      </c>
      <c r="B152" s="197">
        <v>613.1</v>
      </c>
      <c r="C152" s="197">
        <v>558</v>
      </c>
      <c r="D152" s="197">
        <v>534</v>
      </c>
      <c r="E152" s="197">
        <v>622.4</v>
      </c>
      <c r="F152" s="197">
        <v>631.5</v>
      </c>
      <c r="G152" s="197">
        <v>447</v>
      </c>
      <c r="H152" s="197">
        <v>492.7</v>
      </c>
      <c r="I152" s="197">
        <v>410</v>
      </c>
      <c r="J152" s="197">
        <v>439.5</v>
      </c>
    </row>
    <row r="153" spans="1:18" x14ac:dyDescent="0.2">
      <c r="A153" s="204"/>
      <c r="B153" s="204"/>
      <c r="C153" s="204"/>
      <c r="D153" s="204"/>
      <c r="E153" s="204"/>
      <c r="F153" s="206" t="s">
        <v>984</v>
      </c>
      <c r="G153" s="204"/>
      <c r="H153" s="206"/>
      <c r="I153" s="204"/>
      <c r="J153" s="204"/>
    </row>
    <row r="154" spans="1:18" x14ac:dyDescent="0.2">
      <c r="A154" t="s">
        <v>942</v>
      </c>
      <c r="B154" s="196">
        <v>95</v>
      </c>
      <c r="C154" s="196">
        <v>106</v>
      </c>
      <c r="D154" s="196">
        <v>110</v>
      </c>
      <c r="E154" s="196">
        <v>99</v>
      </c>
      <c r="F154" s="196">
        <v>108</v>
      </c>
      <c r="G154" s="196">
        <v>111</v>
      </c>
      <c r="H154" s="196">
        <v>110</v>
      </c>
      <c r="I154" s="196">
        <v>113</v>
      </c>
      <c r="J154" s="196">
        <v>63</v>
      </c>
    </row>
    <row r="155" spans="1:18" x14ac:dyDescent="0.2">
      <c r="A155" t="s">
        <v>944</v>
      </c>
      <c r="B155" s="197">
        <v>1.3</v>
      </c>
      <c r="C155" s="197">
        <v>12.32</v>
      </c>
      <c r="D155" s="197">
        <v>4</v>
      </c>
      <c r="E155" s="197">
        <v>1.32</v>
      </c>
      <c r="F155" s="197">
        <v>12.3</v>
      </c>
      <c r="G155" s="197">
        <v>8.9403104192000011</v>
      </c>
      <c r="H155" s="197">
        <v>1.0866947135270719</v>
      </c>
      <c r="I155" s="197">
        <v>4.7</v>
      </c>
      <c r="J155" s="197">
        <v>1.05</v>
      </c>
    </row>
    <row r="156" spans="1:18" x14ac:dyDescent="0.2">
      <c r="A156" t="s">
        <v>945</v>
      </c>
      <c r="B156" s="197">
        <v>0.01</v>
      </c>
      <c r="C156" s="197">
        <v>0.19</v>
      </c>
      <c r="D156" s="197">
        <v>0.2</v>
      </c>
      <c r="E156" s="197">
        <v>0.01</v>
      </c>
      <c r="F156" s="197">
        <v>0.28999999999999998</v>
      </c>
      <c r="G156" s="197">
        <v>0.27</v>
      </c>
      <c r="H156" s="197">
        <v>0.1</v>
      </c>
      <c r="I156" s="197">
        <v>0.06</v>
      </c>
      <c r="J156" s="197">
        <v>0.22</v>
      </c>
    </row>
    <row r="157" spans="1:18" x14ac:dyDescent="0.2">
      <c r="A157" t="s">
        <v>946</v>
      </c>
      <c r="B157" s="197">
        <v>0.36895148051324317</v>
      </c>
      <c r="C157" s="197">
        <v>1.2760377358490569</v>
      </c>
      <c r="D157" s="197">
        <v>0.56516124990567507</v>
      </c>
      <c r="E157" s="197">
        <v>0.30594742089116428</v>
      </c>
      <c r="F157" s="197">
        <v>1.3624074074074075</v>
      </c>
      <c r="G157" s="197">
        <v>0.64179547863705455</v>
      </c>
      <c r="H157" s="197">
        <v>0.40773949840371332</v>
      </c>
      <c r="I157" s="197">
        <v>0.79973451327433676</v>
      </c>
      <c r="J157" s="197">
        <v>0.45948941540477412</v>
      </c>
    </row>
    <row r="158" spans="1:18" x14ac:dyDescent="0.2">
      <c r="A158" t="s">
        <v>947</v>
      </c>
      <c r="B158" s="197">
        <v>0.25180079295073909</v>
      </c>
      <c r="C158" s="197">
        <v>2.0143266294201183</v>
      </c>
      <c r="D158" s="197">
        <v>0.40460694333313491</v>
      </c>
      <c r="E158" s="197">
        <v>0.22894891526535779</v>
      </c>
      <c r="F158" s="197">
        <v>2.0383921968933834</v>
      </c>
      <c r="G158" s="197">
        <v>1.1366963655521134</v>
      </c>
      <c r="H158" s="197">
        <v>0.19104674126662072</v>
      </c>
      <c r="I158" s="197">
        <v>0.69145868094840779</v>
      </c>
      <c r="J158" s="197">
        <v>0.14014255033745709</v>
      </c>
    </row>
    <row r="159" spans="1:18" x14ac:dyDescent="0.2">
      <c r="A159" t="s">
        <v>909</v>
      </c>
      <c r="B159" s="197">
        <v>0.35655621638399998</v>
      </c>
      <c r="C159" s="197">
        <v>0.57999999999999996</v>
      </c>
      <c r="D159" s="197">
        <v>0.49857156062854369</v>
      </c>
      <c r="E159" s="197">
        <v>0.24318391560161826</v>
      </c>
      <c r="F159" s="197">
        <v>0.67</v>
      </c>
      <c r="G159" s="197">
        <v>0.46</v>
      </c>
      <c r="H159" s="197">
        <v>0.40319465583360953</v>
      </c>
      <c r="I159" s="197">
        <v>0.5</v>
      </c>
      <c r="J159" s="197">
        <v>0.43759359595187974</v>
      </c>
    </row>
    <row r="175" spans="1:1" x14ac:dyDescent="0.2">
      <c r="A175" s="132" t="s">
        <v>877</v>
      </c>
    </row>
    <row r="176" spans="1:1" x14ac:dyDescent="0.2">
      <c r="A176" t="s">
        <v>963</v>
      </c>
    </row>
    <row r="177" spans="1:12" x14ac:dyDescent="0.2">
      <c r="A177" s="132" t="s">
        <v>878</v>
      </c>
    </row>
    <row r="178" spans="1:12" x14ac:dyDescent="0.2">
      <c r="A178" t="s">
        <v>964</v>
      </c>
    </row>
    <row r="179" spans="1:12" x14ac:dyDescent="0.2">
      <c r="A179" s="132" t="s">
        <v>879</v>
      </c>
    </row>
    <row r="180" spans="1:12" x14ac:dyDescent="0.2">
      <c r="A180" t="s">
        <v>962</v>
      </c>
    </row>
    <row r="181" spans="1:12" x14ac:dyDescent="0.2">
      <c r="A181" s="132" t="s">
        <v>880</v>
      </c>
    </row>
    <row r="182" spans="1:12" x14ac:dyDescent="0.2">
      <c r="A182" t="s">
        <v>964</v>
      </c>
    </row>
    <row r="183" spans="1:12" x14ac:dyDescent="0.2">
      <c r="A183" s="132" t="s">
        <v>881</v>
      </c>
    </row>
    <row r="184" spans="1:12" x14ac:dyDescent="0.2">
      <c r="A184" t="s">
        <v>964</v>
      </c>
    </row>
    <row r="186" spans="1:12" ht="15.75" x14ac:dyDescent="0.25">
      <c r="A186" s="210" t="s">
        <v>888</v>
      </c>
    </row>
    <row r="187" spans="1:12" x14ac:dyDescent="0.2">
      <c r="A187" t="s">
        <v>967</v>
      </c>
    </row>
    <row r="190" spans="1:12" ht="15.75" x14ac:dyDescent="0.2">
      <c r="B190" s="211" t="s">
        <v>888</v>
      </c>
      <c r="C190" s="211" t="s">
        <v>855</v>
      </c>
      <c r="D190" s="211" t="s">
        <v>861</v>
      </c>
      <c r="E190" s="211" t="s">
        <v>862</v>
      </c>
      <c r="F190" s="211" t="s">
        <v>865</v>
      </c>
      <c r="G190" s="211" t="s">
        <v>866</v>
      </c>
      <c r="H190" s="211" t="s">
        <v>872</v>
      </c>
      <c r="I190" s="211" t="s">
        <v>873</v>
      </c>
      <c r="J190" s="211" t="s">
        <v>874</v>
      </c>
      <c r="K190" s="211" t="s">
        <v>875</v>
      </c>
      <c r="L190" s="211" t="s">
        <v>876</v>
      </c>
    </row>
    <row r="191" spans="1:12" ht="15.75" x14ac:dyDescent="0.25">
      <c r="A191" s="210" t="s">
        <v>939</v>
      </c>
    </row>
    <row r="192" spans="1:12" ht="15.75" x14ac:dyDescent="0.25">
      <c r="A192" s="210" t="s">
        <v>968</v>
      </c>
      <c r="B192" s="197">
        <v>1</v>
      </c>
      <c r="C192" s="197">
        <v>0.19974032165841243</v>
      </c>
      <c r="D192" s="197">
        <v>0.38330186411792566</v>
      </c>
      <c r="E192" s="197">
        <v>-0.15222823146959372</v>
      </c>
      <c r="F192" s="197">
        <v>-0.23541367637968216</v>
      </c>
      <c r="G192" s="197">
        <v>5.0568940774681305E-2</v>
      </c>
      <c r="H192" s="197">
        <v>-5.4899976239040728E-2</v>
      </c>
      <c r="I192" s="197">
        <v>-4.1658735370868408E-2</v>
      </c>
      <c r="J192" s="197"/>
      <c r="K192" s="197"/>
      <c r="L192" s="197">
        <v>-1.0230381396518735E-2</v>
      </c>
    </row>
    <row r="193" spans="1:12" ht="15.75" x14ac:dyDescent="0.25">
      <c r="A193" s="210" t="s">
        <v>969</v>
      </c>
      <c r="B193" s="197">
        <v>1</v>
      </c>
      <c r="C193" s="197">
        <v>0.26853691444832917</v>
      </c>
      <c r="D193" s="197">
        <v>0.32351543681902517</v>
      </c>
      <c r="E193" s="197">
        <v>-0.19194749477550074</v>
      </c>
      <c r="F193" s="197">
        <v>-0.14960050543136102</v>
      </c>
      <c r="G193" s="197">
        <v>-0.10367799102518344</v>
      </c>
      <c r="H193" s="197">
        <v>-4.6568794154262461E-2</v>
      </c>
      <c r="I193" s="197">
        <v>-4.4254764452755606E-2</v>
      </c>
      <c r="J193" s="197"/>
      <c r="K193" s="197"/>
      <c r="L193" s="197">
        <v>-6.8778928730127309E-2</v>
      </c>
    </row>
    <row r="194" spans="1:12" ht="15.75" x14ac:dyDescent="0.25">
      <c r="A194" s="210" t="s">
        <v>970</v>
      </c>
      <c r="B194" s="197">
        <v>1</v>
      </c>
      <c r="C194" s="197">
        <v>0.31051078517731401</v>
      </c>
      <c r="D194" s="197">
        <v>0.31248635439365269</v>
      </c>
      <c r="E194" s="197">
        <v>-5.3750284773998472E-2</v>
      </c>
      <c r="F194" s="197">
        <v>8.2352561054482229E-3</v>
      </c>
      <c r="G194" s="197">
        <v>-3.563114343388496E-2</v>
      </c>
      <c r="H194" s="197">
        <v>1.162434485202336E-2</v>
      </c>
      <c r="I194" s="197">
        <v>-3.7815147214215861E-2</v>
      </c>
      <c r="J194" s="197"/>
      <c r="K194" s="197"/>
      <c r="L194" s="197">
        <v>-4.3268630703583978E-2</v>
      </c>
    </row>
    <row r="195" spans="1:12" ht="15.75" x14ac:dyDescent="0.25">
      <c r="A195" s="210"/>
    </row>
    <row r="196" spans="1:12" ht="15.75" x14ac:dyDescent="0.25">
      <c r="A196" s="210" t="s">
        <v>940</v>
      </c>
    </row>
    <row r="197" spans="1:12" ht="15.75" x14ac:dyDescent="0.25">
      <c r="A197" s="210" t="s">
        <v>968</v>
      </c>
      <c r="B197" s="197">
        <v>1</v>
      </c>
      <c r="C197" s="197">
        <v>0.49952135379897639</v>
      </c>
      <c r="D197" s="197">
        <v>0.31476720970294858</v>
      </c>
      <c r="E197" s="197">
        <v>-0.20936714898640565</v>
      </c>
      <c r="F197" s="197">
        <v>-0.35435773465419013</v>
      </c>
      <c r="G197" s="197">
        <v>4.0095323707510606E-3</v>
      </c>
      <c r="H197" s="197">
        <v>-0.11378049790529195</v>
      </c>
      <c r="I197" s="197">
        <v>7.3973685669889003E-2</v>
      </c>
      <c r="J197" s="197"/>
      <c r="K197" s="197"/>
      <c r="L197" s="197">
        <v>-8.2157282113154345E-2</v>
      </c>
    </row>
    <row r="198" spans="1:12" ht="15.75" x14ac:dyDescent="0.25">
      <c r="A198" s="210" t="s">
        <v>969</v>
      </c>
      <c r="B198" s="197">
        <v>1</v>
      </c>
      <c r="C198" s="197">
        <v>0.50217705195136131</v>
      </c>
      <c r="D198" s="197">
        <v>0.23108879484994649</v>
      </c>
      <c r="E198" s="197">
        <v>-0.23313290698283592</v>
      </c>
      <c r="F198" s="197">
        <v>-0.31766018878464874</v>
      </c>
      <c r="G198" s="197">
        <v>1.9721992935298787E-2</v>
      </c>
      <c r="H198" s="197">
        <v>-9.0317236236729159E-2</v>
      </c>
      <c r="I198" s="197">
        <v>6.7026391477770675E-2</v>
      </c>
      <c r="J198" s="197"/>
      <c r="K198" s="197"/>
      <c r="L198" s="197">
        <v>-7.1250590093796973E-2</v>
      </c>
    </row>
    <row r="199" spans="1:12" ht="15.75" x14ac:dyDescent="0.25">
      <c r="A199" s="210" t="s">
        <v>970</v>
      </c>
      <c r="B199" s="197">
        <v>1</v>
      </c>
      <c r="C199" s="197">
        <v>0.16963949961884423</v>
      </c>
      <c r="D199" s="197">
        <v>0.32359182540656889</v>
      </c>
      <c r="E199" s="197">
        <v>-0.23032162832976749</v>
      </c>
      <c r="F199" s="197">
        <v>-0.2690411045283867</v>
      </c>
      <c r="G199" s="197">
        <v>-5.3141266258572031E-2</v>
      </c>
      <c r="H199" s="197">
        <v>-9.732956842384231E-3</v>
      </c>
      <c r="I199" s="197">
        <v>0.20430927722374065</v>
      </c>
      <c r="J199" s="197"/>
      <c r="K199" s="197">
        <v>-3.5958726095222361E-2</v>
      </c>
      <c r="L199" s="197">
        <v>-6.7572265824117697E-2</v>
      </c>
    </row>
    <row r="200" spans="1:12" ht="15.75" x14ac:dyDescent="0.25">
      <c r="A200" s="210"/>
    </row>
    <row r="201" spans="1:12" ht="15.75" x14ac:dyDescent="0.25">
      <c r="A201" s="210" t="s">
        <v>941</v>
      </c>
    </row>
    <row r="202" spans="1:12" ht="15.75" x14ac:dyDescent="0.25">
      <c r="A202" s="210" t="s">
        <v>968</v>
      </c>
      <c r="B202" s="197">
        <v>1</v>
      </c>
      <c r="C202" s="197">
        <v>0.21262016729893013</v>
      </c>
      <c r="D202" s="197">
        <v>0.32458599911915986</v>
      </c>
      <c r="E202" s="197">
        <v>-0.28019895728770061</v>
      </c>
      <c r="F202" s="197">
        <v>-0.22304663000782834</v>
      </c>
      <c r="G202" s="197">
        <v>0.22634296974647786</v>
      </c>
      <c r="H202" s="197">
        <v>-4.0686413600720679E-2</v>
      </c>
      <c r="I202" s="197">
        <v>7.8159507367808134E-2</v>
      </c>
      <c r="J202" s="197">
        <v>2.6304735467136929E-2</v>
      </c>
      <c r="K202" s="197">
        <v>-1.0317521751461941E-2</v>
      </c>
      <c r="L202" s="197">
        <v>-2.1976310820985886E-2</v>
      </c>
    </row>
    <row r="203" spans="1:12" ht="15.75" x14ac:dyDescent="0.25">
      <c r="A203" s="210" t="s">
        <v>969</v>
      </c>
      <c r="B203" s="197">
        <v>1</v>
      </c>
      <c r="C203" s="197">
        <v>0.24305086485741575</v>
      </c>
      <c r="D203" s="197">
        <v>0.22696676870255941</v>
      </c>
      <c r="E203" s="197">
        <v>-0.31907138019561743</v>
      </c>
      <c r="F203" s="197">
        <v>-0.14955033177487875</v>
      </c>
      <c r="G203" s="197">
        <v>0.16715068734835534</v>
      </c>
      <c r="H203" s="197">
        <v>0.14337943365940917</v>
      </c>
      <c r="I203" s="197">
        <v>0.38136725859687221</v>
      </c>
      <c r="J203" s="197"/>
      <c r="K203" s="197">
        <v>0.19647666827286764</v>
      </c>
      <c r="L203" s="197">
        <v>7.2999492091432069E-2</v>
      </c>
    </row>
    <row r="204" spans="1:12" ht="15.75" x14ac:dyDescent="0.25">
      <c r="A204" s="210" t="s">
        <v>970</v>
      </c>
      <c r="B204" s="197">
        <v>1</v>
      </c>
      <c r="C204" s="197">
        <v>0.23891414708667794</v>
      </c>
      <c r="D204" s="197">
        <v>0.37937836849020296</v>
      </c>
      <c r="E204" s="197">
        <v>1.6443787822455314E-2</v>
      </c>
      <c r="F204" s="197">
        <v>-0.34138172141795609</v>
      </c>
      <c r="G204" s="197">
        <v>-0.109637542392908</v>
      </c>
      <c r="H204" s="197">
        <v>-0.2236180118176303</v>
      </c>
      <c r="I204" s="197">
        <v>0.13263398708409177</v>
      </c>
      <c r="J204" s="197">
        <v>-0.20687010550609755</v>
      </c>
      <c r="K204" s="197"/>
      <c r="L204" s="197">
        <v>1.9104656710071697E-2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5"/>
  <sheetViews>
    <sheetView topLeftCell="A97" zoomScale="70" zoomScaleNormal="70" workbookViewId="0">
      <selection activeCell="O11" sqref="O11"/>
    </sheetView>
  </sheetViews>
  <sheetFormatPr defaultRowHeight="15.75" x14ac:dyDescent="0.2"/>
  <cols>
    <col min="1" max="1" width="10.33203125" style="213" customWidth="1"/>
    <col min="2" max="2" width="12.21875" style="212" customWidth="1"/>
    <col min="13" max="13" width="8.88671875" style="219"/>
    <col min="15" max="15" width="8.88671875" style="212"/>
    <col min="16" max="16" width="8.88671875" style="217"/>
  </cols>
  <sheetData>
    <row r="1" spans="1:15" x14ac:dyDescent="0.25">
      <c r="D1" s="210" t="s">
        <v>987</v>
      </c>
      <c r="E1" s="210" t="s">
        <v>988</v>
      </c>
      <c r="F1" s="210" t="s">
        <v>991</v>
      </c>
      <c r="G1" s="210" t="s">
        <v>989</v>
      </c>
      <c r="H1" s="210" t="s">
        <v>992</v>
      </c>
      <c r="I1" s="210" t="s">
        <v>994</v>
      </c>
      <c r="J1" s="210" t="s">
        <v>990</v>
      </c>
      <c r="K1" s="210" t="s">
        <v>993</v>
      </c>
      <c r="L1" s="210" t="s">
        <v>995</v>
      </c>
      <c r="M1" s="210" t="s">
        <v>990</v>
      </c>
      <c r="N1" s="217"/>
      <c r="O1" s="217"/>
    </row>
    <row r="2" spans="1:15" x14ac:dyDescent="0.2">
      <c r="A2" s="213" t="s">
        <v>971</v>
      </c>
      <c r="B2" s="212" t="s">
        <v>972</v>
      </c>
      <c r="D2" s="216" t="s">
        <v>985</v>
      </c>
      <c r="E2" s="216" t="s">
        <v>985</v>
      </c>
      <c r="F2" s="216" t="s">
        <v>985</v>
      </c>
      <c r="G2" s="216" t="s">
        <v>985</v>
      </c>
      <c r="H2" s="216" t="s">
        <v>985</v>
      </c>
      <c r="I2" s="216" t="s">
        <v>985</v>
      </c>
      <c r="J2" s="216" t="s">
        <v>985</v>
      </c>
      <c r="K2" s="216" t="s">
        <v>985</v>
      </c>
      <c r="L2" s="216" t="s">
        <v>985</v>
      </c>
      <c r="M2" s="219" t="s">
        <v>996</v>
      </c>
      <c r="N2" s="217"/>
      <c r="O2" s="217"/>
    </row>
    <row r="3" spans="1:15" x14ac:dyDescent="0.2">
      <c r="A3" s="213">
        <v>0</v>
      </c>
      <c r="B3" s="212">
        <v>-3</v>
      </c>
      <c r="C3">
        <v>11</v>
      </c>
      <c r="D3" s="217">
        <v>11.851330283016342</v>
      </c>
      <c r="E3" s="217">
        <v>22.094140249759846</v>
      </c>
      <c r="F3" s="212"/>
      <c r="G3" s="217">
        <v>7.7387725739055382</v>
      </c>
      <c r="H3" s="217">
        <v>11.677590102255188</v>
      </c>
      <c r="I3" s="212">
        <v>4.4936408920480728</v>
      </c>
      <c r="J3" s="212">
        <v>6.7293231819371648</v>
      </c>
      <c r="K3" s="217">
        <v>7.711201598184549</v>
      </c>
      <c r="M3" s="219">
        <v>348</v>
      </c>
    </row>
    <row r="4" spans="1:15" x14ac:dyDescent="0.2">
      <c r="A4" s="213">
        <v>0</v>
      </c>
      <c r="B4" s="212">
        <v>-2.5</v>
      </c>
      <c r="D4" s="217">
        <v>4.470294740013256</v>
      </c>
      <c r="E4" s="217">
        <v>9.169638308711157</v>
      </c>
      <c r="F4" s="217">
        <v>19.327731092436974</v>
      </c>
      <c r="G4" s="217">
        <v>4.2593290587013071</v>
      </c>
      <c r="H4" s="217">
        <v>4.8174778494457442</v>
      </c>
      <c r="I4" s="212">
        <v>7.3719457974287126</v>
      </c>
      <c r="J4" s="212">
        <v>2.7544025129880447</v>
      </c>
      <c r="K4" s="217">
        <v>3.0118723558201523</v>
      </c>
      <c r="L4" s="212">
        <v>9.9412680767432047</v>
      </c>
      <c r="M4" s="219">
        <v>452</v>
      </c>
    </row>
    <row r="5" spans="1:15" x14ac:dyDescent="0.2">
      <c r="A5" s="213">
        <v>0</v>
      </c>
      <c r="B5" s="212">
        <v>-2</v>
      </c>
      <c r="D5" s="217">
        <v>4.1368094163707116</v>
      </c>
      <c r="E5" s="217">
        <v>6.022906793048973</v>
      </c>
      <c r="F5" s="217">
        <v>14.001806684733515</v>
      </c>
      <c r="G5" s="217">
        <v>3.5841440471282038</v>
      </c>
      <c r="H5" s="217">
        <v>2.9552861724700938</v>
      </c>
      <c r="I5" s="212">
        <v>7.9511976609529382</v>
      </c>
      <c r="J5" s="212">
        <v>3.2388318136955299</v>
      </c>
      <c r="K5" s="217">
        <v>3.8358880176710062</v>
      </c>
      <c r="L5" s="212">
        <v>12.950366248081369</v>
      </c>
      <c r="M5" s="219">
        <v>508</v>
      </c>
    </row>
    <row r="6" spans="1:15" x14ac:dyDescent="0.2">
      <c r="A6" s="213">
        <v>0</v>
      </c>
      <c r="B6" s="212">
        <v>-1.5</v>
      </c>
      <c r="D6" s="217">
        <v>1.9249343983958491</v>
      </c>
      <c r="E6" s="217">
        <v>3.5260930888575457</v>
      </c>
      <c r="F6" s="217">
        <v>5.6362835755173935</v>
      </c>
      <c r="G6" s="217">
        <v>1.4210626394470027</v>
      </c>
      <c r="H6" s="217">
        <v>1.829544342267124</v>
      </c>
      <c r="I6" s="212">
        <v>3.1545364459634735</v>
      </c>
      <c r="J6" s="212">
        <v>2.307404705771599</v>
      </c>
      <c r="K6" s="217">
        <v>1.9089630973995371</v>
      </c>
      <c r="L6" s="212">
        <v>5.3919285266617578</v>
      </c>
      <c r="M6" s="219">
        <v>459</v>
      </c>
    </row>
    <row r="7" spans="1:15" x14ac:dyDescent="0.2">
      <c r="A7" s="213">
        <v>0</v>
      </c>
      <c r="B7" s="212">
        <v>-1.25</v>
      </c>
      <c r="D7" s="217">
        <v>0.80131401054689499</v>
      </c>
      <c r="E7" s="217">
        <v>1.8800381158412525</v>
      </c>
      <c r="F7" s="217">
        <v>2.1956529761245802</v>
      </c>
      <c r="G7" s="217">
        <v>0.73734229324604328</v>
      </c>
      <c r="H7" s="217">
        <v>1.8997413120674824</v>
      </c>
      <c r="I7" s="212">
        <v>1.9045579674840083</v>
      </c>
      <c r="J7" s="212">
        <v>1.4077272401978893</v>
      </c>
      <c r="K7" s="217">
        <v>0.69139831263000939</v>
      </c>
      <c r="L7" s="212">
        <v>3.7657085004404709</v>
      </c>
      <c r="M7" s="219">
        <v>473</v>
      </c>
    </row>
    <row r="8" spans="1:15" x14ac:dyDescent="0.2">
      <c r="A8" s="213">
        <v>0</v>
      </c>
      <c r="B8" s="212">
        <v>-1</v>
      </c>
      <c r="D8" s="217">
        <v>0.67885841719828299</v>
      </c>
      <c r="E8" s="217">
        <v>1.1051626885594132</v>
      </c>
      <c r="F8" s="217">
        <v>2.9766191367804504</v>
      </c>
      <c r="G8" s="217">
        <v>0.47090235140588471</v>
      </c>
      <c r="H8" s="217">
        <v>0.79578969067420724</v>
      </c>
      <c r="I8" s="212">
        <v>2.5503540111108638</v>
      </c>
      <c r="J8" s="212">
        <v>0.83662339121453588</v>
      </c>
      <c r="K8" s="217">
        <v>0.91811210959077827</v>
      </c>
      <c r="L8" s="212">
        <v>2.9703921872158343</v>
      </c>
      <c r="M8" s="219">
        <v>543</v>
      </c>
    </row>
    <row r="9" spans="1:15" x14ac:dyDescent="0.2">
      <c r="A9" s="213">
        <v>0</v>
      </c>
      <c r="B9" s="212">
        <v>-0.75</v>
      </c>
      <c r="D9" s="217">
        <v>0.16784115401420574</v>
      </c>
      <c r="E9" s="217">
        <v>2.2044532564600914</v>
      </c>
      <c r="F9" s="217">
        <v>2.0290149132596125</v>
      </c>
      <c r="G9" s="217">
        <v>0.1817006341896292</v>
      </c>
      <c r="H9" s="217">
        <v>1.4432655665079166</v>
      </c>
      <c r="I9" s="212">
        <v>2.3320224462615067</v>
      </c>
      <c r="J9" s="212">
        <v>0.50446302190985659</v>
      </c>
      <c r="K9" s="217">
        <v>1.06199428134459</v>
      </c>
      <c r="L9" s="212">
        <v>1.7973956443269374</v>
      </c>
      <c r="M9" s="219">
        <v>519</v>
      </c>
    </row>
    <row r="10" spans="1:15" x14ac:dyDescent="0.2">
      <c r="A10" s="213">
        <v>0</v>
      </c>
      <c r="B10" s="212">
        <v>-0.5</v>
      </c>
      <c r="D10" s="217">
        <v>0.27096819618300272</v>
      </c>
      <c r="E10" s="217">
        <v>2.7567360245469361</v>
      </c>
      <c r="F10" s="217">
        <v>0.85919510602467597</v>
      </c>
      <c r="G10" s="217"/>
      <c r="H10" s="217">
        <v>1.9889574710048581</v>
      </c>
      <c r="I10" s="212">
        <v>1.2099590665844147</v>
      </c>
      <c r="J10" s="212"/>
      <c r="K10" s="217">
        <v>1.5545883869211961</v>
      </c>
      <c r="L10" s="212">
        <v>1.602237801087848</v>
      </c>
      <c r="M10" s="219">
        <v>416</v>
      </c>
    </row>
    <row r="11" spans="1:15" x14ac:dyDescent="0.2">
      <c r="A11" s="213">
        <v>0</v>
      </c>
      <c r="B11" s="215">
        <v>-0.25</v>
      </c>
      <c r="F11" s="217">
        <v>3.2070861331704337</v>
      </c>
      <c r="H11" s="217">
        <v>2.7093679991170774</v>
      </c>
      <c r="I11" s="212">
        <v>1.1794967624154911</v>
      </c>
      <c r="J11" s="212">
        <v>0.39154219420353226</v>
      </c>
      <c r="K11" s="217">
        <v>2.8122431290224874</v>
      </c>
      <c r="M11" s="219">
        <v>268</v>
      </c>
    </row>
    <row r="12" spans="1:15" x14ac:dyDescent="0.2">
      <c r="A12" s="213">
        <v>5</v>
      </c>
      <c r="B12" s="212">
        <v>-3</v>
      </c>
      <c r="C12">
        <v>11</v>
      </c>
      <c r="D12" s="217">
        <v>29.269505502011839</v>
      </c>
      <c r="E12" s="217">
        <v>112.8</v>
      </c>
      <c r="F12" s="217">
        <v>81.298477449008899</v>
      </c>
      <c r="G12" s="217">
        <v>29.575505895065003</v>
      </c>
      <c r="H12" s="217">
        <v>41.029960824420051</v>
      </c>
      <c r="I12" s="212">
        <v>44.415021725529989</v>
      </c>
      <c r="J12" s="212">
        <v>67.34711998052623</v>
      </c>
      <c r="K12" s="217">
        <v>26.134023873571216</v>
      </c>
      <c r="M12" s="219">
        <v>325</v>
      </c>
    </row>
    <row r="13" spans="1:15" x14ac:dyDescent="0.2">
      <c r="A13" s="213">
        <v>5</v>
      </c>
      <c r="B13" s="212">
        <v>-2.5</v>
      </c>
      <c r="D13" s="217">
        <v>8.7492086439459236</v>
      </c>
      <c r="E13" s="217">
        <v>49.865746068277716</v>
      </c>
      <c r="F13" s="217">
        <v>91.178052716514259</v>
      </c>
      <c r="G13" s="217">
        <v>7.5058468068077149</v>
      </c>
      <c r="H13" s="217">
        <v>17.869710199284999</v>
      </c>
      <c r="I13" s="212">
        <v>55.457328172589499</v>
      </c>
      <c r="J13" s="212">
        <v>10.763712871530693</v>
      </c>
      <c r="K13" s="217">
        <v>9.9925486607130498</v>
      </c>
      <c r="L13" s="212">
        <v>88.699203759813741</v>
      </c>
      <c r="M13" s="219">
        <v>339</v>
      </c>
    </row>
    <row r="14" spans="1:15" x14ac:dyDescent="0.2">
      <c r="A14" s="213">
        <v>5</v>
      </c>
      <c r="B14" s="212">
        <v>-2</v>
      </c>
      <c r="D14" s="217">
        <v>6.3439288943851508</v>
      </c>
      <c r="E14" s="217">
        <v>8.180388044048243</v>
      </c>
      <c r="G14" s="217">
        <v>6.5887433242739348</v>
      </c>
      <c r="H14" s="217">
        <v>5.4661516309539957</v>
      </c>
      <c r="I14" s="212">
        <v>14.831330404521832</v>
      </c>
      <c r="J14" s="212">
        <v>6.639997448126997</v>
      </c>
      <c r="K14" s="217">
        <v>4.2151864238249859</v>
      </c>
      <c r="L14" s="212">
        <v>48.409349377049821</v>
      </c>
      <c r="M14" s="219">
        <v>374</v>
      </c>
    </row>
    <row r="15" spans="1:15" x14ac:dyDescent="0.2">
      <c r="A15" s="213">
        <v>5</v>
      </c>
      <c r="B15" s="212">
        <v>-1.5</v>
      </c>
      <c r="D15" s="217">
        <v>8.5212404449198846</v>
      </c>
      <c r="E15" s="217">
        <v>9.6468279921517333</v>
      </c>
      <c r="F15" s="217">
        <v>16.706781820756053</v>
      </c>
      <c r="G15" s="217">
        <v>9.5822419814876714</v>
      </c>
      <c r="H15" s="217">
        <v>5.7186417514687085</v>
      </c>
      <c r="I15" s="212">
        <v>8.493463334288391</v>
      </c>
      <c r="J15" s="212">
        <v>10.230370592688661</v>
      </c>
      <c r="K15" s="217">
        <v>3.5871959364351227</v>
      </c>
      <c r="L15" s="212">
        <v>9.6765365575354192</v>
      </c>
      <c r="M15" s="219">
        <v>487</v>
      </c>
    </row>
    <row r="16" spans="1:15" x14ac:dyDescent="0.2">
      <c r="A16" s="213">
        <v>5</v>
      </c>
      <c r="B16" s="212">
        <v>-1.25</v>
      </c>
      <c r="D16" s="217">
        <v>7.4021701738904371</v>
      </c>
      <c r="E16" s="217">
        <v>7.8834847675040081</v>
      </c>
      <c r="F16" s="217">
        <v>15.482872072769498</v>
      </c>
      <c r="G16" s="217">
        <v>4.3131586484698525</v>
      </c>
      <c r="H16" s="217">
        <v>4.8617131917732506</v>
      </c>
      <c r="I16" s="212">
        <v>14.623180548818251</v>
      </c>
      <c r="J16" s="212">
        <v>9.1440088770569687</v>
      </c>
      <c r="K16" s="217">
        <v>3.4207380404474628</v>
      </c>
      <c r="L16" s="212">
        <v>7.4563493957480604</v>
      </c>
      <c r="M16" s="219">
        <v>462</v>
      </c>
    </row>
    <row r="17" spans="1:13" x14ac:dyDescent="0.2">
      <c r="A17" s="213">
        <v>5</v>
      </c>
      <c r="B17" s="212">
        <v>-1</v>
      </c>
      <c r="D17" s="217">
        <v>5.1276896232737919</v>
      </c>
      <c r="E17" s="217">
        <v>5.1494109385971765</v>
      </c>
      <c r="F17" s="217">
        <v>14.500734214390603</v>
      </c>
      <c r="G17" s="217">
        <v>5.2403049680431106</v>
      </c>
      <c r="H17" s="217">
        <v>4.2069122411651492</v>
      </c>
      <c r="I17" s="212">
        <v>14.348885282259054</v>
      </c>
      <c r="J17" s="212">
        <v>9.2552651798401371</v>
      </c>
      <c r="K17" s="217">
        <v>3.7662427628789046</v>
      </c>
      <c r="L17" s="212">
        <v>7.0536016456253749</v>
      </c>
      <c r="M17" s="219">
        <v>435</v>
      </c>
    </row>
    <row r="18" spans="1:13" x14ac:dyDescent="0.2">
      <c r="A18" s="213">
        <v>5</v>
      </c>
      <c r="B18" s="212">
        <v>-0.75</v>
      </c>
      <c r="D18" s="217">
        <v>3.4263947564710371</v>
      </c>
      <c r="E18" s="217">
        <v>5.4357608265236328</v>
      </c>
      <c r="F18" s="217">
        <v>4.2250287026406426</v>
      </c>
      <c r="G18" s="217">
        <v>2.1265550455649249</v>
      </c>
      <c r="H18" s="217">
        <v>3.9899998261500382</v>
      </c>
      <c r="I18" s="212">
        <v>7.036890576372298</v>
      </c>
      <c r="J18" s="212">
        <v>6.0216484456336463</v>
      </c>
      <c r="K18" s="217">
        <v>3.1909952469284906</v>
      </c>
      <c r="L18" s="212">
        <v>4.6010401951894861</v>
      </c>
      <c r="M18" s="219">
        <v>409</v>
      </c>
    </row>
    <row r="19" spans="1:13" x14ac:dyDescent="0.2">
      <c r="A19" s="213">
        <v>5</v>
      </c>
      <c r="B19" s="212">
        <v>-0.5</v>
      </c>
      <c r="D19" s="217">
        <v>0.9130060261920705</v>
      </c>
      <c r="E19" s="217">
        <v>5.2949671070225168</v>
      </c>
      <c r="F19" s="217">
        <v>1.6096116811819148</v>
      </c>
      <c r="G19" s="217"/>
      <c r="H19" s="217">
        <v>4.6542142687653847</v>
      </c>
      <c r="I19" s="212">
        <v>1.3105290967763465</v>
      </c>
      <c r="J19" s="212">
        <v>1.3449302098015445</v>
      </c>
      <c r="K19" s="217">
        <v>3.137692280150945</v>
      </c>
      <c r="L19" s="212">
        <v>3.9981644310082798</v>
      </c>
      <c r="M19" s="219">
        <v>332</v>
      </c>
    </row>
    <row r="20" spans="1:13" x14ac:dyDescent="0.2">
      <c r="A20" s="213">
        <f>A11+5</f>
        <v>5</v>
      </c>
      <c r="B20" s="215">
        <v>-0.25</v>
      </c>
      <c r="F20" s="217">
        <v>3.9519906323185015</v>
      </c>
      <c r="H20" s="217">
        <v>5.7998091625647952</v>
      </c>
      <c r="I20" s="212">
        <v>2.3957046227770591</v>
      </c>
      <c r="J20" s="212">
        <v>0.57180333273430206</v>
      </c>
      <c r="K20" s="217">
        <v>4.5914848380252948</v>
      </c>
      <c r="M20" s="219">
        <v>342</v>
      </c>
    </row>
    <row r="21" spans="1:13" x14ac:dyDescent="0.2">
      <c r="A21" s="213">
        <v>10</v>
      </c>
      <c r="B21" s="212">
        <v>-3</v>
      </c>
      <c r="C21">
        <v>11</v>
      </c>
      <c r="D21" s="217">
        <v>16.634581102934586</v>
      </c>
      <c r="E21" s="217">
        <v>21.853146853146853</v>
      </c>
      <c r="F21" s="217">
        <v>13.185654008438817</v>
      </c>
      <c r="G21" s="217">
        <v>12.828955145759881</v>
      </c>
      <c r="H21" s="217">
        <v>9.7715745463912445</v>
      </c>
      <c r="I21" s="212">
        <v>5.8956472709198247</v>
      </c>
      <c r="J21" s="212">
        <v>26.451208933663327</v>
      </c>
      <c r="K21" s="217">
        <v>6.3622414180134097</v>
      </c>
      <c r="M21" s="219">
        <v>376</v>
      </c>
    </row>
    <row r="22" spans="1:13" x14ac:dyDescent="0.2">
      <c r="A22" s="213">
        <v>10</v>
      </c>
      <c r="B22" s="212">
        <v>-2.5</v>
      </c>
      <c r="D22" s="217">
        <v>13.840911780266474</v>
      </c>
      <c r="E22" s="217">
        <v>25.884383088869715</v>
      </c>
      <c r="F22" s="217">
        <v>12.939521800281295</v>
      </c>
      <c r="G22" s="217">
        <v>13.761628845285971</v>
      </c>
      <c r="H22" s="217">
        <v>10.178771069116669</v>
      </c>
      <c r="I22" s="212">
        <v>8.4504434876352548</v>
      </c>
      <c r="J22" s="212">
        <v>25.893544951030727</v>
      </c>
      <c r="K22" s="217">
        <v>7.6580973797601271</v>
      </c>
      <c r="L22" s="212">
        <v>11.012254968515363</v>
      </c>
      <c r="M22" s="219">
        <v>438</v>
      </c>
    </row>
    <row r="23" spans="1:13" x14ac:dyDescent="0.2">
      <c r="A23" s="213">
        <v>10</v>
      </c>
      <c r="B23" s="212">
        <v>-2</v>
      </c>
      <c r="D23" s="217">
        <v>3.0411171411693365</v>
      </c>
      <c r="E23" s="217">
        <v>21.87028657616893</v>
      </c>
      <c r="F23" s="217">
        <v>13.979773944080906</v>
      </c>
      <c r="G23" s="217">
        <v>7.1497958169451055</v>
      </c>
      <c r="H23" s="217">
        <v>10.740332397206032</v>
      </c>
      <c r="I23" s="212">
        <v>8.9584387622557689</v>
      </c>
      <c r="J23" s="212">
        <v>14.888966994258221</v>
      </c>
      <c r="K23" s="217">
        <v>5.8470028747719134</v>
      </c>
      <c r="L23" s="212">
        <v>14.090929190843417</v>
      </c>
      <c r="M23" s="219">
        <v>421</v>
      </c>
    </row>
    <row r="24" spans="1:13" x14ac:dyDescent="0.2">
      <c r="A24" s="213">
        <v>10</v>
      </c>
      <c r="B24" s="212">
        <v>-1.5</v>
      </c>
      <c r="D24" s="217">
        <v>5.8792950589915973</v>
      </c>
      <c r="E24" s="217">
        <v>8.0109864957656214</v>
      </c>
      <c r="F24" s="217">
        <v>26.966792957432585</v>
      </c>
      <c r="G24" s="217">
        <v>4.2460656582669749</v>
      </c>
      <c r="H24" s="217">
        <v>3.0156568823167555</v>
      </c>
      <c r="I24" s="212">
        <v>10.561914448915346</v>
      </c>
      <c r="J24" s="212">
        <v>8.58032838490921</v>
      </c>
      <c r="K24" s="217">
        <v>2.5306184537866692</v>
      </c>
      <c r="L24" s="212">
        <v>14.475969246840348</v>
      </c>
      <c r="M24" s="219">
        <v>489</v>
      </c>
    </row>
    <row r="25" spans="1:13" x14ac:dyDescent="0.2">
      <c r="A25" s="213">
        <v>10</v>
      </c>
      <c r="B25" s="212">
        <v>-1.25</v>
      </c>
      <c r="D25" s="217">
        <v>4.1237552818982985</v>
      </c>
      <c r="E25" s="217">
        <v>8.0487274309332175</v>
      </c>
      <c r="F25" s="217">
        <v>31.985196933650542</v>
      </c>
      <c r="G25" s="217">
        <v>2.9177246156880616</v>
      </c>
      <c r="H25" s="217">
        <v>5.2539816859421391</v>
      </c>
      <c r="I25" s="212">
        <v>12.603251064517316</v>
      </c>
      <c r="J25" s="212">
        <v>5.2586539562318535</v>
      </c>
      <c r="K25" s="217">
        <v>2.8420217779419832</v>
      </c>
      <c r="L25" s="212">
        <v>11.515259398385796</v>
      </c>
      <c r="M25" s="219">
        <v>508</v>
      </c>
    </row>
    <row r="26" spans="1:13" x14ac:dyDescent="0.2">
      <c r="A26" s="213">
        <v>10</v>
      </c>
      <c r="B26" s="212">
        <v>-1</v>
      </c>
      <c r="D26" s="217">
        <v>3.0388371937054464</v>
      </c>
      <c r="E26" s="217">
        <v>6.4023639497660678</v>
      </c>
      <c r="F26" s="217">
        <v>16.129032258064516</v>
      </c>
      <c r="G26" s="217">
        <v>2.9703507730213921</v>
      </c>
      <c r="H26" s="217">
        <v>4.0735145674911468</v>
      </c>
      <c r="I26" s="212">
        <v>16.098176625335427</v>
      </c>
      <c r="J26" s="212">
        <v>3.6882392869387788</v>
      </c>
      <c r="K26" s="217">
        <v>3.5314784100785568</v>
      </c>
      <c r="L26" s="212">
        <v>7.4184294489604587</v>
      </c>
      <c r="M26" s="219">
        <v>514</v>
      </c>
    </row>
    <row r="27" spans="1:13" x14ac:dyDescent="0.2">
      <c r="A27" s="213">
        <v>10</v>
      </c>
      <c r="B27" s="212">
        <v>-0.75</v>
      </c>
      <c r="D27" s="217">
        <v>9.1492567786353156</v>
      </c>
      <c r="E27" s="217">
        <v>5.4273443767992831</v>
      </c>
      <c r="F27" s="217">
        <v>2.7826815475299962</v>
      </c>
      <c r="G27" s="217">
        <v>2.1675651389778303</v>
      </c>
      <c r="H27" s="217">
        <v>5.8570286644856173</v>
      </c>
      <c r="I27" s="212">
        <v>7.3874966562737017</v>
      </c>
      <c r="J27" s="212">
        <v>3.7775661430188539</v>
      </c>
      <c r="K27" s="217">
        <v>3.2180696118310728</v>
      </c>
      <c r="L27" s="212">
        <v>5.0090472047239931</v>
      </c>
      <c r="M27" s="219">
        <v>436</v>
      </c>
    </row>
    <row r="28" spans="1:13" x14ac:dyDescent="0.2">
      <c r="A28" s="213">
        <v>10</v>
      </c>
      <c r="B28" s="212">
        <v>-0.5</v>
      </c>
      <c r="D28" s="217">
        <v>0.41083272393209702</v>
      </c>
      <c r="E28" s="217">
        <v>4.1374474053295938</v>
      </c>
      <c r="F28" s="217">
        <v>2.7219862251000122</v>
      </c>
      <c r="G28" s="217">
        <v>5.5428238968204521E-2</v>
      </c>
      <c r="H28" s="217">
        <v>3.416973562901608</v>
      </c>
      <c r="I28" s="212">
        <v>1.1930057967029581</v>
      </c>
      <c r="J28" s="212">
        <v>1.2635650124334759</v>
      </c>
      <c r="K28" s="217">
        <v>2.4578187872100536</v>
      </c>
      <c r="L28" s="212">
        <v>3.4801323435932563</v>
      </c>
      <c r="M28" s="219">
        <v>373</v>
      </c>
    </row>
    <row r="29" spans="1:13" x14ac:dyDescent="0.2">
      <c r="A29" s="213">
        <v>10</v>
      </c>
      <c r="B29" s="212">
        <v>-0.25</v>
      </c>
      <c r="E29" s="217">
        <v>5.9318215948340587</v>
      </c>
      <c r="F29" s="217">
        <v>3.5516699678983676</v>
      </c>
      <c r="H29" s="217">
        <v>2.6536551025584152</v>
      </c>
      <c r="I29" s="212">
        <v>3.8181845298489963</v>
      </c>
      <c r="J29" s="212">
        <v>0.5792193946800156</v>
      </c>
      <c r="K29" s="217">
        <v>3.487972974078335</v>
      </c>
      <c r="M29" s="219">
        <v>423</v>
      </c>
    </row>
    <row r="30" spans="1:13" x14ac:dyDescent="0.2">
      <c r="A30" s="213">
        <v>15</v>
      </c>
      <c r="B30" s="212">
        <v>-3</v>
      </c>
      <c r="C30">
        <v>11</v>
      </c>
      <c r="D30" s="217">
        <v>14.020025268612901</v>
      </c>
      <c r="E30" s="217">
        <v>14.343865090133747</v>
      </c>
      <c r="F30" s="217">
        <v>12.074643249176729</v>
      </c>
      <c r="G30" s="217">
        <v>8.1841261300420829</v>
      </c>
      <c r="H30" s="217">
        <v>9.7121855801341148</v>
      </c>
      <c r="I30" s="212">
        <v>7.0059099439923553</v>
      </c>
      <c r="J30" s="212">
        <v>14.29509072984758</v>
      </c>
      <c r="K30" s="217">
        <v>4.8053799862685178</v>
      </c>
      <c r="M30" s="219">
        <v>323</v>
      </c>
    </row>
    <row r="31" spans="1:13" x14ac:dyDescent="0.2">
      <c r="A31" s="213">
        <v>15</v>
      </c>
      <c r="B31" s="212">
        <v>-2.5</v>
      </c>
      <c r="D31" s="217">
        <v>7.6837179730039642</v>
      </c>
      <c r="E31" s="217">
        <v>12.060907583295643</v>
      </c>
      <c r="F31" s="217">
        <v>17.837541163556534</v>
      </c>
      <c r="G31" s="217">
        <v>5.6098261965072318</v>
      </c>
      <c r="H31" s="217">
        <v>7.8938121419330871</v>
      </c>
      <c r="I31" s="212">
        <v>14.150297693498668</v>
      </c>
      <c r="J31" s="212">
        <v>8.4907507022921855</v>
      </c>
      <c r="K31" s="217">
        <v>5.5642076753411525</v>
      </c>
      <c r="L31" s="212">
        <v>10.26600822915975</v>
      </c>
      <c r="M31" s="219">
        <v>346</v>
      </c>
    </row>
    <row r="32" spans="1:13" x14ac:dyDescent="0.2">
      <c r="A32" s="213">
        <v>15</v>
      </c>
      <c r="B32" s="212">
        <v>-2</v>
      </c>
      <c r="D32" s="217">
        <v>5.6516771004527113</v>
      </c>
      <c r="E32" s="217">
        <v>9.6487260666365149</v>
      </c>
      <c r="F32" s="217">
        <v>10.307692307692308</v>
      </c>
      <c r="G32" s="217">
        <v>4.9694708171071502</v>
      </c>
      <c r="H32" s="217">
        <v>4.2865281514083504</v>
      </c>
      <c r="I32" s="212">
        <v>6.9646181458836551</v>
      </c>
      <c r="J32" s="212">
        <v>6.0320651234802787</v>
      </c>
      <c r="K32" s="217">
        <v>4.0397109218020892</v>
      </c>
      <c r="L32" s="212">
        <v>10.416487377516704</v>
      </c>
      <c r="M32" s="219">
        <v>380</v>
      </c>
    </row>
    <row r="33" spans="1:13" x14ac:dyDescent="0.2">
      <c r="A33" s="213">
        <v>15</v>
      </c>
      <c r="B33" s="212">
        <v>-1.5</v>
      </c>
      <c r="D33" s="217">
        <v>5.9400782098549652</v>
      </c>
      <c r="E33" s="217">
        <v>4.0301198430374372</v>
      </c>
      <c r="F33" s="217">
        <v>7.679603633360859</v>
      </c>
      <c r="G33" s="217">
        <v>3.6389284093576988</v>
      </c>
      <c r="H33" s="217">
        <v>4.2049243224075674</v>
      </c>
      <c r="I33" s="212">
        <v>5.0126366413941703</v>
      </c>
      <c r="J33" s="212">
        <v>4.8321053852971145</v>
      </c>
      <c r="K33" s="217">
        <v>2.1431851841935892</v>
      </c>
      <c r="L33" s="212">
        <v>7.0894302032585106</v>
      </c>
      <c r="M33" s="219">
        <v>425</v>
      </c>
    </row>
    <row r="34" spans="1:13" x14ac:dyDescent="0.2">
      <c r="A34" s="213">
        <v>15</v>
      </c>
      <c r="B34" s="212">
        <v>-1.25</v>
      </c>
      <c r="D34" s="217">
        <v>3.1513168856756328</v>
      </c>
      <c r="E34" s="217">
        <v>4.3837800139483907</v>
      </c>
      <c r="F34" s="217">
        <v>12.866546977857571</v>
      </c>
      <c r="G34" s="217">
        <v>1.6124518261814889</v>
      </c>
      <c r="H34" s="217">
        <v>2.9856326373045654</v>
      </c>
      <c r="I34" s="212">
        <v>8.0221183523107378</v>
      </c>
      <c r="J34" s="212">
        <v>2.4549048738958383</v>
      </c>
      <c r="K34" s="217">
        <v>2.5916527279844255</v>
      </c>
      <c r="L34" s="212">
        <v>4.997050700725115</v>
      </c>
      <c r="M34" s="219">
        <v>477</v>
      </c>
    </row>
    <row r="35" spans="1:13" x14ac:dyDescent="0.2">
      <c r="A35" s="213">
        <v>15</v>
      </c>
      <c r="B35" s="212">
        <v>-1</v>
      </c>
      <c r="D35" s="217">
        <v>2.2515585608732742</v>
      </c>
      <c r="E35" s="217">
        <v>4.6917441764754306</v>
      </c>
      <c r="F35" s="217">
        <v>6.0975609756097562</v>
      </c>
      <c r="G35" s="217">
        <v>1.5620743193474842</v>
      </c>
      <c r="H35" s="217">
        <v>3.6446080968121324</v>
      </c>
      <c r="I35" s="212">
        <v>7.6422625396471613</v>
      </c>
      <c r="J35" s="212">
        <v>1.6113329817959359</v>
      </c>
      <c r="K35" s="217">
        <v>2.5617562801738671</v>
      </c>
      <c r="L35" s="212">
        <v>5.0368333232481834</v>
      </c>
      <c r="M35" s="219">
        <v>455</v>
      </c>
    </row>
    <row r="36" spans="1:13" x14ac:dyDescent="0.2">
      <c r="A36" s="213">
        <v>15</v>
      </c>
      <c r="B36" s="212">
        <v>-0.75</v>
      </c>
      <c r="D36" s="217">
        <v>4.5463948975120134</v>
      </c>
      <c r="E36" s="217">
        <v>5.0226511719519396</v>
      </c>
      <c r="F36" s="217">
        <v>2.2412436517965713</v>
      </c>
      <c r="G36" s="217">
        <v>3.3147290441560537</v>
      </c>
      <c r="H36" s="217">
        <v>5.0736956418816268</v>
      </c>
      <c r="I36" s="212">
        <v>7.1963849393317547</v>
      </c>
      <c r="J36" s="212">
        <v>3.7591010114952783</v>
      </c>
      <c r="K36" s="217">
        <v>2.2972390177115583</v>
      </c>
      <c r="L36" s="212">
        <v>4.6013662955751684</v>
      </c>
      <c r="M36" s="219">
        <v>373</v>
      </c>
    </row>
    <row r="37" spans="1:13" x14ac:dyDescent="0.2">
      <c r="A37" s="213">
        <v>15</v>
      </c>
      <c r="B37" s="212">
        <v>-0.5</v>
      </c>
      <c r="D37" s="217">
        <v>1.4478781849063991</v>
      </c>
      <c r="E37" s="217">
        <v>4.6830573674527516</v>
      </c>
      <c r="F37" s="217">
        <v>1.8419542832986078</v>
      </c>
      <c r="G37" s="217"/>
      <c r="H37" s="217">
        <v>3.2959328770667344</v>
      </c>
      <c r="I37" s="212">
        <v>8.8088027194851222</v>
      </c>
      <c r="J37" s="212">
        <v>1.2662136665184862</v>
      </c>
      <c r="K37" s="217">
        <v>1.6956740048330552</v>
      </c>
      <c r="L37" s="212">
        <v>2.2406454316490394</v>
      </c>
      <c r="M37" s="219">
        <v>358</v>
      </c>
    </row>
    <row r="38" spans="1:13" x14ac:dyDescent="0.2">
      <c r="A38" s="213">
        <v>15</v>
      </c>
      <c r="B38" s="212">
        <v>-0.25</v>
      </c>
      <c r="F38" s="217">
        <v>11.374636979670861</v>
      </c>
      <c r="I38" s="212">
        <v>14.542379066497936</v>
      </c>
      <c r="K38" s="217">
        <v>4.2587336734021584</v>
      </c>
    </row>
    <row r="39" spans="1:13" x14ac:dyDescent="0.2">
      <c r="A39" s="213">
        <v>20</v>
      </c>
      <c r="B39" s="212">
        <v>-3</v>
      </c>
      <c r="C39">
        <v>11</v>
      </c>
      <c r="D39" s="217">
        <v>9.7833574985630936</v>
      </c>
      <c r="E39" s="217">
        <v>10.643689812468322</v>
      </c>
      <c r="F39" s="217">
        <v>15.601023017902813</v>
      </c>
      <c r="G39" s="217">
        <v>8.3378112874195356</v>
      </c>
      <c r="H39" s="217">
        <v>8.2590927795255755</v>
      </c>
      <c r="I39" s="212">
        <v>9.1326102483560447</v>
      </c>
      <c r="J39" s="212">
        <v>9.9575652505210499</v>
      </c>
      <c r="K39" s="217">
        <v>3.9117344586910283</v>
      </c>
      <c r="M39" s="219">
        <v>302</v>
      </c>
    </row>
    <row r="40" spans="1:13" x14ac:dyDescent="0.2">
      <c r="A40" s="213">
        <v>20</v>
      </c>
      <c r="B40" s="212">
        <v>-2.5</v>
      </c>
      <c r="D40" s="217">
        <v>6.3479313239698678</v>
      </c>
      <c r="E40" s="217">
        <v>6.3540090771558244</v>
      </c>
      <c r="F40" s="217">
        <v>11.908646003262643</v>
      </c>
      <c r="G40" s="217">
        <v>4.7896920428600449</v>
      </c>
      <c r="H40" s="217">
        <v>4.8922258883855916</v>
      </c>
      <c r="I40" s="212">
        <v>5.7856563530061464</v>
      </c>
      <c r="J40" s="212">
        <v>6.1230228900894854</v>
      </c>
      <c r="K40" s="217">
        <v>2.5161857299466575</v>
      </c>
      <c r="M40" s="219">
        <v>464</v>
      </c>
    </row>
    <row r="41" spans="1:13" x14ac:dyDescent="0.2">
      <c r="A41" s="213">
        <v>20</v>
      </c>
      <c r="B41" s="212">
        <v>-2</v>
      </c>
      <c r="D41" s="217">
        <v>5.7374673120025959</v>
      </c>
      <c r="E41" s="217">
        <v>4.2522091555378383</v>
      </c>
      <c r="F41" s="217">
        <v>5.3724928366762184</v>
      </c>
      <c r="G41" s="217">
        <v>4.1129170923008722</v>
      </c>
      <c r="H41" s="217">
        <v>3.5446077385401584</v>
      </c>
      <c r="I41" s="212">
        <v>2.6018334410652497</v>
      </c>
      <c r="J41" s="212">
        <v>4.0514040108807698</v>
      </c>
      <c r="K41" s="217">
        <v>2.3387403749803375</v>
      </c>
      <c r="L41" s="212">
        <v>3.1170173894148703</v>
      </c>
      <c r="M41" s="219">
        <v>444</v>
      </c>
    </row>
    <row r="42" spans="1:13" x14ac:dyDescent="0.2">
      <c r="A42" s="213">
        <v>20</v>
      </c>
      <c r="B42" s="212">
        <v>-1.5</v>
      </c>
      <c r="D42" s="217">
        <v>2.9285793790431325</v>
      </c>
      <c r="E42" s="217">
        <v>2.5879498584714922</v>
      </c>
      <c r="F42" s="217">
        <v>2.9277081300202688</v>
      </c>
      <c r="G42" s="217">
        <v>1.446457145604203</v>
      </c>
      <c r="H42" s="217">
        <v>2.1890446399154651</v>
      </c>
      <c r="I42" s="212">
        <v>3.3668316034363261</v>
      </c>
      <c r="J42" s="212">
        <v>2.5372093999166565</v>
      </c>
      <c r="K42" s="217">
        <v>1.2319360754710542</v>
      </c>
      <c r="L42" s="212">
        <v>1.9123583556205592</v>
      </c>
      <c r="M42" s="219">
        <v>360</v>
      </c>
    </row>
    <row r="43" spans="1:13" x14ac:dyDescent="0.2">
      <c r="A43" s="213">
        <v>20</v>
      </c>
      <c r="B43" s="212">
        <v>-1.25</v>
      </c>
      <c r="D43" s="217">
        <v>2.024516275818677</v>
      </c>
      <c r="E43" s="217">
        <v>2.7765482274355158</v>
      </c>
      <c r="F43" s="217">
        <v>5.6629524760139329</v>
      </c>
      <c r="G43" s="217">
        <v>1.3892956833942225</v>
      </c>
      <c r="H43" s="217">
        <v>2.4999149136661747</v>
      </c>
      <c r="I43" s="212">
        <v>4.8923109138671954</v>
      </c>
      <c r="J43" s="212">
        <v>2.030953674689461</v>
      </c>
      <c r="K43" s="217">
        <v>1.3887311658591845</v>
      </c>
      <c r="L43" s="212">
        <v>2.4481725955737175</v>
      </c>
      <c r="M43" s="219">
        <v>346</v>
      </c>
    </row>
    <row r="44" spans="1:13" x14ac:dyDescent="0.2">
      <c r="A44" s="213">
        <v>20</v>
      </c>
      <c r="B44" s="212">
        <v>-1</v>
      </c>
      <c r="D44" s="217">
        <v>1.8080550744218737</v>
      </c>
      <c r="E44" s="217">
        <v>3.2248498776781083</v>
      </c>
      <c r="F44" s="217">
        <v>2.2508521082981412</v>
      </c>
      <c r="G44" s="217">
        <v>1.1007100670826999</v>
      </c>
      <c r="H44" s="217">
        <v>3.0556931886902885</v>
      </c>
      <c r="I44" s="212">
        <v>5.7035255085094372</v>
      </c>
      <c r="J44" s="212">
        <v>1.2563238425795382</v>
      </c>
      <c r="K44" s="217">
        <v>2.0046932485352293</v>
      </c>
      <c r="L44" s="212">
        <v>1.6870327272533592</v>
      </c>
      <c r="M44" s="219">
        <v>410</v>
      </c>
    </row>
    <row r="45" spans="1:13" x14ac:dyDescent="0.2">
      <c r="A45" s="213">
        <v>20</v>
      </c>
      <c r="B45" s="212">
        <v>-0.75</v>
      </c>
      <c r="D45" s="217">
        <v>1.5449406577630831</v>
      </c>
      <c r="E45" s="217">
        <v>4.5960690531350421</v>
      </c>
      <c r="F45" s="217">
        <v>1.1811111358723507</v>
      </c>
      <c r="G45" s="217">
        <v>0.92063410719929617</v>
      </c>
      <c r="H45" s="217">
        <v>3.2010672682258345</v>
      </c>
      <c r="I45" s="212">
        <v>1.4675117238736914</v>
      </c>
      <c r="J45" s="212">
        <v>0.75763643031068306</v>
      </c>
      <c r="K45" s="217">
        <v>2.3483093469158041</v>
      </c>
      <c r="L45" s="212">
        <v>1.5756679865816814</v>
      </c>
      <c r="M45" s="219">
        <v>401</v>
      </c>
    </row>
    <row r="46" spans="1:13" x14ac:dyDescent="0.2">
      <c r="A46" s="213">
        <v>20</v>
      </c>
      <c r="B46" s="212">
        <v>-0.5</v>
      </c>
      <c r="D46" s="217">
        <v>3.6433994933707314</v>
      </c>
      <c r="E46" s="217">
        <v>4.0073982737361282</v>
      </c>
      <c r="F46" s="217">
        <v>1.763740771123872</v>
      </c>
      <c r="G46" s="217">
        <v>1.6237050455772288</v>
      </c>
      <c r="H46" s="217">
        <v>3.6957562384577072</v>
      </c>
      <c r="I46" s="212">
        <v>1.1539325110186132</v>
      </c>
      <c r="J46" s="212">
        <v>1.4814922290284336</v>
      </c>
      <c r="K46" s="217">
        <v>2.3762625638531905</v>
      </c>
      <c r="L46" s="212">
        <v>1.8467208716740453</v>
      </c>
      <c r="M46" s="219">
        <v>331</v>
      </c>
    </row>
    <row r="47" spans="1:13" x14ac:dyDescent="0.2">
      <c r="A47" s="213">
        <v>20</v>
      </c>
      <c r="B47" s="212">
        <v>-0.25</v>
      </c>
      <c r="F47" s="217">
        <v>3.6859565057132326</v>
      </c>
      <c r="I47" s="212">
        <v>2.8439492665201707</v>
      </c>
      <c r="K47" s="217">
        <v>4.6018014079883178</v>
      </c>
      <c r="M47" s="219">
        <v>277</v>
      </c>
    </row>
    <row r="48" spans="1:13" x14ac:dyDescent="0.2">
      <c r="A48" s="213">
        <v>25</v>
      </c>
      <c r="B48" s="212">
        <v>-3</v>
      </c>
      <c r="C48">
        <v>11</v>
      </c>
      <c r="D48" s="217">
        <v>7.0326583755659033</v>
      </c>
      <c r="E48" s="217">
        <v>5.0336406678295535</v>
      </c>
      <c r="F48" s="217">
        <v>19.481957051140135</v>
      </c>
      <c r="G48" s="217">
        <v>3.7500247472222306</v>
      </c>
      <c r="H48" s="217">
        <v>4.5371423627992167</v>
      </c>
      <c r="I48" s="212">
        <v>12.840565538606377</v>
      </c>
      <c r="J48" s="212">
        <v>5.5301668914626045</v>
      </c>
      <c r="K48" s="217">
        <v>3.3310361087303222</v>
      </c>
      <c r="M48" s="219">
        <v>343</v>
      </c>
    </row>
    <row r="49" spans="1:13" x14ac:dyDescent="0.2">
      <c r="A49" s="213">
        <v>25</v>
      </c>
      <c r="B49" s="212">
        <v>-2.5</v>
      </c>
      <c r="D49" s="217">
        <v>3.6889117141054082</v>
      </c>
      <c r="E49" s="217">
        <v>3.9331366764995082</v>
      </c>
      <c r="F49" s="217">
        <v>7.3391747172919946</v>
      </c>
      <c r="G49" s="217">
        <v>2.7777628955913038</v>
      </c>
      <c r="H49" s="217">
        <v>3.5098065856777643</v>
      </c>
      <c r="I49" s="212">
        <v>6.8490326562405279</v>
      </c>
      <c r="J49" s="212">
        <v>4.0193261511073528</v>
      </c>
      <c r="K49" s="217">
        <v>1.9750212567022793</v>
      </c>
      <c r="L49" s="212">
        <v>5.7837665186577922</v>
      </c>
      <c r="M49" s="219">
        <v>392</v>
      </c>
    </row>
    <row r="50" spans="1:13" x14ac:dyDescent="0.2">
      <c r="A50" s="213">
        <v>25</v>
      </c>
      <c r="B50" s="212">
        <v>-2</v>
      </c>
      <c r="D50" s="217">
        <v>2.7745897996268782</v>
      </c>
      <c r="E50" s="217">
        <v>2.8773114401902857</v>
      </c>
      <c r="F50" s="217">
        <v>3.6240637835225904</v>
      </c>
      <c r="G50" s="217">
        <v>2.4844204812940864</v>
      </c>
      <c r="H50" s="217">
        <v>3.4343740229477597</v>
      </c>
      <c r="I50" s="212">
        <v>3.556988275854474</v>
      </c>
      <c r="J50" s="212">
        <v>2.6294044308067051</v>
      </c>
      <c r="K50" s="217">
        <v>1.4117648045238242</v>
      </c>
      <c r="L50" s="212">
        <v>2.7063847250160751</v>
      </c>
      <c r="M50" s="219">
        <v>443</v>
      </c>
    </row>
    <row r="51" spans="1:13" x14ac:dyDescent="0.2">
      <c r="A51" s="213">
        <v>25</v>
      </c>
      <c r="B51" s="212">
        <v>-1.5</v>
      </c>
      <c r="D51" s="217">
        <v>3.5291611173134037</v>
      </c>
      <c r="E51" s="217">
        <v>2.9056494126437258</v>
      </c>
      <c r="F51" s="217">
        <v>4.2394990868771201</v>
      </c>
      <c r="G51" s="217">
        <v>2.5307943274452009</v>
      </c>
      <c r="H51" s="217">
        <v>3.0834185045280691</v>
      </c>
      <c r="I51" s="212">
        <v>2.3242511033707585</v>
      </c>
      <c r="J51" s="212">
        <v>2.785073160187189</v>
      </c>
      <c r="K51" s="217">
        <v>1.526517256833873</v>
      </c>
      <c r="L51" s="212">
        <v>1.5111599510692573</v>
      </c>
      <c r="M51" s="219">
        <v>428</v>
      </c>
    </row>
    <row r="52" spans="1:13" x14ac:dyDescent="0.2">
      <c r="A52" s="213">
        <v>25</v>
      </c>
      <c r="B52" s="212">
        <v>-1.25</v>
      </c>
      <c r="D52" s="217">
        <v>2.5166027919462821</v>
      </c>
      <c r="E52" s="217">
        <v>2.2837671282534617</v>
      </c>
      <c r="F52" s="217">
        <v>3.6231031643336076</v>
      </c>
      <c r="G52" s="217">
        <v>2.0821530259833847</v>
      </c>
      <c r="H52" s="217">
        <v>2.7532510098749601</v>
      </c>
      <c r="I52" s="212">
        <v>4.5801010221092779</v>
      </c>
      <c r="J52" s="212">
        <v>2.3863957790264463</v>
      </c>
      <c r="K52" s="217">
        <v>1.2691511675769389</v>
      </c>
      <c r="L52" s="212">
        <v>1.9749632416308589</v>
      </c>
      <c r="M52" s="219">
        <v>392</v>
      </c>
    </row>
    <row r="53" spans="1:13" x14ac:dyDescent="0.2">
      <c r="A53" s="213">
        <v>25</v>
      </c>
      <c r="B53" s="212">
        <v>-1</v>
      </c>
      <c r="D53" s="217">
        <v>1.4891970094460301</v>
      </c>
      <c r="E53" s="217">
        <v>3.32409972299169</v>
      </c>
      <c r="F53" s="217">
        <v>2.7614178154596254</v>
      </c>
      <c r="G53" s="217">
        <v>1.2808085146657253</v>
      </c>
      <c r="H53" s="217">
        <v>2.8988350668115945</v>
      </c>
      <c r="I53" s="212">
        <v>4.3379365075587319</v>
      </c>
      <c r="J53" s="212">
        <v>2.4909112556976183</v>
      </c>
      <c r="K53" s="217">
        <v>1.5072236428230554</v>
      </c>
      <c r="L53" s="212">
        <v>1.9655032890262683</v>
      </c>
      <c r="M53" s="219">
        <v>386</v>
      </c>
    </row>
    <row r="54" spans="1:13" x14ac:dyDescent="0.2">
      <c r="A54" s="213">
        <v>25</v>
      </c>
      <c r="B54" s="212">
        <v>-0.75</v>
      </c>
      <c r="D54" s="217">
        <v>1.698773775850603</v>
      </c>
      <c r="E54" s="217">
        <v>4.1052708745693129</v>
      </c>
      <c r="F54" s="217">
        <v>1.386193512614361</v>
      </c>
      <c r="G54" s="217">
        <v>2.0190109170155632</v>
      </c>
      <c r="H54" s="217">
        <v>4.3055206074386181</v>
      </c>
      <c r="I54" s="212">
        <v>5.0220654643674809</v>
      </c>
      <c r="J54" s="212">
        <v>1.6338549779154219</v>
      </c>
      <c r="K54" s="217">
        <v>1.8383361239090408</v>
      </c>
      <c r="L54" s="212">
        <v>2.5809404889626371</v>
      </c>
      <c r="M54" s="219">
        <v>336</v>
      </c>
    </row>
    <row r="55" spans="1:13" x14ac:dyDescent="0.2">
      <c r="A55" s="213">
        <v>25</v>
      </c>
      <c r="B55" s="212">
        <v>-0.5</v>
      </c>
      <c r="D55" s="217">
        <v>1.7480425957830734</v>
      </c>
      <c r="E55" s="217">
        <v>4.2117396701542829</v>
      </c>
      <c r="F55" s="217">
        <v>1.480189252768747</v>
      </c>
      <c r="G55" s="217">
        <v>0.25109127394177755</v>
      </c>
      <c r="H55" s="217">
        <v>3.754622328067148</v>
      </c>
      <c r="I55" s="212">
        <v>0.32223262857654866</v>
      </c>
      <c r="J55" s="212">
        <v>1.1316172491885779</v>
      </c>
      <c r="K55" s="217">
        <v>2.1368489644761217</v>
      </c>
      <c r="L55" s="212">
        <v>2.7503591313976368</v>
      </c>
      <c r="M55" s="219">
        <v>257</v>
      </c>
    </row>
    <row r="56" spans="1:13" x14ac:dyDescent="0.2">
      <c r="A56" s="213">
        <v>25</v>
      </c>
      <c r="B56" s="215">
        <v>-0.25</v>
      </c>
      <c r="F56" s="217">
        <v>6.549386946919503</v>
      </c>
      <c r="I56" s="212">
        <v>1.8642121838399808</v>
      </c>
      <c r="J56" s="212">
        <v>9.9765067211171538E-2</v>
      </c>
      <c r="K56" s="217">
        <v>5.2139981367582173</v>
      </c>
      <c r="M56" s="219">
        <v>342</v>
      </c>
    </row>
    <row r="57" spans="1:13" x14ac:dyDescent="0.2">
      <c r="A57" s="213">
        <v>30</v>
      </c>
      <c r="B57" s="212">
        <v>-3</v>
      </c>
      <c r="C57">
        <v>11</v>
      </c>
      <c r="D57" s="217">
        <v>11.591512486401239</v>
      </c>
      <c r="E57" s="217">
        <v>8.197787898503579</v>
      </c>
      <c r="F57" s="217">
        <v>8.7407407407407405</v>
      </c>
      <c r="G57" s="217">
        <v>8.6959138348138882</v>
      </c>
      <c r="H57" s="217">
        <v>6.3238292619979379</v>
      </c>
      <c r="I57" s="212">
        <v>5.8136860617758339</v>
      </c>
      <c r="J57" s="212">
        <v>9.7588618419309245</v>
      </c>
      <c r="K57" s="217">
        <v>4.6834098992632001</v>
      </c>
      <c r="M57" s="219">
        <v>272</v>
      </c>
    </row>
    <row r="58" spans="1:13" x14ac:dyDescent="0.2">
      <c r="A58" s="213">
        <v>30</v>
      </c>
      <c r="B58" s="212">
        <v>-2.5</v>
      </c>
      <c r="D58" s="217">
        <v>8.1717767647766948</v>
      </c>
      <c r="E58" s="217">
        <v>5.9284932506384527</v>
      </c>
      <c r="F58" s="217">
        <v>10.891372886213814</v>
      </c>
      <c r="G58" s="217">
        <v>5.5674187300905293</v>
      </c>
      <c r="H58" s="217">
        <v>5.1635614762158255</v>
      </c>
      <c r="I58" s="212">
        <v>7.9912793320826712</v>
      </c>
      <c r="J58" s="212">
        <v>5.2058364795555461</v>
      </c>
      <c r="K58" s="217">
        <v>3.4818789459654069</v>
      </c>
      <c r="M58" s="219">
        <v>298</v>
      </c>
    </row>
    <row r="59" spans="1:13" x14ac:dyDescent="0.2">
      <c r="A59" s="213">
        <v>30</v>
      </c>
      <c r="B59" s="212">
        <v>-2</v>
      </c>
      <c r="D59" s="217">
        <v>7.574302943030303</v>
      </c>
      <c r="E59" s="217">
        <v>5.5106539309331373</v>
      </c>
      <c r="F59" s="217">
        <v>4.2163153070577453</v>
      </c>
      <c r="G59" s="217">
        <v>4.9287608221969643</v>
      </c>
      <c r="H59" s="217">
        <v>5.8995803302036416</v>
      </c>
      <c r="I59" s="212">
        <v>5.7974098078371918</v>
      </c>
      <c r="J59" s="212">
        <v>5.6430329292414676</v>
      </c>
      <c r="K59" s="217">
        <v>3.1050893401513857</v>
      </c>
      <c r="M59" s="219">
        <v>472</v>
      </c>
    </row>
    <row r="60" spans="1:13" x14ac:dyDescent="0.2">
      <c r="A60" s="213">
        <v>30</v>
      </c>
      <c r="B60" s="212">
        <v>-1.5</v>
      </c>
      <c r="D60" s="217">
        <v>6.0206148237544719</v>
      </c>
      <c r="E60" s="217">
        <v>3.8809082483781281</v>
      </c>
      <c r="F60" s="217">
        <v>3.2623470774807433</v>
      </c>
      <c r="G60" s="217">
        <v>3.8923745987870739</v>
      </c>
      <c r="H60" s="217">
        <v>3.9857324049561993</v>
      </c>
      <c r="I60" s="212">
        <v>4.2685789280196582</v>
      </c>
      <c r="J60" s="212">
        <v>5.0389400633396511</v>
      </c>
      <c r="K60" s="217">
        <v>2.854332775456256</v>
      </c>
      <c r="L60" s="212">
        <v>2.8172857865077443</v>
      </c>
      <c r="M60" s="219">
        <v>464</v>
      </c>
    </row>
    <row r="61" spans="1:13" x14ac:dyDescent="0.2">
      <c r="A61" s="213">
        <v>30</v>
      </c>
      <c r="B61" s="212">
        <v>-1.25</v>
      </c>
      <c r="D61" s="217">
        <v>7.4282613942569879</v>
      </c>
      <c r="E61" s="217">
        <v>3.2811859143376108</v>
      </c>
      <c r="F61" s="217">
        <v>6.1177570821805718</v>
      </c>
      <c r="G61" s="217">
        <v>1.7156448188050719</v>
      </c>
      <c r="H61" s="217">
        <v>3.9621319028183883</v>
      </c>
      <c r="I61" s="212">
        <v>5.3502560273169131</v>
      </c>
      <c r="J61" s="212">
        <v>2.7207526476455079</v>
      </c>
      <c r="K61" s="217">
        <v>2.8228351314818458</v>
      </c>
      <c r="M61" s="219">
        <v>487</v>
      </c>
    </row>
    <row r="62" spans="1:13" x14ac:dyDescent="0.2">
      <c r="A62" s="213">
        <v>30</v>
      </c>
      <c r="B62" s="212">
        <v>-1</v>
      </c>
      <c r="D62" s="217">
        <v>1.3967752049960305</v>
      </c>
      <c r="E62" s="217">
        <v>4.2367601246105915</v>
      </c>
      <c r="F62" s="217">
        <v>5.5599682287529788</v>
      </c>
      <c r="G62" s="217">
        <v>1.2947801266691765</v>
      </c>
      <c r="H62" s="217">
        <v>4.7011215935783639</v>
      </c>
      <c r="I62" s="212">
        <v>6.0623924257644504</v>
      </c>
      <c r="J62" s="212">
        <v>0.99578199337025874</v>
      </c>
      <c r="K62" s="217">
        <v>3.7136308475650361</v>
      </c>
      <c r="L62" s="215"/>
      <c r="M62" s="219">
        <v>526</v>
      </c>
    </row>
    <row r="63" spans="1:13" x14ac:dyDescent="0.2">
      <c r="A63" s="213">
        <v>30</v>
      </c>
      <c r="B63" s="212">
        <v>-0.75</v>
      </c>
      <c r="D63" s="217">
        <v>1.4111002336331169</v>
      </c>
      <c r="E63" s="217">
        <v>5.1445140772612472</v>
      </c>
      <c r="F63" s="217">
        <v>4.9956477311433218</v>
      </c>
      <c r="G63" s="217">
        <v>1.2639888815447817</v>
      </c>
      <c r="H63" s="217">
        <v>5.8724586442229443</v>
      </c>
      <c r="I63" s="212">
        <v>3.1293422900910342</v>
      </c>
      <c r="J63" s="212">
        <v>0.97717928540495802</v>
      </c>
      <c r="K63" s="217">
        <v>3.0260690575457261</v>
      </c>
      <c r="L63" s="215"/>
      <c r="M63" s="219">
        <v>556</v>
      </c>
    </row>
    <row r="64" spans="1:13" x14ac:dyDescent="0.2">
      <c r="A64" s="213">
        <v>30</v>
      </c>
      <c r="B64" s="212">
        <v>-0.5</v>
      </c>
      <c r="D64" s="217">
        <v>1.63492955277402</v>
      </c>
      <c r="E64" s="217">
        <v>4.7720292936451685</v>
      </c>
      <c r="F64" s="217">
        <v>3.4970238095238093</v>
      </c>
      <c r="G64" s="217">
        <v>1.0280252720099654</v>
      </c>
      <c r="H64" s="217">
        <v>4.5959524440627462</v>
      </c>
      <c r="I64" s="212">
        <v>2.0518291378322306</v>
      </c>
      <c r="J64" s="212">
        <v>1.0920255199906241</v>
      </c>
      <c r="K64" s="217">
        <v>2.971644361254016</v>
      </c>
      <c r="L64" s="212">
        <v>3.1032953158408025</v>
      </c>
      <c r="M64" s="219">
        <v>585</v>
      </c>
    </row>
    <row r="65" spans="1:13" x14ac:dyDescent="0.2">
      <c r="A65" s="213">
        <v>30</v>
      </c>
      <c r="B65" s="212">
        <v>-0.25</v>
      </c>
      <c r="E65" s="217">
        <v>5.5098204446749204</v>
      </c>
      <c r="F65" s="217">
        <v>8.689839572192513</v>
      </c>
      <c r="G65" s="217">
        <v>0.97025227974625605</v>
      </c>
      <c r="H65" s="217">
        <v>4.6471675735523776</v>
      </c>
      <c r="I65" s="212">
        <v>6.7501465047342473</v>
      </c>
      <c r="J65" s="212">
        <v>0.84388900364151209</v>
      </c>
      <c r="K65" s="217">
        <v>4.2117341940385513</v>
      </c>
      <c r="L65" s="215"/>
      <c r="M65" s="219">
        <v>521</v>
      </c>
    </row>
    <row r="66" spans="1:13" x14ac:dyDescent="0.2">
      <c r="A66" s="213">
        <v>35</v>
      </c>
      <c r="B66" s="212">
        <v>-3</v>
      </c>
      <c r="C66">
        <v>11</v>
      </c>
      <c r="D66" s="217">
        <v>9.7317363648259967</v>
      </c>
      <c r="E66" s="217">
        <v>9.0282727488714656</v>
      </c>
      <c r="F66" s="217">
        <v>8.1816663883786944</v>
      </c>
      <c r="G66" s="217">
        <v>7.3051395744816894</v>
      </c>
      <c r="H66" s="217">
        <v>4.9650390355065124</v>
      </c>
      <c r="I66" s="212">
        <v>9.8937385665979782</v>
      </c>
      <c r="J66" s="212">
        <v>9.3858826739814365</v>
      </c>
      <c r="K66" s="217">
        <v>4.5048368800341292</v>
      </c>
      <c r="L66" s="215"/>
      <c r="M66" s="219">
        <v>361</v>
      </c>
    </row>
    <row r="67" spans="1:13" x14ac:dyDescent="0.2">
      <c r="A67" s="213">
        <v>35</v>
      </c>
      <c r="B67" s="212">
        <v>-2.5</v>
      </c>
      <c r="D67" s="217">
        <v>8.3250753017816272</v>
      </c>
      <c r="E67" s="217">
        <v>7.287985865724381</v>
      </c>
      <c r="F67" s="217">
        <v>8.5485969150715473</v>
      </c>
      <c r="G67" s="217">
        <v>7.1468401073337731</v>
      </c>
      <c r="H67" s="217">
        <v>3.3227622508980779</v>
      </c>
      <c r="I67" s="212">
        <v>11.985320434614854</v>
      </c>
      <c r="J67" s="212">
        <v>4.439112836782976</v>
      </c>
      <c r="K67" s="217">
        <v>3.7452598662622703</v>
      </c>
      <c r="L67" s="212">
        <v>4.5868493940925488</v>
      </c>
      <c r="M67" s="219">
        <v>326</v>
      </c>
    </row>
    <row r="68" spans="1:13" x14ac:dyDescent="0.2">
      <c r="A68" s="213">
        <v>35</v>
      </c>
      <c r="B68" s="212">
        <v>-2</v>
      </c>
      <c r="D68" s="217">
        <v>9.9226870306974178</v>
      </c>
      <c r="E68" s="217">
        <v>5.0534218885359508</v>
      </c>
      <c r="F68" s="217">
        <v>4.3092303714556577</v>
      </c>
      <c r="G68" s="217">
        <v>7.2882047807927659</v>
      </c>
      <c r="H68" s="217">
        <v>3.2749329736450625</v>
      </c>
      <c r="I68" s="212">
        <v>8.4982579162064624</v>
      </c>
      <c r="J68" s="212">
        <v>6.404543131558321</v>
      </c>
      <c r="K68" s="217">
        <v>3.6826305797846874</v>
      </c>
      <c r="M68" s="219">
        <v>429</v>
      </c>
    </row>
    <row r="69" spans="1:13" x14ac:dyDescent="0.2">
      <c r="A69" s="213">
        <v>35</v>
      </c>
      <c r="B69" s="212">
        <v>-1.5</v>
      </c>
      <c r="D69" s="217">
        <v>8.0783245611244876</v>
      </c>
      <c r="E69" s="217">
        <v>4.2481833426495248</v>
      </c>
      <c r="F69" s="217">
        <v>6.3743138759369646</v>
      </c>
      <c r="G69" s="217">
        <v>6.6646288866716246</v>
      </c>
      <c r="H69" s="217">
        <v>2.427977379315867</v>
      </c>
      <c r="I69" s="212">
        <v>5.0943704792730937</v>
      </c>
      <c r="J69" s="212">
        <v>6.6368701229317271</v>
      </c>
      <c r="K69" s="217">
        <v>3.0247004422092032</v>
      </c>
      <c r="L69" s="212">
        <v>3.725032814782486</v>
      </c>
      <c r="M69" s="219">
        <v>451</v>
      </c>
    </row>
    <row r="70" spans="1:13" x14ac:dyDescent="0.2">
      <c r="A70" s="213">
        <v>35</v>
      </c>
      <c r="B70" s="212">
        <v>-1.25</v>
      </c>
      <c r="D70" s="217">
        <v>1.3658813222827968</v>
      </c>
      <c r="E70" s="217">
        <v>3.0036795073965612</v>
      </c>
      <c r="F70" s="217">
        <v>7.1996611924144753</v>
      </c>
      <c r="G70" s="217">
        <v>1.6057091103325498</v>
      </c>
      <c r="H70" s="217">
        <v>2.5420525090193204</v>
      </c>
      <c r="I70" s="212">
        <v>6.4095261780144632</v>
      </c>
      <c r="J70" s="212">
        <v>1.3219577368709821</v>
      </c>
      <c r="K70" s="217">
        <v>1.8660811947283917</v>
      </c>
      <c r="L70" s="212">
        <v>3.6219870925768554</v>
      </c>
      <c r="M70" s="219">
        <v>359</v>
      </c>
    </row>
    <row r="71" spans="1:13" x14ac:dyDescent="0.2">
      <c r="A71" s="213">
        <v>35</v>
      </c>
      <c r="B71" s="212">
        <v>-1</v>
      </c>
      <c r="D71" s="217">
        <v>0.5099066410777594</v>
      </c>
      <c r="E71" s="217">
        <v>3.2881626145874852</v>
      </c>
      <c r="F71" s="217">
        <v>4.550362486503162</v>
      </c>
      <c r="G71" s="217">
        <v>0.62593030481453704</v>
      </c>
      <c r="H71" s="217">
        <v>3.0529613264496547</v>
      </c>
      <c r="I71" s="212">
        <v>4.9522508200522566</v>
      </c>
      <c r="J71" s="212">
        <v>0.70334833778530093</v>
      </c>
      <c r="K71" s="217">
        <v>2.7461262692006714</v>
      </c>
      <c r="L71" s="212">
        <v>3.2558598610488252</v>
      </c>
      <c r="M71" s="219">
        <v>389</v>
      </c>
    </row>
    <row r="72" spans="1:13" x14ac:dyDescent="0.2">
      <c r="A72" s="213">
        <v>35</v>
      </c>
      <c r="B72" s="212">
        <v>-0.75</v>
      </c>
      <c r="D72" s="217">
        <v>0.32948889900065487</v>
      </c>
      <c r="E72" s="217">
        <v>4.2046571147825684</v>
      </c>
      <c r="F72" s="217">
        <v>2.9653037813034349</v>
      </c>
      <c r="G72" s="217">
        <v>0.25714203574311434</v>
      </c>
      <c r="H72" s="217">
        <v>4.5066475079118868</v>
      </c>
      <c r="I72" s="212">
        <v>2.0732575780124973</v>
      </c>
      <c r="J72" s="212">
        <v>0.3971356075352887</v>
      </c>
      <c r="K72" s="217">
        <v>4.0103681647925553</v>
      </c>
      <c r="L72" s="212">
        <v>3.5407178085291271</v>
      </c>
      <c r="M72" s="219">
        <v>385</v>
      </c>
    </row>
    <row r="73" spans="1:13" x14ac:dyDescent="0.2">
      <c r="A73" s="213">
        <v>35</v>
      </c>
      <c r="B73" s="212">
        <v>-0.5</v>
      </c>
      <c r="D73" s="217">
        <v>0.15583133340604033</v>
      </c>
      <c r="E73" s="217">
        <v>3.6797807790174204</v>
      </c>
      <c r="F73" s="217">
        <v>2.0120724346076457</v>
      </c>
      <c r="G73" s="217"/>
      <c r="H73" s="217">
        <v>4.1017168941254374</v>
      </c>
      <c r="I73" s="212">
        <v>0.81146726088400989</v>
      </c>
      <c r="J73" s="212">
        <v>4.6775685360800547E-2</v>
      </c>
      <c r="K73" s="217">
        <v>2.6615950640919803</v>
      </c>
      <c r="L73" s="212">
        <v>2.7806525399689379</v>
      </c>
      <c r="M73" s="219">
        <v>379</v>
      </c>
    </row>
    <row r="74" spans="1:13" x14ac:dyDescent="0.2">
      <c r="A74" s="213">
        <v>35</v>
      </c>
      <c r="B74" s="215">
        <v>-0.25</v>
      </c>
      <c r="H74" s="217">
        <v>7.1623417082129119</v>
      </c>
      <c r="I74" s="212">
        <v>3.239636893661082</v>
      </c>
      <c r="J74" s="212">
        <v>0.47184625078716141</v>
      </c>
      <c r="K74" s="217">
        <v>7.9077424044493743</v>
      </c>
      <c r="L74" s="215"/>
      <c r="M74" s="219">
        <v>355</v>
      </c>
    </row>
    <row r="75" spans="1:13" x14ac:dyDescent="0.2">
      <c r="A75" s="213">
        <v>40</v>
      </c>
      <c r="B75" s="212">
        <v>-3</v>
      </c>
      <c r="C75">
        <v>11</v>
      </c>
      <c r="D75" s="217">
        <v>8.6884364376918413</v>
      </c>
      <c r="E75" s="217">
        <v>9.6960656349058354</v>
      </c>
      <c r="F75" s="217">
        <v>6.0435699226985236</v>
      </c>
      <c r="G75" s="217">
        <v>5.1940481714968358</v>
      </c>
      <c r="H75" s="217">
        <v>5.5769459847671339</v>
      </c>
      <c r="I75" s="212">
        <v>8.007549634973115</v>
      </c>
      <c r="J75" s="212">
        <v>5.575939536227704</v>
      </c>
      <c r="K75" s="217">
        <v>5.4330339380694204</v>
      </c>
      <c r="M75" s="219">
        <v>321</v>
      </c>
    </row>
    <row r="76" spans="1:13" x14ac:dyDescent="0.2">
      <c r="A76" s="213">
        <v>40</v>
      </c>
      <c r="B76" s="212">
        <v>-2.5</v>
      </c>
      <c r="D76" s="217">
        <v>6.5759113413247725</v>
      </c>
      <c r="E76" s="217">
        <v>3.0173943911963081</v>
      </c>
      <c r="F76" s="217">
        <v>6.3930013458950201</v>
      </c>
      <c r="G76" s="217">
        <v>6.8704889084334777</v>
      </c>
      <c r="H76" s="217">
        <v>4.213631281262221</v>
      </c>
      <c r="I76" s="212">
        <v>10.699545504585814</v>
      </c>
      <c r="J76" s="212">
        <v>6.0129868959658346</v>
      </c>
      <c r="K76" s="217">
        <v>4.0645184167211283</v>
      </c>
      <c r="M76" s="219">
        <v>299</v>
      </c>
    </row>
    <row r="77" spans="1:13" x14ac:dyDescent="0.2">
      <c r="A77" s="213">
        <v>40</v>
      </c>
      <c r="B77" s="212">
        <v>-2</v>
      </c>
      <c r="D77" s="217">
        <v>7.2618126351073906</v>
      </c>
      <c r="E77" s="217">
        <v>5.813263732352592</v>
      </c>
      <c r="F77" s="217">
        <v>4.7852760736196318</v>
      </c>
      <c r="G77" s="217">
        <v>6.043369670316296</v>
      </c>
      <c r="H77" s="217">
        <v>3.4122918674526237</v>
      </c>
      <c r="I77" s="212">
        <v>5.9908403220212243</v>
      </c>
      <c r="J77" s="212">
        <v>6.0287706212186496</v>
      </c>
      <c r="K77" s="217">
        <v>4.0779937422112233</v>
      </c>
      <c r="M77" s="219">
        <v>282</v>
      </c>
    </row>
    <row r="78" spans="1:13" x14ac:dyDescent="0.2">
      <c r="A78" s="213">
        <v>40</v>
      </c>
      <c r="B78" s="212">
        <v>-1.5</v>
      </c>
      <c r="D78" s="217">
        <v>5.1383522265453196</v>
      </c>
      <c r="E78" s="217">
        <v>5.0452331245650663</v>
      </c>
      <c r="F78" s="217">
        <v>4.1418586590732591</v>
      </c>
      <c r="G78" s="217">
        <v>4.0619779654445081</v>
      </c>
      <c r="H78" s="217">
        <v>3.3677277258963945</v>
      </c>
      <c r="I78" s="212">
        <v>10.426783375782851</v>
      </c>
      <c r="J78" s="212">
        <v>4.339037005674542</v>
      </c>
      <c r="K78" s="217">
        <v>4.1410420620852593</v>
      </c>
      <c r="M78" s="219">
        <v>335</v>
      </c>
    </row>
    <row r="79" spans="1:13" x14ac:dyDescent="0.2">
      <c r="A79" s="213">
        <v>40</v>
      </c>
      <c r="B79" s="212">
        <v>-1.25</v>
      </c>
      <c r="D79" s="217">
        <v>4.0004908927747369</v>
      </c>
      <c r="E79" s="217">
        <v>4.0816326530612246</v>
      </c>
      <c r="F79" s="217">
        <v>6.1203077640475634</v>
      </c>
      <c r="G79" s="217">
        <v>3.2722001449400477</v>
      </c>
      <c r="H79" s="217">
        <v>3.1008835430706307</v>
      </c>
      <c r="I79" s="212">
        <v>13.099899707081095</v>
      </c>
      <c r="J79" s="212">
        <v>3.3915918503093607</v>
      </c>
      <c r="K79" s="217">
        <v>3.4362177851009101</v>
      </c>
      <c r="M79" s="219">
        <v>346</v>
      </c>
    </row>
    <row r="80" spans="1:13" x14ac:dyDescent="0.2">
      <c r="A80" s="213">
        <v>40</v>
      </c>
      <c r="B80" s="212">
        <v>-1</v>
      </c>
      <c r="D80" s="217">
        <v>3.8516639044171597</v>
      </c>
      <c r="E80" s="217">
        <v>7.2835010184556515</v>
      </c>
      <c r="F80" s="217">
        <v>4.2399172699069281</v>
      </c>
      <c r="G80" s="217">
        <v>3.0199693687693561</v>
      </c>
      <c r="H80" s="217">
        <v>4.7926522430636771</v>
      </c>
      <c r="I80" s="212">
        <v>5.0407539045467953</v>
      </c>
      <c r="J80" s="212">
        <v>4.3546182098498951</v>
      </c>
      <c r="K80" s="217">
        <v>5.6513092441129817</v>
      </c>
      <c r="M80" s="219">
        <v>345</v>
      </c>
    </row>
    <row r="81" spans="1:13" x14ac:dyDescent="0.2">
      <c r="A81" s="213">
        <v>40</v>
      </c>
      <c r="B81" s="212">
        <v>-0.75</v>
      </c>
      <c r="D81" s="217">
        <v>2.877976214524431</v>
      </c>
      <c r="E81" s="217">
        <v>8.0356142905140544</v>
      </c>
      <c r="F81" s="217">
        <v>4.0520984081041975</v>
      </c>
      <c r="G81" s="217">
        <v>1.2798809105775986</v>
      </c>
      <c r="H81" s="217">
        <v>7.0675329282117341</v>
      </c>
      <c r="I81" s="212">
        <v>1.9546293377024433</v>
      </c>
      <c r="J81" s="212">
        <v>4.2285811156560751</v>
      </c>
      <c r="K81" s="217">
        <v>4.2584832504233416</v>
      </c>
      <c r="M81" s="219">
        <v>294</v>
      </c>
    </row>
    <row r="82" spans="1:13" x14ac:dyDescent="0.2">
      <c r="A82" s="213">
        <v>40</v>
      </c>
      <c r="B82" s="212">
        <v>-0.5</v>
      </c>
      <c r="D82" s="217">
        <v>1.6225512637127233</v>
      </c>
      <c r="E82" s="217">
        <v>6.2991143819383808</v>
      </c>
      <c r="F82" s="217">
        <v>2.8899619549312261</v>
      </c>
      <c r="G82" s="217">
        <v>0.31061098718220687</v>
      </c>
      <c r="H82" s="217">
        <v>4.4864584714187101</v>
      </c>
      <c r="I82" s="212">
        <v>2.6374156735910796</v>
      </c>
      <c r="J82" s="212">
        <v>0.59199747806262781</v>
      </c>
      <c r="K82" s="217">
        <v>3.9884167225319724</v>
      </c>
      <c r="M82" s="219">
        <v>304</v>
      </c>
    </row>
    <row r="83" spans="1:13" x14ac:dyDescent="0.2">
      <c r="A83" s="213">
        <v>40</v>
      </c>
      <c r="B83" s="212">
        <v>-0.25</v>
      </c>
      <c r="F83" s="217">
        <v>25.01471453796351</v>
      </c>
      <c r="H83" s="217">
        <v>4.8711573793534741</v>
      </c>
      <c r="I83" s="212">
        <v>27.706456326093456</v>
      </c>
      <c r="K83" s="217">
        <v>7.6202171571453494</v>
      </c>
      <c r="M83" s="219">
        <v>298</v>
      </c>
    </row>
    <row r="84" spans="1:13" x14ac:dyDescent="0.2">
      <c r="A84" s="213">
        <v>45</v>
      </c>
      <c r="B84" s="212">
        <v>-3</v>
      </c>
      <c r="D84" s="217">
        <v>8.5406489382235193</v>
      </c>
      <c r="E84" s="217">
        <v>6.583366921940077</v>
      </c>
      <c r="F84" s="217">
        <v>4.3452202577165124</v>
      </c>
      <c r="G84" s="217">
        <v>5.8780888321076441</v>
      </c>
      <c r="H84" s="217">
        <v>4.1112329863256507</v>
      </c>
      <c r="I84" s="212">
        <v>5.8932350659770201</v>
      </c>
      <c r="J84" s="212">
        <v>6.622035422755034</v>
      </c>
      <c r="K84" s="217">
        <v>4.3466748680230909</v>
      </c>
      <c r="M84" s="219">
        <v>333</v>
      </c>
    </row>
    <row r="85" spans="1:13" x14ac:dyDescent="0.2">
      <c r="A85" s="213">
        <v>45</v>
      </c>
      <c r="B85" s="212">
        <v>-2.5</v>
      </c>
      <c r="C85">
        <v>11</v>
      </c>
      <c r="D85" s="217">
        <v>8.4731833473370397</v>
      </c>
      <c r="E85" s="217">
        <v>8.2286056253740263</v>
      </c>
      <c r="F85" s="217">
        <v>5.0091835030889964</v>
      </c>
      <c r="G85" s="217">
        <v>6.7460828942908586</v>
      </c>
      <c r="H85" s="217">
        <v>5.3090965220738155</v>
      </c>
      <c r="I85" s="212">
        <v>7.5565418057242422</v>
      </c>
      <c r="J85" s="212">
        <v>6.3663467690483202</v>
      </c>
      <c r="K85" s="217">
        <v>5.2210977849415769</v>
      </c>
      <c r="M85" s="219">
        <v>346</v>
      </c>
    </row>
    <row r="86" spans="1:13" x14ac:dyDescent="0.2">
      <c r="A86" s="213">
        <v>45</v>
      </c>
      <c r="B86" s="212">
        <v>-2</v>
      </c>
      <c r="D86" s="217">
        <v>3.8554890624277331</v>
      </c>
      <c r="E86" s="217">
        <v>8.0844745091569052</v>
      </c>
      <c r="F86" s="217">
        <v>3.0447579417436312</v>
      </c>
      <c r="G86" s="217">
        <v>4.293114290053909</v>
      </c>
      <c r="H86" s="217">
        <v>7.0574656646601426</v>
      </c>
      <c r="I86" s="212">
        <v>5.2649666811926972</v>
      </c>
      <c r="J86" s="212">
        <v>3.6645563302508686</v>
      </c>
      <c r="K86" s="217">
        <v>2.5175256318135544</v>
      </c>
      <c r="M86" s="219">
        <v>345</v>
      </c>
    </row>
    <row r="87" spans="1:13" x14ac:dyDescent="0.2">
      <c r="A87" s="213">
        <v>45</v>
      </c>
      <c r="B87" s="212">
        <v>-1.5</v>
      </c>
      <c r="D87" s="217">
        <v>3.3197470920430532</v>
      </c>
      <c r="E87" s="217">
        <v>7.0896067826341183</v>
      </c>
      <c r="F87" s="217">
        <v>3.4838147771810131</v>
      </c>
      <c r="G87" s="217">
        <v>3.8531676065953078</v>
      </c>
      <c r="H87" s="217">
        <v>6.0229793250417236</v>
      </c>
      <c r="I87" s="212">
        <v>3.2327632984414949</v>
      </c>
      <c r="J87" s="212">
        <v>3.934411614882805</v>
      </c>
      <c r="K87" s="217">
        <v>4.6495123581071622</v>
      </c>
      <c r="M87" s="219">
        <v>354</v>
      </c>
    </row>
    <row r="88" spans="1:13" x14ac:dyDescent="0.2">
      <c r="A88" s="213">
        <v>45</v>
      </c>
      <c r="B88" s="212">
        <v>-1.25</v>
      </c>
      <c r="D88" s="217">
        <v>2.2986208776123105</v>
      </c>
      <c r="E88" s="217">
        <v>5.5670713651169681</v>
      </c>
      <c r="F88" s="217">
        <v>10.407738459654707</v>
      </c>
      <c r="G88" s="217"/>
      <c r="H88" s="217">
        <v>4.646784555998531</v>
      </c>
      <c r="I88" s="212">
        <v>15.698361091028714</v>
      </c>
      <c r="J88" s="212">
        <v>2.2566033420929847</v>
      </c>
      <c r="K88" s="217">
        <v>3.8273277784274704</v>
      </c>
      <c r="M88" s="219">
        <v>325</v>
      </c>
    </row>
    <row r="89" spans="1:13" x14ac:dyDescent="0.2">
      <c r="A89" s="213">
        <v>45</v>
      </c>
      <c r="B89" s="212">
        <v>-1</v>
      </c>
      <c r="D89" s="217">
        <v>2.8654297762500494</v>
      </c>
      <c r="E89" s="217">
        <v>7.3180003801558637</v>
      </c>
      <c r="F89" s="217">
        <v>9.6269554753309272</v>
      </c>
      <c r="G89" s="217">
        <v>0.77805547766549144</v>
      </c>
      <c r="H89" s="217">
        <v>6.7783533348678002</v>
      </c>
      <c r="I89" s="212">
        <v>13.170424922823312</v>
      </c>
      <c r="J89" s="212">
        <v>2.9842531722347747</v>
      </c>
      <c r="K89" s="217">
        <v>3.5684984907440276</v>
      </c>
      <c r="M89" s="219">
        <v>280</v>
      </c>
    </row>
    <row r="90" spans="1:13" x14ac:dyDescent="0.2">
      <c r="A90" s="213">
        <v>45</v>
      </c>
      <c r="B90" s="212">
        <v>-0.75</v>
      </c>
      <c r="D90" s="217">
        <v>2.563919914070794</v>
      </c>
      <c r="E90" s="217">
        <v>11.492306203425917</v>
      </c>
      <c r="F90" s="217">
        <v>4.5907283682419973</v>
      </c>
      <c r="G90" s="217">
        <v>1.6065757453496239</v>
      </c>
      <c r="H90" s="217">
        <v>9.6131545279501172</v>
      </c>
      <c r="I90" s="212">
        <v>2.6545173595495695</v>
      </c>
      <c r="J90" s="212">
        <v>2.3822401663523984</v>
      </c>
      <c r="K90" s="217">
        <v>15.355958425219072</v>
      </c>
      <c r="M90" s="219">
        <v>270</v>
      </c>
    </row>
    <row r="91" spans="1:13" x14ac:dyDescent="0.2">
      <c r="A91" s="213">
        <v>45</v>
      </c>
      <c r="B91" s="212">
        <v>-0.5</v>
      </c>
      <c r="D91" s="217">
        <v>1.4299517125437224</v>
      </c>
      <c r="E91" s="217">
        <v>5.5438518682780797</v>
      </c>
      <c r="F91" s="217">
        <v>2.5141420490257698</v>
      </c>
      <c r="G91" s="217"/>
      <c r="H91" s="217">
        <v>4.0533314708209387</v>
      </c>
      <c r="I91" s="212">
        <v>1.5278125213132259</v>
      </c>
      <c r="J91" s="212">
        <v>0.17923833609847478</v>
      </c>
      <c r="K91" s="217">
        <v>5.6514671672145775</v>
      </c>
      <c r="M91" s="219">
        <v>289</v>
      </c>
    </row>
    <row r="92" spans="1:13" x14ac:dyDescent="0.2">
      <c r="A92" s="213">
        <v>45</v>
      </c>
      <c r="B92" s="215">
        <v>-0.25</v>
      </c>
      <c r="F92" s="217">
        <v>8.6938522045125222</v>
      </c>
      <c r="I92" s="212">
        <v>9.211701279958584</v>
      </c>
      <c r="J92" s="212">
        <v>1.0912544484100613</v>
      </c>
      <c r="K92" s="217">
        <v>8.0272368838121473</v>
      </c>
      <c r="M92" s="219">
        <v>247</v>
      </c>
    </row>
    <row r="93" spans="1:13" x14ac:dyDescent="0.2">
      <c r="A93" s="213">
        <v>50</v>
      </c>
      <c r="B93" s="212">
        <v>-3</v>
      </c>
      <c r="D93" s="217">
        <v>2.4416642606902443</v>
      </c>
      <c r="E93" s="217">
        <v>4.2158516020236085</v>
      </c>
      <c r="F93" s="217">
        <v>4.4940759907394794</v>
      </c>
      <c r="G93" s="217">
        <v>0.47232319292501279</v>
      </c>
      <c r="H93" s="217">
        <v>1.8807979887381177</v>
      </c>
      <c r="I93" s="212">
        <v>4.9764693387825147</v>
      </c>
      <c r="J93" s="212">
        <v>1.4447477333692611</v>
      </c>
      <c r="K93" s="217">
        <v>1.3759103807631652</v>
      </c>
      <c r="M93" s="219">
        <v>382</v>
      </c>
    </row>
    <row r="94" spans="1:13" x14ac:dyDescent="0.2">
      <c r="A94" s="213">
        <v>50</v>
      </c>
      <c r="B94" s="212">
        <v>-2.5</v>
      </c>
      <c r="D94" s="217">
        <v>3.8069450991418758</v>
      </c>
      <c r="E94" s="217">
        <v>3.5752592062924564</v>
      </c>
      <c r="F94" s="217">
        <v>3.0206410471555629</v>
      </c>
      <c r="G94" s="217"/>
      <c r="H94" s="217">
        <v>1.1840595234288827</v>
      </c>
      <c r="I94" s="212">
        <v>4.6584568630078653</v>
      </c>
      <c r="J94" s="212">
        <v>3.1586503037442131</v>
      </c>
      <c r="K94" s="217">
        <v>1.4395679984262912</v>
      </c>
      <c r="L94" s="212">
        <v>1.5813858682312867</v>
      </c>
      <c r="M94" s="219">
        <v>372</v>
      </c>
    </row>
    <row r="95" spans="1:13" x14ac:dyDescent="0.2">
      <c r="A95" s="213">
        <v>50</v>
      </c>
      <c r="B95" s="212">
        <v>-2</v>
      </c>
      <c r="D95" s="217">
        <v>4.6890862358749343</v>
      </c>
      <c r="E95" s="217">
        <v>4.4486812837623138</v>
      </c>
      <c r="F95" s="217">
        <v>1.310615989515072</v>
      </c>
      <c r="G95" s="217">
        <v>2.3296836968419226</v>
      </c>
      <c r="H95" s="217">
        <v>1.9337278680519034</v>
      </c>
      <c r="I95" s="212">
        <v>4.8515130011218579</v>
      </c>
      <c r="J95" s="212">
        <v>12.622946127672222</v>
      </c>
      <c r="K95" s="217">
        <v>1.2939140311853616</v>
      </c>
      <c r="L95" s="212">
        <v>1.0785194380067216</v>
      </c>
      <c r="M95" s="219">
        <v>396</v>
      </c>
    </row>
    <row r="96" spans="1:13" x14ac:dyDescent="0.2">
      <c r="A96" s="213">
        <v>50</v>
      </c>
      <c r="B96" s="212">
        <v>-1.5</v>
      </c>
      <c r="D96" s="217">
        <v>3.1229194318203497</v>
      </c>
      <c r="E96" s="217">
        <v>6.0068649885583518</v>
      </c>
      <c r="F96" s="217">
        <v>1.7566974088713219</v>
      </c>
      <c r="G96" s="217">
        <v>0.56866646031486545</v>
      </c>
      <c r="H96" s="217">
        <v>5.9277911648300039</v>
      </c>
      <c r="I96" s="212">
        <v>20.868261220510785</v>
      </c>
      <c r="J96" s="212">
        <v>3.9113266388281978</v>
      </c>
      <c r="K96" s="217">
        <v>1.6202674095568781</v>
      </c>
      <c r="L96" s="212">
        <v>1.7572459218833059</v>
      </c>
      <c r="M96" s="219">
        <v>333</v>
      </c>
    </row>
    <row r="97" spans="1:13" x14ac:dyDescent="0.2">
      <c r="A97" s="213">
        <v>50</v>
      </c>
      <c r="B97" s="212">
        <v>-1.25</v>
      </c>
      <c r="C97">
        <v>11</v>
      </c>
      <c r="D97" s="217">
        <v>2.2353490019528599</v>
      </c>
      <c r="E97" s="217">
        <v>6.1177934467026134</v>
      </c>
      <c r="F97" s="217">
        <v>3.1565656565656566</v>
      </c>
      <c r="G97" s="217">
        <v>1.332536528335972</v>
      </c>
      <c r="H97" s="217">
        <v>4.7279752898289695</v>
      </c>
      <c r="I97" s="212">
        <v>11.653156920669803</v>
      </c>
      <c r="J97" s="212">
        <v>1.4558182485665625</v>
      </c>
      <c r="K97" s="217">
        <v>1.9945859524457317</v>
      </c>
      <c r="L97" s="212">
        <v>5.1430038440824442</v>
      </c>
      <c r="M97" s="219">
        <v>266</v>
      </c>
    </row>
    <row r="98" spans="1:13" x14ac:dyDescent="0.2">
      <c r="A98" s="213">
        <v>50</v>
      </c>
      <c r="B98" s="212">
        <v>-1</v>
      </c>
      <c r="D98" s="217">
        <v>2.3844317397099983</v>
      </c>
      <c r="E98" s="217">
        <v>9.5719802034045784</v>
      </c>
      <c r="F98" s="217">
        <v>13.171415226529659</v>
      </c>
      <c r="G98" s="217">
        <v>1.8478176914915534</v>
      </c>
      <c r="H98" s="217">
        <v>6.8399375920493304</v>
      </c>
      <c r="I98" s="212">
        <v>8.7036784780443419</v>
      </c>
      <c r="J98" s="212">
        <v>1.477654744217495</v>
      </c>
      <c r="K98" s="217">
        <v>5.1527161681696727</v>
      </c>
      <c r="L98" s="212">
        <v>5.2384429952457694</v>
      </c>
      <c r="M98" s="219">
        <v>273</v>
      </c>
    </row>
    <row r="99" spans="1:13" x14ac:dyDescent="0.2">
      <c r="A99" s="213">
        <v>50</v>
      </c>
      <c r="B99" s="212">
        <v>-0.75</v>
      </c>
      <c r="D99" s="217">
        <v>2.864302118484304</v>
      </c>
      <c r="E99" s="217">
        <v>10.555487630924725</v>
      </c>
      <c r="F99" s="217">
        <v>8.7938848677534995</v>
      </c>
      <c r="G99" s="217">
        <v>1.9250783387151515</v>
      </c>
      <c r="H99" s="217">
        <v>6.4604552701838696</v>
      </c>
      <c r="I99" s="212">
        <v>2.8364276274054889</v>
      </c>
      <c r="J99" s="212">
        <v>2.3982810971200506</v>
      </c>
      <c r="K99" s="217">
        <v>8.364500552760342</v>
      </c>
      <c r="L99" s="212">
        <v>7.0318141084043777</v>
      </c>
      <c r="M99" s="219">
        <v>242</v>
      </c>
    </row>
    <row r="100" spans="1:13" x14ac:dyDescent="0.2">
      <c r="A100" s="213">
        <v>50</v>
      </c>
      <c r="B100" s="212">
        <v>-0.5</v>
      </c>
      <c r="D100" s="217">
        <v>1.7884745321800057</v>
      </c>
      <c r="E100" s="217">
        <v>15.040106951871657</v>
      </c>
      <c r="F100" s="217">
        <v>5.8674086619888701</v>
      </c>
      <c r="G100" s="217"/>
      <c r="I100" s="212">
        <v>1.6745363827700681</v>
      </c>
      <c r="J100" s="212">
        <v>0.20848915244995672</v>
      </c>
      <c r="K100" s="217">
        <v>8.982284000702391</v>
      </c>
      <c r="L100" s="212">
        <v>6.1644923296989491</v>
      </c>
      <c r="M100" s="219">
        <v>270</v>
      </c>
    </row>
    <row r="101" spans="1:13" x14ac:dyDescent="0.2">
      <c r="A101" s="213">
        <f>A92+5</f>
        <v>50</v>
      </c>
      <c r="B101" s="215">
        <v>-0.25</v>
      </c>
      <c r="F101" s="217">
        <v>4.5593492565152065</v>
      </c>
      <c r="I101" s="212">
        <v>4.711923417428042</v>
      </c>
      <c r="J101" s="212">
        <v>1.0952310843953792</v>
      </c>
      <c r="K101" s="214"/>
      <c r="M101" s="219">
        <v>247</v>
      </c>
    </row>
    <row r="102" spans="1:13" x14ac:dyDescent="0.2">
      <c r="A102" s="213">
        <v>55</v>
      </c>
      <c r="B102" s="212">
        <v>-3</v>
      </c>
      <c r="D102" s="217">
        <v>6.4285749271727379</v>
      </c>
      <c r="E102" s="217">
        <v>16.260162601626018</v>
      </c>
      <c r="F102" s="217">
        <v>8.1135902636916839</v>
      </c>
      <c r="G102" s="217">
        <v>4.2917390263467388</v>
      </c>
      <c r="H102" s="217">
        <v>5.2214152765206094</v>
      </c>
      <c r="I102" s="212">
        <v>11.750792825084085</v>
      </c>
      <c r="J102" s="212">
        <v>5.3769345729586275</v>
      </c>
      <c r="K102" s="217">
        <v>5.4161860022835766</v>
      </c>
      <c r="M102" s="219">
        <v>376</v>
      </c>
    </row>
    <row r="103" spans="1:13" x14ac:dyDescent="0.2">
      <c r="A103" s="213">
        <v>55</v>
      </c>
      <c r="B103" s="212">
        <v>-2.5</v>
      </c>
      <c r="D103" s="217">
        <v>3.1426970390478526</v>
      </c>
      <c r="E103" s="217">
        <v>5.5865921787709496</v>
      </c>
      <c r="F103" s="217">
        <v>6.2816262432385273</v>
      </c>
      <c r="G103" s="217">
        <v>0.79658463906934518</v>
      </c>
      <c r="H103" s="217">
        <v>2.5361820537659767</v>
      </c>
      <c r="I103" s="212">
        <v>9.7195275462489654</v>
      </c>
      <c r="J103" s="212">
        <v>3.4081831330708718</v>
      </c>
      <c r="K103" s="217">
        <v>1.6307862955862109</v>
      </c>
      <c r="L103" s="212">
        <v>3.957693484878233</v>
      </c>
      <c r="M103" s="219">
        <v>348</v>
      </c>
    </row>
    <row r="104" spans="1:13" x14ac:dyDescent="0.2">
      <c r="A104" s="213">
        <v>55</v>
      </c>
      <c r="B104" s="212">
        <v>-2</v>
      </c>
      <c r="D104" s="217">
        <v>3.1417072044953716</v>
      </c>
      <c r="E104" s="217">
        <v>5.4099042863087803</v>
      </c>
      <c r="F104" s="217">
        <v>2.8195488721804511</v>
      </c>
      <c r="G104" s="217">
        <v>0.569348483308315</v>
      </c>
      <c r="H104" s="217">
        <v>1.7783570307454639</v>
      </c>
      <c r="I104" s="212">
        <v>2.7905233777715424</v>
      </c>
      <c r="J104" s="212">
        <v>1.8683933149902834</v>
      </c>
      <c r="K104" s="217">
        <v>1.5945571135636973</v>
      </c>
      <c r="L104" s="212">
        <v>1.0616890370776864</v>
      </c>
      <c r="M104" s="219">
        <v>300</v>
      </c>
    </row>
    <row r="105" spans="1:13" x14ac:dyDescent="0.2">
      <c r="A105" s="213">
        <v>55</v>
      </c>
      <c r="B105" s="212">
        <v>-1.5</v>
      </c>
      <c r="D105" s="217">
        <v>2.6935915114222233</v>
      </c>
      <c r="E105" s="217">
        <v>5.636978579481398</v>
      </c>
      <c r="F105" s="217">
        <v>2.2095959595959593</v>
      </c>
      <c r="H105" s="217">
        <v>5.4590776637082969</v>
      </c>
      <c r="I105" s="212">
        <v>19.322400705044288</v>
      </c>
      <c r="J105" s="212">
        <v>4.2025713706210421</v>
      </c>
      <c r="K105" s="217">
        <v>2.9330512448866051</v>
      </c>
      <c r="L105" s="212">
        <v>2.0662528801601607</v>
      </c>
      <c r="M105" s="219">
        <v>201</v>
      </c>
    </row>
    <row r="106" spans="1:13" x14ac:dyDescent="0.2">
      <c r="A106" s="213">
        <v>55</v>
      </c>
      <c r="B106" s="212">
        <v>-1.25</v>
      </c>
      <c r="D106" s="217">
        <v>2.743701353675966</v>
      </c>
      <c r="E106" s="217">
        <v>5.6818181818181817</v>
      </c>
      <c r="F106" s="217">
        <v>12.374014569404252</v>
      </c>
      <c r="H106" s="217">
        <v>4.5665016736510502</v>
      </c>
      <c r="I106" s="212">
        <v>18.594353547746675</v>
      </c>
      <c r="J106" s="212">
        <v>1.809801239617737</v>
      </c>
      <c r="K106" s="217">
        <v>7.8402073961590046</v>
      </c>
      <c r="M106" s="219">
        <v>199</v>
      </c>
    </row>
    <row r="107" spans="1:13" x14ac:dyDescent="0.2">
      <c r="A107" s="213">
        <v>55</v>
      </c>
      <c r="B107" s="212">
        <v>-1</v>
      </c>
      <c r="C107">
        <v>11</v>
      </c>
      <c r="D107" s="217">
        <v>3.2093795704055768</v>
      </c>
      <c r="E107" s="217">
        <v>6.2096576517689357</v>
      </c>
      <c r="F107" s="217">
        <v>11.62390810922347</v>
      </c>
      <c r="H107" s="217">
        <v>4.2830390398463587</v>
      </c>
      <c r="I107" s="212">
        <v>3.7104581066026925</v>
      </c>
      <c r="J107" s="212">
        <v>2.1774674336076241</v>
      </c>
      <c r="K107" s="217">
        <v>4.2774874887812953</v>
      </c>
      <c r="L107" s="212">
        <v>4.5451965731837847</v>
      </c>
      <c r="M107" s="219">
        <v>272</v>
      </c>
    </row>
    <row r="108" spans="1:13" x14ac:dyDescent="0.2">
      <c r="A108" s="213">
        <v>55</v>
      </c>
      <c r="B108" s="212">
        <v>-0.75</v>
      </c>
      <c r="D108" s="217">
        <v>1.4536746411594259</v>
      </c>
      <c r="E108" s="217">
        <v>20.909293846268326</v>
      </c>
      <c r="F108" s="217">
        <v>4.7313500550910623</v>
      </c>
      <c r="H108" s="217">
        <v>6.1995179123148683</v>
      </c>
      <c r="I108" s="212">
        <v>1.5028176551407519</v>
      </c>
      <c r="J108" s="212">
        <v>0.22885987339146355</v>
      </c>
      <c r="K108" s="217">
        <v>2.8014199757455063</v>
      </c>
      <c r="L108" s="212">
        <v>4.3340783578206041</v>
      </c>
      <c r="M108" s="219">
        <v>250</v>
      </c>
    </row>
    <row r="109" spans="1:13" x14ac:dyDescent="0.2">
      <c r="A109" s="213">
        <v>55</v>
      </c>
      <c r="B109" s="212">
        <v>-0.5</v>
      </c>
      <c r="D109" s="217">
        <v>1.3026180885562686</v>
      </c>
      <c r="E109" s="217">
        <v>7.2781232334652337</v>
      </c>
      <c r="F109" s="217">
        <v>3.4864495722809283</v>
      </c>
      <c r="H109" s="217">
        <v>3.1444557213233399</v>
      </c>
      <c r="I109" s="212">
        <v>1.6743813240023562</v>
      </c>
      <c r="J109" s="212">
        <v>0.16195663237692554</v>
      </c>
      <c r="K109" s="217">
        <v>9.1821848471197836</v>
      </c>
      <c r="L109" s="212">
        <v>4.8816018912711776</v>
      </c>
      <c r="M109" s="219">
        <v>292</v>
      </c>
    </row>
    <row r="110" spans="1:13" x14ac:dyDescent="0.2">
      <c r="A110" s="213">
        <f>A101+5</f>
        <v>55</v>
      </c>
      <c r="B110" s="215">
        <v>-0.25</v>
      </c>
      <c r="F110" s="217">
        <v>8.8842736817814689</v>
      </c>
      <c r="H110" s="217">
        <v>9.765719223041005</v>
      </c>
      <c r="I110" s="212">
        <v>7.1168969271073417</v>
      </c>
      <c r="J110" s="212">
        <v>1.569075425168823</v>
      </c>
      <c r="K110" s="217">
        <v>10.733859833166489</v>
      </c>
      <c r="L110" s="215"/>
      <c r="M110" s="219">
        <v>254</v>
      </c>
    </row>
    <row r="111" spans="1:13" x14ac:dyDescent="0.2">
      <c r="A111" s="213">
        <v>60</v>
      </c>
      <c r="B111" s="212">
        <v>-3</v>
      </c>
      <c r="D111" s="217">
        <v>9.2403866330905551</v>
      </c>
      <c r="E111" s="217">
        <v>64.380685794261723</v>
      </c>
      <c r="F111" s="217">
        <v>32.466619817287416</v>
      </c>
      <c r="G111" s="217">
        <v>5.5139079561075501</v>
      </c>
      <c r="H111" s="217">
        <v>24.058327474811744</v>
      </c>
      <c r="I111" s="212">
        <v>30.050887221558426</v>
      </c>
      <c r="J111" s="212">
        <v>7.189590347455268</v>
      </c>
      <c r="K111" s="217">
        <v>14.052567452421249</v>
      </c>
      <c r="L111" s="215"/>
      <c r="M111" s="219">
        <v>346</v>
      </c>
    </row>
    <row r="112" spans="1:13" x14ac:dyDescent="0.2">
      <c r="A112" s="213">
        <v>60</v>
      </c>
      <c r="B112" s="212">
        <v>-2.5</v>
      </c>
      <c r="D112" s="217">
        <v>6.2942322062923157</v>
      </c>
      <c r="E112" s="217">
        <v>9.8908594815825381</v>
      </c>
      <c r="F112" s="217">
        <v>20.829717063009895</v>
      </c>
      <c r="G112" s="217">
        <v>4.3238124370047215</v>
      </c>
      <c r="H112" s="217">
        <v>9.6080620127451297</v>
      </c>
      <c r="I112" s="212">
        <v>16.7608532927485</v>
      </c>
      <c r="J112" s="212">
        <v>4.6249712323643664</v>
      </c>
      <c r="K112" s="217">
        <v>6.5787596945658384</v>
      </c>
      <c r="L112" s="215"/>
      <c r="M112" s="219">
        <v>356</v>
      </c>
    </row>
    <row r="113" spans="1:14" x14ac:dyDescent="0.2">
      <c r="A113" s="213">
        <v>60</v>
      </c>
      <c r="B113" s="212">
        <v>-2</v>
      </c>
      <c r="D113" s="217">
        <v>11.100815708009863</v>
      </c>
      <c r="E113" s="217">
        <v>8.9838909541511764</v>
      </c>
      <c r="F113" s="217">
        <v>13.227513227513226</v>
      </c>
      <c r="G113" s="217">
        <v>3.1675485492337518</v>
      </c>
      <c r="H113" s="217">
        <v>5.1880799596362079</v>
      </c>
      <c r="I113" s="212">
        <v>9.8897102252629114</v>
      </c>
      <c r="J113" s="212">
        <v>3.3570418581589454</v>
      </c>
      <c r="K113" s="217">
        <v>3.7672996852449008</v>
      </c>
      <c r="L113" s="212">
        <v>10.055426169517963</v>
      </c>
      <c r="M113" s="219">
        <v>363</v>
      </c>
    </row>
    <row r="114" spans="1:14" x14ac:dyDescent="0.2">
      <c r="A114" s="213">
        <v>60</v>
      </c>
      <c r="B114" s="212">
        <v>-1.5</v>
      </c>
      <c r="D114" s="217">
        <v>6.0293587564717619</v>
      </c>
      <c r="E114" s="217">
        <v>10.188487009679063</v>
      </c>
      <c r="F114" s="217">
        <v>8.7753894695326355</v>
      </c>
      <c r="G114" s="217">
        <v>2.0830084015505923</v>
      </c>
      <c r="H114" s="217">
        <v>5.0885132976608523</v>
      </c>
      <c r="I114" s="212">
        <v>11.934210346777427</v>
      </c>
      <c r="J114" s="212">
        <v>2.7982034589664297</v>
      </c>
      <c r="K114" s="217">
        <v>2.1075031131177941</v>
      </c>
      <c r="M114" s="219">
        <v>395</v>
      </c>
    </row>
    <row r="115" spans="1:14" x14ac:dyDescent="0.2">
      <c r="A115" s="213">
        <v>60</v>
      </c>
      <c r="B115" s="212">
        <v>-1.25</v>
      </c>
      <c r="E115" s="217">
        <v>7.9321960230359663</v>
      </c>
      <c r="F115" s="217">
        <v>11.868779948396609</v>
      </c>
      <c r="G115" s="217">
        <v>2.0385575067655748</v>
      </c>
      <c r="H115" s="217">
        <v>5.6081408396263859</v>
      </c>
      <c r="I115" s="212">
        <v>8.5237232862689076</v>
      </c>
      <c r="K115" s="217">
        <v>4.5885309932278124</v>
      </c>
      <c r="L115" s="212">
        <v>4.1381095959278031</v>
      </c>
    </row>
    <row r="116" spans="1:14" x14ac:dyDescent="0.2">
      <c r="A116" s="213">
        <v>60</v>
      </c>
      <c r="B116" s="212">
        <v>-1</v>
      </c>
      <c r="D116" s="217">
        <v>3.8378665582181886</v>
      </c>
      <c r="E116" s="217">
        <v>6.9820001614335299</v>
      </c>
      <c r="F116" s="217">
        <v>7.77106204514617</v>
      </c>
      <c r="G116" s="217">
        <v>1.5172352793001402</v>
      </c>
      <c r="H116" s="217">
        <v>5.5479997286597111</v>
      </c>
      <c r="I116" s="212">
        <v>2.7156222703368806</v>
      </c>
      <c r="J116" s="212">
        <v>1.926454242353971</v>
      </c>
      <c r="K116" s="217">
        <v>5.7104657278178435</v>
      </c>
      <c r="L116" s="212">
        <v>3.7003619625011077</v>
      </c>
      <c r="M116" s="219">
        <v>380</v>
      </c>
    </row>
    <row r="117" spans="1:14" x14ac:dyDescent="0.2">
      <c r="A117" s="213">
        <v>60</v>
      </c>
      <c r="B117" s="212">
        <v>-0.75</v>
      </c>
      <c r="C117">
        <v>11</v>
      </c>
      <c r="D117" s="217">
        <v>1.4790405224122041</v>
      </c>
      <c r="E117" s="217">
        <v>2.7767677101583419</v>
      </c>
      <c r="F117" s="217">
        <v>5.7405717761557176</v>
      </c>
      <c r="H117" s="217">
        <v>3.5651519539929133</v>
      </c>
      <c r="I117" s="212">
        <v>1.9241098300378476</v>
      </c>
      <c r="J117" s="212">
        <v>2.1019647012675633</v>
      </c>
      <c r="K117" s="217">
        <v>2.7180211210114638</v>
      </c>
      <c r="L117" s="212">
        <v>5.284292205684415</v>
      </c>
      <c r="M117" s="219">
        <v>367</v>
      </c>
    </row>
    <row r="118" spans="1:14" x14ac:dyDescent="0.2">
      <c r="A118" s="213">
        <v>60</v>
      </c>
      <c r="B118" s="212">
        <v>-0.5</v>
      </c>
      <c r="D118" s="217">
        <v>1.4499155533166586</v>
      </c>
      <c r="E118" s="217">
        <v>17.914360617535685</v>
      </c>
      <c r="F118" s="217">
        <v>4.0357598978288634</v>
      </c>
      <c r="H118" s="217">
        <v>4.2972300035781172</v>
      </c>
      <c r="I118" s="212">
        <v>1.2946299473706884</v>
      </c>
      <c r="J118" s="212">
        <v>0.33335478929550827</v>
      </c>
      <c r="K118" s="217">
        <v>3.8831993483498133</v>
      </c>
      <c r="L118" s="212">
        <v>2.7008368229982129</v>
      </c>
      <c r="M118" s="219">
        <v>319</v>
      </c>
      <c r="N118" s="212"/>
    </row>
    <row r="119" spans="1:14" x14ac:dyDescent="0.2">
      <c r="A119" s="213">
        <v>60</v>
      </c>
      <c r="B119" s="212">
        <v>-0.25</v>
      </c>
      <c r="E119" s="217">
        <v>5.7428400954653931</v>
      </c>
      <c r="F119" s="217">
        <v>2.192600842237149</v>
      </c>
      <c r="I119" s="212">
        <v>3.3142640694424679</v>
      </c>
      <c r="J119" s="212">
        <v>0.64361700934028976</v>
      </c>
      <c r="K119" s="217">
        <v>10.880442351448403</v>
      </c>
      <c r="M119" s="219">
        <v>298</v>
      </c>
    </row>
    <row r="121" spans="1:14" x14ac:dyDescent="0.2">
      <c r="C121" s="218" t="s">
        <v>898</v>
      </c>
      <c r="D121" s="217">
        <f>MIN(D3:D118)</f>
        <v>0.15583133340604033</v>
      </c>
      <c r="E121" s="217">
        <f>MIN(E3:E119)</f>
        <v>1.1051626885594132</v>
      </c>
      <c r="F121" s="217">
        <f t="shared" ref="F121:L121" si="0">MIN(F3:F119)</f>
        <v>0.85919510602467597</v>
      </c>
      <c r="G121" s="217">
        <f t="shared" si="0"/>
        <v>5.5428238968204521E-2</v>
      </c>
      <c r="H121" s="217">
        <f t="shared" si="0"/>
        <v>0.79578969067420724</v>
      </c>
      <c r="I121" s="217">
        <f t="shared" si="0"/>
        <v>0.32223262857654866</v>
      </c>
      <c r="J121" s="217">
        <f t="shared" si="0"/>
        <v>4.6775685360800547E-2</v>
      </c>
      <c r="K121" s="217">
        <f t="shared" si="0"/>
        <v>0.69139831263000939</v>
      </c>
      <c r="L121" s="217">
        <f t="shared" si="0"/>
        <v>1.0616890370776864</v>
      </c>
      <c r="M121" s="219">
        <f t="shared" ref="M121" si="1">MIN(M3:M119)</f>
        <v>199</v>
      </c>
    </row>
    <row r="122" spans="1:14" x14ac:dyDescent="0.2">
      <c r="C122" s="218" t="s">
        <v>897</v>
      </c>
      <c r="D122" s="217">
        <f>MAX(D3:D118)</f>
        <v>29.269505502011839</v>
      </c>
      <c r="E122" s="217">
        <f>MAX(E3:E119)</f>
        <v>112.8</v>
      </c>
      <c r="F122" s="217">
        <f t="shared" ref="F122:L122" si="2">MAX(F3:F119)</f>
        <v>91.178052716514259</v>
      </c>
      <c r="G122" s="217">
        <f t="shared" si="2"/>
        <v>29.575505895065003</v>
      </c>
      <c r="H122" s="217">
        <f t="shared" si="2"/>
        <v>41.029960824420051</v>
      </c>
      <c r="I122" s="217">
        <f t="shared" si="2"/>
        <v>55.457328172589499</v>
      </c>
      <c r="J122" s="217">
        <f t="shared" si="2"/>
        <v>67.34711998052623</v>
      </c>
      <c r="K122" s="217">
        <f t="shared" si="2"/>
        <v>26.134023873571216</v>
      </c>
      <c r="L122" s="217">
        <f t="shared" si="2"/>
        <v>88.699203759813741</v>
      </c>
      <c r="M122" s="219">
        <f t="shared" ref="M122" si="3">MAX(M3:M119)</f>
        <v>585</v>
      </c>
    </row>
    <row r="123" spans="1:14" x14ac:dyDescent="0.2">
      <c r="C123" s="218" t="s">
        <v>946</v>
      </c>
      <c r="D123" s="217">
        <f>AVERAGE(D3:D118)</f>
        <v>4.8257867592803114</v>
      </c>
      <c r="E123" s="217">
        <f>AVERAGE(E3:E119)</f>
        <v>8.8719298685156609</v>
      </c>
      <c r="F123" s="217">
        <f t="shared" ref="F123:L123" si="4">AVERAGE(F3:F119)</f>
        <v>8.9093200391303515</v>
      </c>
      <c r="G123" s="217">
        <f t="shared" si="4"/>
        <v>3.8383139247034888</v>
      </c>
      <c r="H123" s="217">
        <f t="shared" si="4"/>
        <v>5.3022497933175741</v>
      </c>
      <c r="I123" s="217">
        <f t="shared" si="4"/>
        <v>7.7392229970791169</v>
      </c>
      <c r="J123" s="217">
        <f t="shared" si="4"/>
        <v>4.6531604950931937</v>
      </c>
      <c r="K123" s="217">
        <f t="shared" si="4"/>
        <v>4.2081059969724395</v>
      </c>
      <c r="L123" s="217">
        <f t="shared" si="4"/>
        <v>6.7757545833033248</v>
      </c>
      <c r="M123" s="217">
        <f t="shared" ref="M123" si="5">AVERAGE(M3:M119)</f>
        <v>370.30434782608694</v>
      </c>
    </row>
    <row r="124" spans="1:14" x14ac:dyDescent="0.2">
      <c r="C124" s="218" t="s">
        <v>986</v>
      </c>
      <c r="D124" s="212">
        <f>STDEV(D3:D118)</f>
        <v>4.1907305598014943</v>
      </c>
      <c r="E124" s="212">
        <f>STDEV(E3:E119)</f>
        <v>13.091957857844305</v>
      </c>
      <c r="F124" s="212">
        <f t="shared" ref="F124:L124" si="6">STDEV(F3:F119)</f>
        <v>12.109813884420785</v>
      </c>
      <c r="G124" s="212">
        <f t="shared" si="6"/>
        <v>3.9284442149222234</v>
      </c>
      <c r="H124" s="212">
        <f t="shared" si="6"/>
        <v>4.6085191443215976</v>
      </c>
      <c r="I124" s="212">
        <f t="shared" si="6"/>
        <v>7.7612842485422604</v>
      </c>
      <c r="J124" s="212">
        <f t="shared" si="6"/>
        <v>7.380298379983679</v>
      </c>
      <c r="K124" s="212">
        <f t="shared" si="6"/>
        <v>3.2845434023549642</v>
      </c>
      <c r="L124" s="212">
        <f t="shared" si="6"/>
        <v>11.921231753606758</v>
      </c>
      <c r="M124" s="212">
        <f t="shared" ref="M124" si="7">STDEV(M3:M119)</f>
        <v>80.552606099068257</v>
      </c>
    </row>
    <row r="125" spans="1:14" x14ac:dyDescent="0.2">
      <c r="C125" s="218" t="s">
        <v>909</v>
      </c>
      <c r="D125" s="217">
        <f>MEDIAN(D3:D118)</f>
        <v>3.5291611173134037</v>
      </c>
      <c r="E125" s="217">
        <f>MEDIAN(E3:E119)</f>
        <v>5.636978579481398</v>
      </c>
      <c r="F125" s="217">
        <f t="shared" ref="F125:L125" si="8">MEDIAN(F3:F119)</f>
        <v>5.5981259021351857</v>
      </c>
      <c r="G125" s="217">
        <f t="shared" si="8"/>
        <v>2.9440376943547268</v>
      </c>
      <c r="H125" s="217">
        <f t="shared" si="8"/>
        <v>4.4965529896652985</v>
      </c>
      <c r="I125" s="217">
        <f t="shared" si="8"/>
        <v>5.8136860617758339</v>
      </c>
      <c r="J125" s="217">
        <f t="shared" si="8"/>
        <v>2.7916383095768094</v>
      </c>
      <c r="K125" s="217">
        <f t="shared" si="8"/>
        <v>3.5097256920784456</v>
      </c>
      <c r="L125" s="217">
        <f t="shared" si="8"/>
        <v>3.9981644310082798</v>
      </c>
      <c r="M125" s="219">
        <f t="shared" ref="M125" si="9">MEDIAN(M3:M119)</f>
        <v>359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0"/>
  <sheetViews>
    <sheetView zoomScale="70" zoomScaleNormal="70" workbookViewId="0">
      <selection activeCell="G10" sqref="G10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5.109375" style="4" customWidth="1"/>
    <col min="4" max="5" width="12.44140625" style="4" customWidth="1"/>
    <col min="6" max="6" width="10.5546875" style="38" customWidth="1"/>
    <col min="7" max="7" width="16.88671875" style="4" customWidth="1"/>
    <col min="8" max="8" width="17.33203125" style="4" customWidth="1"/>
    <col min="9" max="9" width="7.88671875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/>
      <c r="E1" s="10"/>
      <c r="F1" s="16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22" t="s">
        <v>872</v>
      </c>
      <c r="Y1" s="122" t="s">
        <v>873</v>
      </c>
      <c r="Z1" s="122" t="s">
        <v>874</v>
      </c>
      <c r="AA1" s="122" t="s">
        <v>875</v>
      </c>
      <c r="AB1" s="122" t="s">
        <v>876</v>
      </c>
      <c r="AC1" s="122"/>
      <c r="AD1" s="122" t="s">
        <v>877</v>
      </c>
      <c r="AE1" s="122" t="s">
        <v>878</v>
      </c>
      <c r="AF1" s="122" t="s">
        <v>879</v>
      </c>
      <c r="AG1" s="122" t="s">
        <v>880</v>
      </c>
      <c r="AH1" s="122" t="s">
        <v>881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194" t="s">
        <v>5</v>
      </c>
      <c r="G2" s="6" t="s">
        <v>324</v>
      </c>
      <c r="H2" s="4" t="s">
        <v>860</v>
      </c>
      <c r="I2" s="4" t="s">
        <v>856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21" t="s">
        <v>882</v>
      </c>
      <c r="Y2" s="121" t="s">
        <v>882</v>
      </c>
      <c r="Z2" s="121" t="s">
        <v>882</v>
      </c>
      <c r="AA2" s="121" t="s">
        <v>882</v>
      </c>
      <c r="AB2" s="121" t="s">
        <v>882</v>
      </c>
      <c r="AC2" s="121"/>
      <c r="AD2" s="121" t="s">
        <v>882</v>
      </c>
      <c r="AE2" s="121" t="s">
        <v>882</v>
      </c>
      <c r="AF2" s="121" t="s">
        <v>882</v>
      </c>
      <c r="AG2" s="121" t="s">
        <v>882</v>
      </c>
      <c r="AH2" s="121" t="s">
        <v>882</v>
      </c>
    </row>
    <row r="3" spans="1:34" ht="14.25" x14ac:dyDescent="0.2">
      <c r="A3" s="61">
        <v>20151585</v>
      </c>
      <c r="B3" s="62">
        <v>42353</v>
      </c>
      <c r="C3" s="63" t="s">
        <v>327</v>
      </c>
      <c r="D3" s="30">
        <v>0</v>
      </c>
      <c r="E3" s="8">
        <v>-3</v>
      </c>
      <c r="F3" s="195">
        <v>79.533328771913801</v>
      </c>
      <c r="G3" s="45">
        <v>1</v>
      </c>
      <c r="H3" s="71">
        <v>0.61549034341149877</v>
      </c>
      <c r="I3" s="70">
        <v>2</v>
      </c>
      <c r="J3" s="97">
        <v>0.08</v>
      </c>
      <c r="K3" s="99"/>
      <c r="L3" s="97">
        <v>11.632</v>
      </c>
      <c r="M3" s="99"/>
      <c r="N3" s="96">
        <v>0</v>
      </c>
      <c r="O3" s="99" t="s">
        <v>869</v>
      </c>
      <c r="P3" s="96">
        <v>0</v>
      </c>
      <c r="Q3" s="99" t="s">
        <v>869</v>
      </c>
      <c r="R3" s="97">
        <v>5.1932999999999998</v>
      </c>
      <c r="S3" s="99"/>
      <c r="T3" s="96">
        <v>0</v>
      </c>
      <c r="U3" s="99" t="s">
        <v>869</v>
      </c>
      <c r="V3" s="96">
        <v>0</v>
      </c>
      <c r="W3" s="99" t="s">
        <v>869</v>
      </c>
      <c r="X3" s="180">
        <v>282.5</v>
      </c>
      <c r="Y3" s="180">
        <v>0</v>
      </c>
      <c r="Z3" s="180">
        <v>0</v>
      </c>
      <c r="AA3" s="180">
        <v>0</v>
      </c>
      <c r="AB3" s="181">
        <v>1</v>
      </c>
      <c r="AC3" s="180"/>
      <c r="AD3" s="180">
        <v>0</v>
      </c>
      <c r="AE3" s="180">
        <v>0</v>
      </c>
      <c r="AF3" s="180">
        <v>0</v>
      </c>
      <c r="AG3" s="180">
        <v>0</v>
      </c>
      <c r="AH3" s="180">
        <v>0</v>
      </c>
    </row>
    <row r="4" spans="1:34" ht="14.25" x14ac:dyDescent="0.2">
      <c r="A4" s="61">
        <v>20151586</v>
      </c>
      <c r="B4" s="62">
        <v>42353</v>
      </c>
      <c r="C4" s="63" t="s">
        <v>328</v>
      </c>
      <c r="D4" s="30">
        <v>0</v>
      </c>
      <c r="E4" s="8">
        <v>-2.5</v>
      </c>
      <c r="F4" s="195">
        <v>129.08805820371299</v>
      </c>
      <c r="G4" s="45">
        <v>1</v>
      </c>
      <c r="H4" s="71">
        <v>0.54982851743840033</v>
      </c>
      <c r="I4" s="70">
        <v>2</v>
      </c>
      <c r="J4" s="97">
        <v>7.0000000000000007E-2</v>
      </c>
      <c r="K4" s="99"/>
      <c r="L4" s="97">
        <v>12.260999999999999</v>
      </c>
      <c r="M4" s="99"/>
      <c r="N4" s="96">
        <v>0</v>
      </c>
      <c r="O4" s="99" t="s">
        <v>869</v>
      </c>
      <c r="P4" s="96">
        <v>0</v>
      </c>
      <c r="Q4" s="99" t="s">
        <v>869</v>
      </c>
      <c r="R4" s="97">
        <v>1.7283999999999999</v>
      </c>
      <c r="S4" s="99"/>
      <c r="T4" s="96">
        <v>0</v>
      </c>
      <c r="U4" s="99" t="s">
        <v>869</v>
      </c>
      <c r="V4" s="96">
        <v>0</v>
      </c>
      <c r="W4" s="99" t="s">
        <v>869</v>
      </c>
      <c r="X4" s="180">
        <v>60.4</v>
      </c>
      <c r="Y4" s="180">
        <v>0</v>
      </c>
      <c r="Z4" s="180">
        <v>0</v>
      </c>
      <c r="AA4" s="180">
        <v>0</v>
      </c>
      <c r="AB4" s="180">
        <v>0</v>
      </c>
      <c r="AC4" s="180"/>
      <c r="AD4" s="180">
        <v>0</v>
      </c>
      <c r="AE4" s="180">
        <v>0</v>
      </c>
      <c r="AF4" s="180">
        <v>0</v>
      </c>
      <c r="AG4" s="180">
        <v>0</v>
      </c>
      <c r="AH4" s="180">
        <v>0</v>
      </c>
    </row>
    <row r="5" spans="1:34" ht="14.25" x14ac:dyDescent="0.2">
      <c r="A5" s="61">
        <v>20151587</v>
      </c>
      <c r="B5" s="62">
        <v>42353</v>
      </c>
      <c r="C5" s="63" t="s">
        <v>329</v>
      </c>
      <c r="D5" s="30">
        <v>0</v>
      </c>
      <c r="E5" s="8">
        <v>-2</v>
      </c>
      <c r="F5" s="195">
        <v>201.95403609603304</v>
      </c>
      <c r="G5" s="45">
        <v>1</v>
      </c>
      <c r="H5" s="71">
        <v>0.72383235626711118</v>
      </c>
      <c r="I5" s="70">
        <v>2</v>
      </c>
      <c r="J5" s="97">
        <v>0.08</v>
      </c>
      <c r="K5" s="99"/>
      <c r="L5" s="97">
        <v>7.2549999999999999</v>
      </c>
      <c r="M5" s="99"/>
      <c r="N5" s="96">
        <v>0</v>
      </c>
      <c r="O5" s="99" t="s">
        <v>869</v>
      </c>
      <c r="P5" s="96">
        <v>0</v>
      </c>
      <c r="Q5" s="99" t="s">
        <v>869</v>
      </c>
      <c r="R5" s="97">
        <v>1.2210000000000001</v>
      </c>
      <c r="S5" s="99"/>
      <c r="T5" s="96">
        <v>0</v>
      </c>
      <c r="U5" s="99" t="s">
        <v>869</v>
      </c>
      <c r="V5" s="96">
        <v>0</v>
      </c>
      <c r="W5" s="99" t="s">
        <v>869</v>
      </c>
      <c r="X5" s="180">
        <v>2</v>
      </c>
      <c r="Y5" s="180">
        <v>0</v>
      </c>
      <c r="Z5" s="180">
        <v>0</v>
      </c>
      <c r="AA5" s="180">
        <v>0</v>
      </c>
      <c r="AB5" s="180">
        <v>0</v>
      </c>
      <c r="AC5" s="180"/>
      <c r="AD5" s="180">
        <v>0</v>
      </c>
      <c r="AE5" s="180">
        <v>0</v>
      </c>
      <c r="AF5" s="180">
        <v>0</v>
      </c>
      <c r="AG5" s="180">
        <v>0</v>
      </c>
      <c r="AH5" s="180">
        <v>0</v>
      </c>
    </row>
    <row r="6" spans="1:34" ht="14.25" x14ac:dyDescent="0.2">
      <c r="A6" s="61">
        <v>20151588</v>
      </c>
      <c r="B6" s="62">
        <v>42353</v>
      </c>
      <c r="C6" s="63" t="s">
        <v>330</v>
      </c>
      <c r="D6" s="30">
        <v>0</v>
      </c>
      <c r="E6" s="8">
        <v>-1.5</v>
      </c>
      <c r="F6" s="195">
        <v>466.61923889578458</v>
      </c>
      <c r="G6" s="45">
        <v>2</v>
      </c>
      <c r="H6" s="71">
        <v>0.66309516724199513</v>
      </c>
      <c r="I6" s="70">
        <v>2</v>
      </c>
      <c r="J6" s="97">
        <v>0.1</v>
      </c>
      <c r="K6" s="99"/>
      <c r="L6" s="97">
        <v>3.641</v>
      </c>
      <c r="M6" s="99"/>
      <c r="N6" s="96">
        <v>0</v>
      </c>
      <c r="O6" s="99" t="s">
        <v>869</v>
      </c>
      <c r="P6" s="96">
        <v>0</v>
      </c>
      <c r="Q6" s="99" t="s">
        <v>869</v>
      </c>
      <c r="R6" s="97">
        <v>1.0639000000000001</v>
      </c>
      <c r="S6" s="99"/>
      <c r="T6" s="96">
        <v>0</v>
      </c>
      <c r="U6" s="99" t="s">
        <v>869</v>
      </c>
      <c r="V6" s="96">
        <v>0</v>
      </c>
      <c r="W6" s="99" t="s">
        <v>869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/>
      <c r="AD6" s="180">
        <v>0</v>
      </c>
      <c r="AE6" s="180">
        <v>0</v>
      </c>
      <c r="AF6" s="180">
        <v>0</v>
      </c>
      <c r="AG6" s="180">
        <v>0</v>
      </c>
      <c r="AH6" s="180">
        <v>0</v>
      </c>
    </row>
    <row r="7" spans="1:34" ht="14.25" x14ac:dyDescent="0.2">
      <c r="A7" s="61">
        <v>20151589</v>
      </c>
      <c r="B7" s="62">
        <v>42353</v>
      </c>
      <c r="C7" s="63" t="s">
        <v>331</v>
      </c>
      <c r="D7" s="30">
        <v>0</v>
      </c>
      <c r="E7" s="8">
        <v>-1.25</v>
      </c>
      <c r="F7" s="195">
        <v>859.23098587631512</v>
      </c>
      <c r="G7" s="45">
        <v>5</v>
      </c>
      <c r="H7" s="71">
        <v>0.63354734555410086</v>
      </c>
      <c r="I7" s="70">
        <v>2</v>
      </c>
      <c r="J7" s="97">
        <v>0.13</v>
      </c>
      <c r="K7" s="99"/>
      <c r="L7" s="97">
        <v>2.722</v>
      </c>
      <c r="M7" s="99"/>
      <c r="N7" s="96">
        <v>0</v>
      </c>
      <c r="O7" s="99" t="s">
        <v>869</v>
      </c>
      <c r="P7" s="96">
        <v>0</v>
      </c>
      <c r="Q7" s="99" t="s">
        <v>869</v>
      </c>
      <c r="R7" s="96">
        <v>0</v>
      </c>
      <c r="S7" s="99" t="s">
        <v>869</v>
      </c>
      <c r="T7" s="96">
        <v>0</v>
      </c>
      <c r="U7" s="99" t="s">
        <v>869</v>
      </c>
      <c r="V7" s="96">
        <v>0</v>
      </c>
      <c r="W7" s="99" t="s">
        <v>869</v>
      </c>
      <c r="X7" s="180">
        <v>0</v>
      </c>
      <c r="Y7" s="180">
        <v>0</v>
      </c>
      <c r="Z7" s="180">
        <v>0</v>
      </c>
      <c r="AA7" s="180">
        <v>0</v>
      </c>
      <c r="AB7" s="180">
        <v>0</v>
      </c>
      <c r="AC7" s="180"/>
      <c r="AD7" s="180">
        <v>0</v>
      </c>
      <c r="AE7" s="180">
        <v>0</v>
      </c>
      <c r="AF7" s="180">
        <v>0</v>
      </c>
      <c r="AG7" s="180">
        <v>0</v>
      </c>
      <c r="AH7" s="180">
        <v>0</v>
      </c>
    </row>
    <row r="8" spans="1:34" ht="14.25" x14ac:dyDescent="0.2">
      <c r="A8" s="61">
        <v>20151590</v>
      </c>
      <c r="B8" s="62">
        <v>42353</v>
      </c>
      <c r="C8" s="63" t="s">
        <v>332</v>
      </c>
      <c r="D8" s="30">
        <v>0</v>
      </c>
      <c r="E8" s="8">
        <v>-1</v>
      </c>
      <c r="F8" s="195">
        <v>1634.7245498988184</v>
      </c>
      <c r="G8" s="45">
        <v>5</v>
      </c>
      <c r="H8" s="71">
        <v>0.76979563444828014</v>
      </c>
      <c r="I8" s="70">
        <v>2</v>
      </c>
      <c r="J8" s="97">
        <v>0.15</v>
      </c>
      <c r="K8" s="99"/>
      <c r="L8" s="96">
        <v>0</v>
      </c>
      <c r="M8" s="99" t="s">
        <v>869</v>
      </c>
      <c r="N8" s="96">
        <v>0</v>
      </c>
      <c r="O8" s="99" t="s">
        <v>869</v>
      </c>
      <c r="P8" s="96">
        <v>0</v>
      </c>
      <c r="Q8" s="99" t="s">
        <v>869</v>
      </c>
      <c r="R8" s="97">
        <v>1.0669</v>
      </c>
      <c r="S8" s="99"/>
      <c r="T8" s="96">
        <v>0</v>
      </c>
      <c r="U8" s="99" t="s">
        <v>869</v>
      </c>
      <c r="V8" s="96">
        <v>0</v>
      </c>
      <c r="W8" s="99" t="s">
        <v>869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/>
      <c r="AD8" s="180">
        <v>0</v>
      </c>
      <c r="AE8" s="180">
        <v>0</v>
      </c>
      <c r="AF8" s="180">
        <v>0</v>
      </c>
      <c r="AG8" s="180">
        <v>0</v>
      </c>
      <c r="AH8" s="180">
        <v>0</v>
      </c>
    </row>
    <row r="9" spans="1:34" ht="14.25" x14ac:dyDescent="0.2">
      <c r="A9" s="61">
        <v>20151591</v>
      </c>
      <c r="B9" s="62">
        <v>42353</v>
      </c>
      <c r="C9" s="63" t="s">
        <v>333</v>
      </c>
      <c r="D9" s="30">
        <v>0</v>
      </c>
      <c r="E9" s="8">
        <v>-0.75</v>
      </c>
      <c r="F9" s="195">
        <v>1634.7245498988184</v>
      </c>
      <c r="G9" s="45">
        <v>5</v>
      </c>
      <c r="H9" s="71">
        <v>0.29703048744197147</v>
      </c>
      <c r="I9" s="70">
        <v>2</v>
      </c>
      <c r="J9" s="97">
        <v>0.16</v>
      </c>
      <c r="K9" s="99"/>
      <c r="L9" s="97">
        <v>1.8049999999999999</v>
      </c>
      <c r="M9" s="99"/>
      <c r="N9" s="96">
        <v>0</v>
      </c>
      <c r="O9" s="99" t="s">
        <v>869</v>
      </c>
      <c r="P9" s="96">
        <v>0</v>
      </c>
      <c r="Q9" s="99" t="s">
        <v>869</v>
      </c>
      <c r="R9" s="97">
        <v>1.0743</v>
      </c>
      <c r="S9" s="99"/>
      <c r="T9" s="96">
        <v>0</v>
      </c>
      <c r="U9" s="99" t="s">
        <v>869</v>
      </c>
      <c r="V9" s="96">
        <v>0</v>
      </c>
      <c r="W9" s="99" t="s">
        <v>869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/>
      <c r="AD9" s="180">
        <v>0</v>
      </c>
      <c r="AE9" s="180">
        <v>0</v>
      </c>
      <c r="AF9" s="180">
        <v>0</v>
      </c>
      <c r="AG9" s="180">
        <v>0</v>
      </c>
      <c r="AH9" s="180">
        <v>0</v>
      </c>
    </row>
    <row r="10" spans="1:34" ht="14.25" x14ac:dyDescent="0.2">
      <c r="A10" s="61">
        <v>20151592</v>
      </c>
      <c r="B10" s="62">
        <v>42353</v>
      </c>
      <c r="C10" s="63" t="s">
        <v>334</v>
      </c>
      <c r="D10" s="30">
        <v>0</v>
      </c>
      <c r="E10" s="8">
        <v>-0.5</v>
      </c>
      <c r="F10" s="195">
        <v>183.77419452933754</v>
      </c>
      <c r="G10" s="45">
        <v>1</v>
      </c>
      <c r="H10" s="71">
        <v>0</v>
      </c>
      <c r="I10" s="70">
        <v>1</v>
      </c>
      <c r="J10" s="97">
        <v>0.13</v>
      </c>
      <c r="K10" s="99"/>
      <c r="L10" s="97">
        <v>3.004</v>
      </c>
      <c r="M10" s="99"/>
      <c r="N10" s="96">
        <v>0</v>
      </c>
      <c r="O10" s="99" t="s">
        <v>869</v>
      </c>
      <c r="P10" s="96">
        <v>0</v>
      </c>
      <c r="Q10" s="99" t="s">
        <v>869</v>
      </c>
      <c r="R10" s="97">
        <v>4.4405000000000001</v>
      </c>
      <c r="S10" s="99"/>
      <c r="T10" s="96">
        <v>0</v>
      </c>
      <c r="U10" s="99" t="s">
        <v>869</v>
      </c>
      <c r="V10" s="96">
        <v>0</v>
      </c>
      <c r="W10" s="99" t="s">
        <v>869</v>
      </c>
      <c r="X10" s="180">
        <v>0</v>
      </c>
      <c r="Y10" s="180">
        <v>0</v>
      </c>
      <c r="Z10" s="180">
        <v>0</v>
      </c>
      <c r="AA10" s="180">
        <v>0</v>
      </c>
      <c r="AB10" s="181">
        <v>2</v>
      </c>
      <c r="AC10" s="180"/>
      <c r="AD10" s="180">
        <v>0</v>
      </c>
      <c r="AE10" s="180">
        <v>0</v>
      </c>
      <c r="AF10" s="180">
        <v>0</v>
      </c>
      <c r="AG10" s="180">
        <v>0</v>
      </c>
      <c r="AH10" s="180">
        <v>0</v>
      </c>
    </row>
    <row r="11" spans="1:34" ht="14.25" x14ac:dyDescent="0.2">
      <c r="A11" s="61">
        <v>20151593</v>
      </c>
      <c r="B11" s="62">
        <v>42353</v>
      </c>
      <c r="C11" s="63" t="s">
        <v>336</v>
      </c>
      <c r="D11" s="30">
        <f>D3+5</f>
        <v>5</v>
      </c>
      <c r="E11" s="8">
        <v>-3</v>
      </c>
      <c r="F11" s="195">
        <v>56.222080311392901</v>
      </c>
      <c r="G11" s="45">
        <v>1</v>
      </c>
      <c r="H11" s="71">
        <v>1.6627964676824187</v>
      </c>
      <c r="I11" s="70">
        <v>2</v>
      </c>
      <c r="J11" s="97">
        <v>0.06</v>
      </c>
      <c r="K11" s="99"/>
      <c r="L11" s="97">
        <v>12.728</v>
      </c>
      <c r="M11" s="99"/>
      <c r="N11" s="96">
        <v>0</v>
      </c>
      <c r="O11" s="99" t="s">
        <v>869</v>
      </c>
      <c r="P11" s="96">
        <v>0</v>
      </c>
      <c r="Q11" s="99" t="s">
        <v>869</v>
      </c>
      <c r="R11" s="97">
        <v>3.5474999999999999</v>
      </c>
      <c r="S11" s="99"/>
      <c r="T11" s="96">
        <v>0</v>
      </c>
      <c r="U11" s="99" t="s">
        <v>869</v>
      </c>
      <c r="V11" s="96">
        <v>0</v>
      </c>
      <c r="W11" s="99" t="s">
        <v>869</v>
      </c>
      <c r="X11" s="180">
        <v>29.6</v>
      </c>
      <c r="Y11" s="180">
        <v>0</v>
      </c>
      <c r="Z11" s="180">
        <v>0</v>
      </c>
      <c r="AA11" s="180">
        <v>0</v>
      </c>
      <c r="AB11" s="180">
        <v>0</v>
      </c>
      <c r="AC11" s="180"/>
      <c r="AD11" s="180">
        <v>0</v>
      </c>
      <c r="AE11" s="180">
        <v>0</v>
      </c>
      <c r="AF11" s="180">
        <v>0</v>
      </c>
      <c r="AG11" s="180">
        <v>0</v>
      </c>
      <c r="AH11" s="180">
        <v>0</v>
      </c>
    </row>
    <row r="12" spans="1:34" ht="14.25" x14ac:dyDescent="0.2">
      <c r="A12" s="61">
        <v>20151594</v>
      </c>
      <c r="B12" s="62">
        <v>42353</v>
      </c>
      <c r="C12" s="63" t="s">
        <v>337</v>
      </c>
      <c r="D12" s="30">
        <f t="shared" ref="D12:D77" si="0">D4+5</f>
        <v>5</v>
      </c>
      <c r="E12" s="8">
        <v>-2.5</v>
      </c>
      <c r="F12" s="195">
        <v>117.21251653514572</v>
      </c>
      <c r="G12" s="45">
        <v>1</v>
      </c>
      <c r="H12" s="71">
        <v>0.87977919295321994</v>
      </c>
      <c r="I12" s="70">
        <v>2</v>
      </c>
      <c r="J12" s="97">
        <v>7.0000000000000007E-2</v>
      </c>
      <c r="K12" s="99"/>
      <c r="L12" s="97">
        <v>19.530999999999999</v>
      </c>
      <c r="M12" s="99"/>
      <c r="N12" s="96">
        <v>0</v>
      </c>
      <c r="O12" s="99" t="s">
        <v>869</v>
      </c>
      <c r="P12" s="96">
        <v>0</v>
      </c>
      <c r="Q12" s="99" t="s">
        <v>869</v>
      </c>
      <c r="R12" s="97">
        <v>3.0985</v>
      </c>
      <c r="S12" s="99"/>
      <c r="T12" s="96">
        <v>0</v>
      </c>
      <c r="U12" s="99" t="s">
        <v>869</v>
      </c>
      <c r="V12" s="96">
        <v>0</v>
      </c>
      <c r="W12" s="99" t="s">
        <v>869</v>
      </c>
      <c r="X12" s="180">
        <v>57.9</v>
      </c>
      <c r="Y12" s="180">
        <v>0</v>
      </c>
      <c r="Z12" s="180">
        <v>0</v>
      </c>
      <c r="AA12" s="180">
        <v>0</v>
      </c>
      <c r="AB12" s="180">
        <v>0</v>
      </c>
      <c r="AC12" s="180"/>
      <c r="AD12" s="180">
        <v>0</v>
      </c>
      <c r="AE12" s="180">
        <v>0</v>
      </c>
      <c r="AF12" s="180">
        <v>0</v>
      </c>
      <c r="AG12" s="180">
        <v>0</v>
      </c>
      <c r="AH12" s="180">
        <v>0</v>
      </c>
    </row>
    <row r="13" spans="1:34" ht="14.25" x14ac:dyDescent="0.2">
      <c r="A13" s="61">
        <v>20151595</v>
      </c>
      <c r="B13" s="62">
        <v>42353</v>
      </c>
      <c r="C13" s="63" t="s">
        <v>338</v>
      </c>
      <c r="D13" s="30">
        <f t="shared" si="0"/>
        <v>5</v>
      </c>
      <c r="E13" s="8">
        <v>-2</v>
      </c>
      <c r="F13" s="195">
        <v>88.183414678647992</v>
      </c>
      <c r="G13" s="45">
        <v>1</v>
      </c>
      <c r="H13" s="71">
        <v>0.58101788477562211</v>
      </c>
      <c r="I13" s="70">
        <v>2</v>
      </c>
      <c r="J13" s="97">
        <v>0.08</v>
      </c>
      <c r="K13" s="99"/>
      <c r="L13" s="97">
        <v>12.664</v>
      </c>
      <c r="M13" s="99"/>
      <c r="N13" s="96">
        <v>0</v>
      </c>
      <c r="O13" s="99" t="s">
        <v>869</v>
      </c>
      <c r="P13" s="96">
        <v>0</v>
      </c>
      <c r="Q13" s="99" t="s">
        <v>869</v>
      </c>
      <c r="R13" s="97">
        <v>1.6718</v>
      </c>
      <c r="S13" s="99"/>
      <c r="T13" s="96">
        <v>0</v>
      </c>
      <c r="U13" s="99" t="s">
        <v>869</v>
      </c>
      <c r="V13" s="96">
        <v>0</v>
      </c>
      <c r="W13" s="99" t="s">
        <v>869</v>
      </c>
      <c r="X13" s="180">
        <v>8.4</v>
      </c>
      <c r="Y13" s="180">
        <v>0</v>
      </c>
      <c r="Z13" s="180">
        <v>0</v>
      </c>
      <c r="AA13" s="180">
        <v>0</v>
      </c>
      <c r="AB13" s="180">
        <v>0</v>
      </c>
      <c r="AC13" s="180"/>
      <c r="AD13" s="180">
        <v>0</v>
      </c>
      <c r="AE13" s="180">
        <v>0</v>
      </c>
      <c r="AF13" s="180">
        <v>0</v>
      </c>
      <c r="AG13" s="180">
        <v>0</v>
      </c>
      <c r="AH13" s="180">
        <v>0</v>
      </c>
    </row>
    <row r="14" spans="1:34" ht="14.25" x14ac:dyDescent="0.2">
      <c r="A14" s="61">
        <v>20151596</v>
      </c>
      <c r="B14" s="62">
        <v>42353</v>
      </c>
      <c r="C14" s="63" t="s">
        <v>339</v>
      </c>
      <c r="D14" s="30">
        <f t="shared" si="0"/>
        <v>5</v>
      </c>
      <c r="E14" s="8">
        <v>-1.5</v>
      </c>
      <c r="F14" s="195">
        <v>80.706221776216751</v>
      </c>
      <c r="G14" s="45">
        <v>1</v>
      </c>
      <c r="H14" s="71">
        <v>0.77334654647131862</v>
      </c>
      <c r="I14" s="70">
        <v>2</v>
      </c>
      <c r="J14" s="97">
        <v>0.11</v>
      </c>
      <c r="K14" s="99"/>
      <c r="L14" s="97">
        <v>10.199</v>
      </c>
      <c r="M14" s="99"/>
      <c r="N14" s="96">
        <v>0</v>
      </c>
      <c r="O14" s="99" t="s">
        <v>869</v>
      </c>
      <c r="P14" s="96">
        <v>0</v>
      </c>
      <c r="Q14" s="99" t="s">
        <v>869</v>
      </c>
      <c r="R14" s="97">
        <v>1.2039</v>
      </c>
      <c r="S14" s="99"/>
      <c r="T14" s="96">
        <v>0</v>
      </c>
      <c r="U14" s="99" t="s">
        <v>869</v>
      </c>
      <c r="V14" s="96">
        <v>0</v>
      </c>
      <c r="W14" s="99" t="s">
        <v>869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/>
      <c r="AD14" s="180">
        <v>0</v>
      </c>
      <c r="AE14" s="180">
        <v>0</v>
      </c>
      <c r="AF14" s="180">
        <v>0</v>
      </c>
      <c r="AG14" s="180">
        <v>0</v>
      </c>
      <c r="AH14" s="180">
        <v>0</v>
      </c>
    </row>
    <row r="15" spans="1:34" ht="14.25" x14ac:dyDescent="0.2">
      <c r="A15" s="61">
        <v>20151597</v>
      </c>
      <c r="B15" s="62">
        <v>42353</v>
      </c>
      <c r="C15" s="63" t="s">
        <v>340</v>
      </c>
      <c r="D15" s="30">
        <f t="shared" si="0"/>
        <v>5</v>
      </c>
      <c r="E15" s="8">
        <v>-1.25</v>
      </c>
      <c r="F15" s="195">
        <v>112.96077939454759</v>
      </c>
      <c r="G15" s="45">
        <v>1</v>
      </c>
      <c r="H15" s="71">
        <v>0.48721776258348803</v>
      </c>
      <c r="I15" s="70">
        <v>2</v>
      </c>
      <c r="J15" s="97">
        <v>0.12</v>
      </c>
      <c r="K15" s="99"/>
      <c r="L15" s="97">
        <v>5.7249999999999996</v>
      </c>
      <c r="M15" s="99"/>
      <c r="N15" s="96">
        <v>0</v>
      </c>
      <c r="O15" s="99" t="s">
        <v>869</v>
      </c>
      <c r="P15" s="96">
        <v>0</v>
      </c>
      <c r="Q15" s="99" t="s">
        <v>869</v>
      </c>
      <c r="R15" s="96">
        <v>0</v>
      </c>
      <c r="S15" s="99" t="s">
        <v>869</v>
      </c>
      <c r="T15" s="96">
        <v>0</v>
      </c>
      <c r="U15" s="99" t="s">
        <v>869</v>
      </c>
      <c r="V15" s="96">
        <v>0</v>
      </c>
      <c r="W15" s="99" t="s">
        <v>869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/>
      <c r="AD15" s="180">
        <v>0</v>
      </c>
      <c r="AE15" s="180">
        <v>0</v>
      </c>
      <c r="AF15" s="180">
        <v>0</v>
      </c>
      <c r="AG15" s="180">
        <v>0</v>
      </c>
      <c r="AH15" s="180">
        <v>0</v>
      </c>
    </row>
    <row r="16" spans="1:34" ht="14.25" x14ac:dyDescent="0.2">
      <c r="A16" s="61">
        <v>20151598</v>
      </c>
      <c r="B16" s="62">
        <v>42353</v>
      </c>
      <c r="C16" s="63" t="s">
        <v>341</v>
      </c>
      <c r="D16" s="30">
        <f t="shared" si="0"/>
        <v>5</v>
      </c>
      <c r="E16" s="8">
        <v>-1</v>
      </c>
      <c r="F16" s="195">
        <v>133.9262418464626</v>
      </c>
      <c r="G16" s="45">
        <v>1</v>
      </c>
      <c r="H16" s="71">
        <v>0.70181435049936114</v>
      </c>
      <c r="I16" s="70">
        <v>2</v>
      </c>
      <c r="J16" s="97">
        <v>0.13</v>
      </c>
      <c r="K16" s="99"/>
      <c r="L16" s="97">
        <v>3.5590000000000002</v>
      </c>
      <c r="M16" s="99"/>
      <c r="N16" s="96">
        <v>0</v>
      </c>
      <c r="O16" s="99" t="s">
        <v>869</v>
      </c>
      <c r="P16" s="96">
        <v>0</v>
      </c>
      <c r="Q16" s="99" t="s">
        <v>869</v>
      </c>
      <c r="R16" s="97">
        <v>1.1988000000000001</v>
      </c>
      <c r="S16" s="99"/>
      <c r="T16" s="96">
        <v>0</v>
      </c>
      <c r="U16" s="99" t="s">
        <v>869</v>
      </c>
      <c r="V16" s="96">
        <v>0</v>
      </c>
      <c r="W16" s="99" t="s">
        <v>869</v>
      </c>
      <c r="X16" s="180">
        <v>0</v>
      </c>
      <c r="Y16" s="180">
        <v>0</v>
      </c>
      <c r="Z16" s="180">
        <v>0</v>
      </c>
      <c r="AA16" s="180">
        <v>0</v>
      </c>
      <c r="AB16" s="180">
        <v>0</v>
      </c>
      <c r="AC16" s="180"/>
      <c r="AD16" s="180">
        <v>0</v>
      </c>
      <c r="AE16" s="180">
        <v>0</v>
      </c>
      <c r="AF16" s="180">
        <v>0</v>
      </c>
      <c r="AG16" s="180">
        <v>0</v>
      </c>
      <c r="AH16" s="180">
        <v>0</v>
      </c>
    </row>
    <row r="17" spans="1:34" ht="14.25" x14ac:dyDescent="0.2">
      <c r="A17" s="61">
        <v>20151599</v>
      </c>
      <c r="B17" s="62">
        <v>42353</v>
      </c>
      <c r="C17" s="63" t="s">
        <v>342</v>
      </c>
      <c r="D17" s="30">
        <f t="shared" si="0"/>
        <v>5</v>
      </c>
      <c r="E17" s="8">
        <v>-0.75</v>
      </c>
      <c r="F17" s="195">
        <v>99.912344721677371</v>
      </c>
      <c r="G17" s="45">
        <v>1</v>
      </c>
      <c r="H17" s="71">
        <v>0.2124691007821051</v>
      </c>
      <c r="I17" s="70">
        <v>2</v>
      </c>
      <c r="J17" s="97">
        <v>0.12</v>
      </c>
      <c r="K17" s="99"/>
      <c r="L17" s="97">
        <v>2.843</v>
      </c>
      <c r="M17" s="99"/>
      <c r="N17" s="96">
        <v>0</v>
      </c>
      <c r="O17" s="99" t="s">
        <v>869</v>
      </c>
      <c r="P17" s="96">
        <v>0</v>
      </c>
      <c r="Q17" s="99" t="s">
        <v>869</v>
      </c>
      <c r="R17" s="97">
        <v>1.2134</v>
      </c>
      <c r="S17" s="99"/>
      <c r="T17" s="97">
        <v>0.62429999999999997</v>
      </c>
      <c r="U17" s="99"/>
      <c r="V17" s="96">
        <v>0</v>
      </c>
      <c r="W17" s="99" t="s">
        <v>869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/>
      <c r="AD17" s="180">
        <v>0</v>
      </c>
      <c r="AE17" s="180">
        <v>0</v>
      </c>
      <c r="AF17" s="180">
        <v>0</v>
      </c>
      <c r="AG17" s="180">
        <v>0</v>
      </c>
      <c r="AH17" s="180">
        <v>0</v>
      </c>
    </row>
    <row r="18" spans="1:34" s="12" customFormat="1" ht="14.25" x14ac:dyDescent="0.2">
      <c r="A18" s="61">
        <v>20151600</v>
      </c>
      <c r="B18" s="62">
        <v>42353</v>
      </c>
      <c r="C18" s="63" t="s">
        <v>343</v>
      </c>
      <c r="D18" s="30">
        <f t="shared" si="0"/>
        <v>5</v>
      </c>
      <c r="E18" s="8">
        <v>-0.5</v>
      </c>
      <c r="F18" s="195">
        <v>88.03680305311012</v>
      </c>
      <c r="G18" s="45">
        <v>1</v>
      </c>
      <c r="H18" s="71">
        <v>0</v>
      </c>
      <c r="I18" s="70">
        <v>2</v>
      </c>
      <c r="J18" s="97">
        <v>0.09</v>
      </c>
      <c r="K18" s="99"/>
      <c r="L18" s="97">
        <v>4.1870000000000003</v>
      </c>
      <c r="M18" s="99"/>
      <c r="N18" s="96">
        <v>0</v>
      </c>
      <c r="O18" s="99" t="s">
        <v>869</v>
      </c>
      <c r="P18" s="96">
        <v>0</v>
      </c>
      <c r="Q18" s="99" t="s">
        <v>869</v>
      </c>
      <c r="R18" s="97">
        <v>2.0063</v>
      </c>
      <c r="S18" s="99"/>
      <c r="T18" s="96">
        <v>0</v>
      </c>
      <c r="U18" s="99" t="s">
        <v>869</v>
      </c>
      <c r="V18" s="96">
        <v>0</v>
      </c>
      <c r="W18" s="99" t="s">
        <v>869</v>
      </c>
      <c r="X18" s="180">
        <v>0</v>
      </c>
      <c r="Y18" s="180">
        <v>24.6</v>
      </c>
      <c r="Z18" s="180">
        <v>0</v>
      </c>
      <c r="AA18" s="180">
        <v>0</v>
      </c>
      <c r="AB18" s="180">
        <v>0</v>
      </c>
      <c r="AC18" s="180"/>
      <c r="AD18" s="180">
        <v>0</v>
      </c>
      <c r="AE18" s="180">
        <v>0</v>
      </c>
      <c r="AF18" s="180">
        <v>0</v>
      </c>
      <c r="AG18" s="180">
        <v>0</v>
      </c>
      <c r="AH18" s="180">
        <v>0</v>
      </c>
    </row>
    <row r="19" spans="1:34" ht="14.25" x14ac:dyDescent="0.2">
      <c r="A19" s="61">
        <v>20151601</v>
      </c>
      <c r="B19" s="62">
        <v>42353</v>
      </c>
      <c r="C19" s="63" t="s">
        <v>345</v>
      </c>
      <c r="D19" s="30">
        <f t="shared" si="0"/>
        <v>10</v>
      </c>
      <c r="E19" s="8">
        <v>-3</v>
      </c>
      <c r="F19" s="195">
        <v>43.173645638522707</v>
      </c>
      <c r="G19" s="45">
        <v>1</v>
      </c>
      <c r="H19" s="71">
        <v>0.55387276337553948</v>
      </c>
      <c r="I19" s="70">
        <v>2</v>
      </c>
      <c r="J19" s="97">
        <v>7.0000000000000007E-2</v>
      </c>
      <c r="K19" s="99"/>
      <c r="L19" s="97">
        <v>28.463999999999999</v>
      </c>
      <c r="M19" s="99"/>
      <c r="N19" s="96">
        <v>0</v>
      </c>
      <c r="O19" s="99" t="s">
        <v>869</v>
      </c>
      <c r="P19" s="96">
        <v>0</v>
      </c>
      <c r="Q19" s="99" t="s">
        <v>869</v>
      </c>
      <c r="R19" s="97">
        <v>2.6124000000000001</v>
      </c>
      <c r="S19" s="99"/>
      <c r="T19" s="96">
        <v>0</v>
      </c>
      <c r="U19" s="99" t="s">
        <v>869</v>
      </c>
      <c r="V19" s="96">
        <v>0</v>
      </c>
      <c r="W19" s="99" t="s">
        <v>869</v>
      </c>
      <c r="X19" s="180">
        <v>15.8</v>
      </c>
      <c r="Y19" s="180">
        <v>0</v>
      </c>
      <c r="Z19" s="180">
        <v>0</v>
      </c>
      <c r="AA19" s="180">
        <v>0</v>
      </c>
      <c r="AB19" s="180">
        <v>0</v>
      </c>
      <c r="AC19" s="180"/>
      <c r="AD19" s="180">
        <v>0</v>
      </c>
      <c r="AE19" s="180">
        <v>0</v>
      </c>
      <c r="AF19" s="180">
        <v>0</v>
      </c>
      <c r="AG19" s="180">
        <v>0</v>
      </c>
      <c r="AH19" s="180">
        <v>0</v>
      </c>
    </row>
    <row r="20" spans="1:34" ht="14.25" x14ac:dyDescent="0.2">
      <c r="A20" s="61">
        <v>20151602</v>
      </c>
      <c r="B20" s="62">
        <v>42353</v>
      </c>
      <c r="C20" s="63" t="s">
        <v>346</v>
      </c>
      <c r="D20" s="30">
        <f t="shared" si="0"/>
        <v>10</v>
      </c>
      <c r="E20" s="8">
        <v>-2.5</v>
      </c>
      <c r="F20" s="195">
        <v>47.571994404658724</v>
      </c>
      <c r="G20" s="45">
        <v>1</v>
      </c>
      <c r="H20" s="71">
        <v>0.65466813042693439</v>
      </c>
      <c r="I20" s="70">
        <v>2</v>
      </c>
      <c r="J20" s="97">
        <v>7.0000000000000007E-2</v>
      </c>
      <c r="K20" s="99"/>
      <c r="L20" s="97">
        <v>16.007999999999999</v>
      </c>
      <c r="M20" s="99"/>
      <c r="N20" s="96">
        <v>0</v>
      </c>
      <c r="O20" s="99" t="s">
        <v>869</v>
      </c>
      <c r="P20" s="96">
        <v>0</v>
      </c>
      <c r="Q20" s="99" t="s">
        <v>869</v>
      </c>
      <c r="R20" s="97">
        <v>2.3868999999999998</v>
      </c>
      <c r="S20" s="99"/>
      <c r="T20" s="96">
        <v>0</v>
      </c>
      <c r="U20" s="99" t="s">
        <v>869</v>
      </c>
      <c r="V20" s="96">
        <v>0</v>
      </c>
      <c r="W20" s="99" t="s">
        <v>869</v>
      </c>
      <c r="X20" s="180">
        <v>3</v>
      </c>
      <c r="Y20" s="180">
        <v>0</v>
      </c>
      <c r="Z20" s="180">
        <v>0</v>
      </c>
      <c r="AA20" s="180">
        <v>0</v>
      </c>
      <c r="AB20" s="180">
        <v>0</v>
      </c>
      <c r="AC20" s="180"/>
      <c r="AD20" s="180">
        <v>0</v>
      </c>
      <c r="AE20" s="180">
        <v>0</v>
      </c>
      <c r="AF20" s="180">
        <v>0</v>
      </c>
      <c r="AG20" s="180">
        <v>0</v>
      </c>
      <c r="AH20" s="180">
        <v>0</v>
      </c>
    </row>
    <row r="21" spans="1:34" ht="14.25" x14ac:dyDescent="0.2">
      <c r="A21" s="61">
        <v>20151603</v>
      </c>
      <c r="B21" s="62">
        <v>42353</v>
      </c>
      <c r="C21" s="63" t="s">
        <v>347</v>
      </c>
      <c r="D21" s="30">
        <f t="shared" si="0"/>
        <v>10</v>
      </c>
      <c r="E21" s="8">
        <v>-2</v>
      </c>
      <c r="F21" s="195">
        <v>51.090673417567544</v>
      </c>
      <c r="G21" s="45">
        <v>1</v>
      </c>
      <c r="H21" s="71">
        <v>0.36528788308583288</v>
      </c>
      <c r="I21" s="70">
        <v>2</v>
      </c>
      <c r="J21" s="97">
        <v>0.08</v>
      </c>
      <c r="K21" s="99"/>
      <c r="L21" s="97">
        <v>6.4180000000000001</v>
      </c>
      <c r="M21" s="99"/>
      <c r="N21" s="96">
        <v>0</v>
      </c>
      <c r="O21" s="99" t="s">
        <v>869</v>
      </c>
      <c r="P21" s="96">
        <v>0</v>
      </c>
      <c r="Q21" s="99" t="s">
        <v>869</v>
      </c>
      <c r="R21" s="97">
        <v>4.9183000000000003</v>
      </c>
      <c r="S21" s="99"/>
      <c r="T21" s="97">
        <v>1.6069</v>
      </c>
      <c r="U21" s="99"/>
      <c r="V21" s="96">
        <v>0</v>
      </c>
      <c r="W21" s="99" t="s">
        <v>869</v>
      </c>
      <c r="X21" s="180">
        <v>11.8</v>
      </c>
      <c r="Y21" s="180">
        <v>0</v>
      </c>
      <c r="Z21" s="180">
        <v>0</v>
      </c>
      <c r="AA21" s="180">
        <v>0</v>
      </c>
      <c r="AB21" s="180">
        <v>0</v>
      </c>
      <c r="AC21" s="180"/>
      <c r="AD21" s="180">
        <v>0</v>
      </c>
      <c r="AE21" s="180">
        <v>0</v>
      </c>
      <c r="AF21" s="180">
        <v>0</v>
      </c>
      <c r="AG21" s="180">
        <v>0</v>
      </c>
      <c r="AH21" s="180">
        <v>0</v>
      </c>
    </row>
    <row r="22" spans="1:34" ht="14.25" x14ac:dyDescent="0.2">
      <c r="A22" s="61">
        <v>20151604</v>
      </c>
      <c r="B22" s="62">
        <v>42353</v>
      </c>
      <c r="C22" s="63" t="s">
        <v>348</v>
      </c>
      <c r="D22" s="30">
        <f t="shared" si="0"/>
        <v>10</v>
      </c>
      <c r="E22" s="8">
        <v>-1.5</v>
      </c>
      <c r="F22" s="195">
        <v>55.782245434779298</v>
      </c>
      <c r="G22" s="45">
        <v>1</v>
      </c>
      <c r="H22" s="71">
        <v>0.23685507668163611</v>
      </c>
      <c r="I22" s="70">
        <v>2</v>
      </c>
      <c r="J22" s="97">
        <v>0.12</v>
      </c>
      <c r="K22" s="99"/>
      <c r="L22" s="97">
        <v>2.3530000000000002</v>
      </c>
      <c r="M22" s="99"/>
      <c r="N22" s="96">
        <v>0</v>
      </c>
      <c r="O22" s="99" t="s">
        <v>869</v>
      </c>
      <c r="P22" s="96">
        <v>0</v>
      </c>
      <c r="Q22" s="99" t="s">
        <v>869</v>
      </c>
      <c r="R22" s="97">
        <v>3.5621999999999998</v>
      </c>
      <c r="S22" s="99"/>
      <c r="T22" s="96">
        <v>0</v>
      </c>
      <c r="U22" s="99" t="s">
        <v>869</v>
      </c>
      <c r="V22" s="96">
        <v>0</v>
      </c>
      <c r="W22" s="99" t="s">
        <v>869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/>
      <c r="AD22" s="180">
        <v>0</v>
      </c>
      <c r="AE22" s="180">
        <v>0</v>
      </c>
      <c r="AF22" s="180">
        <v>0</v>
      </c>
      <c r="AG22" s="180">
        <v>0</v>
      </c>
      <c r="AH22" s="180">
        <v>0</v>
      </c>
    </row>
    <row r="23" spans="1:34" ht="14.25" x14ac:dyDescent="0.2">
      <c r="A23" s="61">
        <v>20151605</v>
      </c>
      <c r="B23" s="62">
        <v>42353</v>
      </c>
      <c r="C23" s="63" t="s">
        <v>349</v>
      </c>
      <c r="D23" s="30">
        <f t="shared" si="0"/>
        <v>10</v>
      </c>
      <c r="E23" s="8">
        <v>-1.25</v>
      </c>
      <c r="F23" s="195">
        <v>59.447536073225983</v>
      </c>
      <c r="G23" s="45">
        <v>1</v>
      </c>
      <c r="H23" s="71">
        <v>0.17345153934285545</v>
      </c>
      <c r="I23" s="70">
        <v>2</v>
      </c>
      <c r="J23" s="97">
        <v>0.12</v>
      </c>
      <c r="K23" s="99"/>
      <c r="L23" s="97">
        <v>1.5589999999999999</v>
      </c>
      <c r="M23" s="99"/>
      <c r="N23" s="96">
        <v>0</v>
      </c>
      <c r="O23" s="99" t="s">
        <v>869</v>
      </c>
      <c r="P23" s="96">
        <v>0</v>
      </c>
      <c r="Q23" s="99" t="s">
        <v>869</v>
      </c>
      <c r="R23" s="97">
        <v>2.6857000000000002</v>
      </c>
      <c r="S23" s="99"/>
      <c r="T23" s="97">
        <v>0.61650000000000005</v>
      </c>
      <c r="U23" s="99"/>
      <c r="V23" s="96">
        <v>0</v>
      </c>
      <c r="W23" s="99" t="s">
        <v>869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/>
      <c r="AD23" s="180">
        <v>0</v>
      </c>
      <c r="AE23" s="180">
        <v>0</v>
      </c>
      <c r="AF23" s="180">
        <v>0</v>
      </c>
      <c r="AG23" s="180">
        <v>0</v>
      </c>
      <c r="AH23" s="180">
        <v>0</v>
      </c>
    </row>
    <row r="24" spans="1:34" ht="14.25" x14ac:dyDescent="0.2">
      <c r="A24" s="61">
        <v>20151606</v>
      </c>
      <c r="B24" s="62">
        <v>42353</v>
      </c>
      <c r="C24" s="63" t="s">
        <v>350</v>
      </c>
      <c r="D24" s="30">
        <f t="shared" si="0"/>
        <v>10</v>
      </c>
      <c r="E24" s="8">
        <v>-1</v>
      </c>
      <c r="F24" s="195">
        <v>101.08523772598032</v>
      </c>
      <c r="G24" s="45">
        <v>1</v>
      </c>
      <c r="H24" s="71">
        <v>0.30025861402041681</v>
      </c>
      <c r="I24" s="70">
        <v>2</v>
      </c>
      <c r="J24" s="97">
        <v>0.16</v>
      </c>
      <c r="K24" s="99"/>
      <c r="L24" s="97">
        <v>1.5369999999999999</v>
      </c>
      <c r="M24" s="99"/>
      <c r="N24" s="96">
        <v>0</v>
      </c>
      <c r="O24" s="99" t="s">
        <v>869</v>
      </c>
      <c r="P24" s="96">
        <v>0</v>
      </c>
      <c r="Q24" s="99" t="s">
        <v>869</v>
      </c>
      <c r="R24" s="97">
        <v>1.2202999999999999</v>
      </c>
      <c r="S24" s="99"/>
      <c r="T24" s="96">
        <v>0</v>
      </c>
      <c r="U24" s="99" t="s">
        <v>869</v>
      </c>
      <c r="V24" s="96">
        <v>0</v>
      </c>
      <c r="W24" s="99" t="s">
        <v>869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/>
      <c r="AD24" s="180">
        <v>0</v>
      </c>
      <c r="AE24" s="180">
        <v>0</v>
      </c>
      <c r="AF24" s="180">
        <v>0</v>
      </c>
      <c r="AG24" s="180">
        <v>0</v>
      </c>
      <c r="AH24" s="180">
        <v>0</v>
      </c>
    </row>
    <row r="25" spans="1:34" ht="14.25" x14ac:dyDescent="0.2">
      <c r="A25" s="61">
        <v>20151607</v>
      </c>
      <c r="B25" s="62">
        <v>42353</v>
      </c>
      <c r="C25" s="63" t="s">
        <v>351</v>
      </c>
      <c r="D25" s="30">
        <f t="shared" si="0"/>
        <v>10</v>
      </c>
      <c r="E25" s="8">
        <v>-0.75</v>
      </c>
      <c r="F25" s="195">
        <v>116.77268165853212</v>
      </c>
      <c r="G25" s="45">
        <v>1</v>
      </c>
      <c r="H25" s="71">
        <v>0.25311239394799012</v>
      </c>
      <c r="I25" s="70">
        <v>2</v>
      </c>
      <c r="J25" s="97">
        <v>0.21</v>
      </c>
      <c r="K25" s="99"/>
      <c r="L25" s="97">
        <v>1.9670000000000001</v>
      </c>
      <c r="M25" s="99"/>
      <c r="N25" s="96">
        <v>0</v>
      </c>
      <c r="O25" s="99" t="s">
        <v>869</v>
      </c>
      <c r="P25" s="96">
        <v>0</v>
      </c>
      <c r="Q25" s="99" t="s">
        <v>869</v>
      </c>
      <c r="R25" s="97">
        <v>1.1990000000000001</v>
      </c>
      <c r="S25" s="99"/>
      <c r="T25" s="97">
        <v>0.5887</v>
      </c>
      <c r="U25" s="99"/>
      <c r="V25" s="96">
        <v>0</v>
      </c>
      <c r="W25" s="99" t="s">
        <v>869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/>
      <c r="AD25" s="180">
        <v>0</v>
      </c>
      <c r="AE25" s="180">
        <v>0</v>
      </c>
      <c r="AF25" s="180">
        <v>0</v>
      </c>
      <c r="AG25" s="180">
        <v>0</v>
      </c>
      <c r="AH25" s="180">
        <v>0</v>
      </c>
    </row>
    <row r="26" spans="1:34" s="14" customFormat="1" ht="14.25" x14ac:dyDescent="0.2">
      <c r="A26" s="61">
        <v>20151608</v>
      </c>
      <c r="B26" s="62">
        <v>42353</v>
      </c>
      <c r="C26" s="63" t="s">
        <v>352</v>
      </c>
      <c r="D26" s="30">
        <f t="shared" si="0"/>
        <v>10</v>
      </c>
      <c r="E26" s="8">
        <v>-0.5</v>
      </c>
      <c r="F26" s="195">
        <v>108.26920737733582</v>
      </c>
      <c r="G26" s="45">
        <v>1</v>
      </c>
      <c r="H26" s="71">
        <v>6.0011714994090623E-3</v>
      </c>
      <c r="I26" s="70">
        <v>2</v>
      </c>
      <c r="J26" s="97">
        <v>0.22</v>
      </c>
      <c r="K26" s="99"/>
      <c r="L26" s="97">
        <v>2.46</v>
      </c>
      <c r="M26" s="99"/>
      <c r="N26" s="96">
        <v>0</v>
      </c>
      <c r="O26" s="99" t="s">
        <v>869</v>
      </c>
      <c r="P26" s="96">
        <v>0</v>
      </c>
      <c r="Q26" s="99" t="s">
        <v>869</v>
      </c>
      <c r="R26" s="97">
        <v>1.2849999999999999</v>
      </c>
      <c r="S26" s="99"/>
      <c r="T26" s="96">
        <v>0</v>
      </c>
      <c r="U26" s="99" t="s">
        <v>869</v>
      </c>
      <c r="V26" s="96">
        <v>0</v>
      </c>
      <c r="W26" s="99" t="s">
        <v>869</v>
      </c>
      <c r="X26" s="180">
        <v>9.3000000000000007</v>
      </c>
      <c r="Y26" s="180">
        <v>0</v>
      </c>
      <c r="Z26" s="180">
        <v>0</v>
      </c>
      <c r="AA26" s="180">
        <v>0</v>
      </c>
      <c r="AB26" s="180">
        <v>0</v>
      </c>
      <c r="AC26" s="180"/>
      <c r="AD26" s="180">
        <v>0</v>
      </c>
      <c r="AE26" s="180">
        <v>0</v>
      </c>
      <c r="AF26" s="180">
        <v>0</v>
      </c>
      <c r="AG26" s="180">
        <v>0</v>
      </c>
      <c r="AH26" s="180">
        <v>0</v>
      </c>
    </row>
    <row r="27" spans="1:34" ht="14.25" x14ac:dyDescent="0.2">
      <c r="A27" s="61">
        <v>20151609</v>
      </c>
      <c r="B27" s="62">
        <v>42353</v>
      </c>
      <c r="C27" s="63" t="s">
        <v>354</v>
      </c>
      <c r="D27" s="30">
        <f t="shared" si="0"/>
        <v>15</v>
      </c>
      <c r="E27" s="8">
        <v>-3</v>
      </c>
      <c r="F27" s="195">
        <v>72.642582371634049</v>
      </c>
      <c r="G27" s="45">
        <v>1</v>
      </c>
      <c r="H27" s="71">
        <v>0.59451605654142459</v>
      </c>
      <c r="I27" s="70">
        <v>2</v>
      </c>
      <c r="J27" s="97">
        <v>0.06</v>
      </c>
      <c r="K27" s="99"/>
      <c r="L27" s="97">
        <v>25.553999999999998</v>
      </c>
      <c r="M27" s="99"/>
      <c r="N27" s="96">
        <v>0</v>
      </c>
      <c r="O27" s="99" t="s">
        <v>869</v>
      </c>
      <c r="P27" s="96">
        <v>0</v>
      </c>
      <c r="Q27" s="99" t="s">
        <v>869</v>
      </c>
      <c r="R27" s="97">
        <v>3.7014999999999998</v>
      </c>
      <c r="S27" s="99"/>
      <c r="T27" s="96">
        <v>0</v>
      </c>
      <c r="U27" s="99" t="s">
        <v>869</v>
      </c>
      <c r="V27" s="96">
        <v>0</v>
      </c>
      <c r="W27" s="99" t="s">
        <v>869</v>
      </c>
      <c r="X27" s="180">
        <v>5</v>
      </c>
      <c r="Y27" s="180">
        <v>0</v>
      </c>
      <c r="Z27" s="180">
        <v>0</v>
      </c>
      <c r="AA27" s="180">
        <v>0</v>
      </c>
      <c r="AB27" s="180">
        <v>0</v>
      </c>
      <c r="AC27" s="180"/>
      <c r="AD27" s="180">
        <v>0</v>
      </c>
      <c r="AE27" s="180">
        <v>0</v>
      </c>
      <c r="AF27" s="180">
        <v>0</v>
      </c>
      <c r="AG27" s="180">
        <v>0</v>
      </c>
      <c r="AH27" s="180">
        <v>0</v>
      </c>
    </row>
    <row r="28" spans="1:34" ht="14.25" x14ac:dyDescent="0.2">
      <c r="A28" s="61">
        <v>20151610</v>
      </c>
      <c r="B28" s="62">
        <v>42353</v>
      </c>
      <c r="C28" s="63" t="s">
        <v>355</v>
      </c>
      <c r="D28" s="30">
        <f t="shared" si="0"/>
        <v>15</v>
      </c>
      <c r="E28" s="8">
        <v>-2.5</v>
      </c>
      <c r="F28" s="195">
        <v>98.153005215222962</v>
      </c>
      <c r="G28" s="45">
        <v>1</v>
      </c>
      <c r="H28" s="71">
        <v>0.55062129992226871</v>
      </c>
      <c r="I28" s="70">
        <v>2</v>
      </c>
      <c r="J28" s="97">
        <v>7.0000000000000007E-2</v>
      </c>
      <c r="K28" s="99"/>
      <c r="L28" s="97">
        <v>16.591999999999999</v>
      </c>
      <c r="M28" s="99"/>
      <c r="N28" s="96">
        <v>0</v>
      </c>
      <c r="O28" s="99" t="s">
        <v>869</v>
      </c>
      <c r="P28" s="96">
        <v>0</v>
      </c>
      <c r="Q28" s="99" t="s">
        <v>869</v>
      </c>
      <c r="R28" s="97">
        <v>3.1576</v>
      </c>
      <c r="S28" s="99"/>
      <c r="T28" s="96">
        <v>0</v>
      </c>
      <c r="U28" s="99" t="s">
        <v>869</v>
      </c>
      <c r="V28" s="96">
        <v>0</v>
      </c>
      <c r="W28" s="99" t="s">
        <v>869</v>
      </c>
      <c r="X28" s="180">
        <v>4</v>
      </c>
      <c r="Y28" s="180">
        <v>0</v>
      </c>
      <c r="Z28" s="180">
        <v>0</v>
      </c>
      <c r="AA28" s="180">
        <v>0</v>
      </c>
      <c r="AB28" s="180">
        <v>0</v>
      </c>
      <c r="AC28" s="180"/>
      <c r="AD28" s="180">
        <v>0</v>
      </c>
      <c r="AE28" s="180">
        <v>0</v>
      </c>
      <c r="AF28" s="180">
        <v>0</v>
      </c>
      <c r="AG28" s="180">
        <v>0</v>
      </c>
      <c r="AH28" s="180">
        <v>0</v>
      </c>
    </row>
    <row r="29" spans="1:34" ht="14.25" x14ac:dyDescent="0.2">
      <c r="A29" s="61">
        <v>20151611</v>
      </c>
      <c r="B29" s="62">
        <v>42353</v>
      </c>
      <c r="C29" s="63" t="s">
        <v>356</v>
      </c>
      <c r="D29" s="30">
        <f t="shared" si="0"/>
        <v>15</v>
      </c>
      <c r="E29" s="8">
        <v>-2</v>
      </c>
      <c r="F29" s="195">
        <v>133.04657209323543</v>
      </c>
      <c r="G29" s="45">
        <v>1</v>
      </c>
      <c r="H29" s="71">
        <v>0.66117105733347603</v>
      </c>
      <c r="I29" s="70">
        <v>2</v>
      </c>
      <c r="J29" s="97">
        <v>0.1</v>
      </c>
      <c r="K29" s="99"/>
      <c r="L29" s="97">
        <v>11.096</v>
      </c>
      <c r="M29" s="99"/>
      <c r="N29" s="96">
        <v>0</v>
      </c>
      <c r="O29" s="99" t="s">
        <v>869</v>
      </c>
      <c r="P29" s="96">
        <v>0</v>
      </c>
      <c r="Q29" s="99" t="s">
        <v>869</v>
      </c>
      <c r="R29" s="97">
        <v>2.5375000000000001</v>
      </c>
      <c r="S29" s="99"/>
      <c r="T29" s="96">
        <v>0</v>
      </c>
      <c r="U29" s="99" t="s">
        <v>869</v>
      </c>
      <c r="V29" s="96">
        <v>0</v>
      </c>
      <c r="W29" s="99" t="s">
        <v>869</v>
      </c>
      <c r="X29" s="180">
        <v>3</v>
      </c>
      <c r="Y29" s="180">
        <v>0</v>
      </c>
      <c r="Z29" s="180">
        <v>0</v>
      </c>
      <c r="AA29" s="180">
        <v>0</v>
      </c>
      <c r="AB29" s="180">
        <v>0</v>
      </c>
      <c r="AC29" s="180"/>
      <c r="AD29" s="180">
        <v>0</v>
      </c>
      <c r="AE29" s="180">
        <v>0</v>
      </c>
      <c r="AF29" s="180">
        <v>0</v>
      </c>
      <c r="AG29" s="180">
        <v>0</v>
      </c>
      <c r="AH29" s="180">
        <v>0</v>
      </c>
    </row>
    <row r="30" spans="1:34" ht="14.25" x14ac:dyDescent="0.2">
      <c r="A30" s="61">
        <v>20151612</v>
      </c>
      <c r="B30" s="62">
        <v>42353</v>
      </c>
      <c r="C30" s="63" t="s">
        <v>357</v>
      </c>
      <c r="D30" s="30">
        <f t="shared" si="0"/>
        <v>15</v>
      </c>
      <c r="E30" s="8">
        <v>-1.5</v>
      </c>
      <c r="F30" s="195">
        <v>126.74227219510711</v>
      </c>
      <c r="G30" s="45">
        <v>1</v>
      </c>
      <c r="H30" s="71">
        <v>0.46120605495732159</v>
      </c>
      <c r="I30" s="70">
        <v>2</v>
      </c>
      <c r="J30" s="97">
        <v>0.13</v>
      </c>
      <c r="K30" s="99"/>
      <c r="L30" s="97">
        <v>2.919</v>
      </c>
      <c r="M30" s="99"/>
      <c r="N30" s="96">
        <v>0</v>
      </c>
      <c r="O30" s="99" t="s">
        <v>869</v>
      </c>
      <c r="P30" s="96">
        <v>0</v>
      </c>
      <c r="Q30" s="99" t="s">
        <v>869</v>
      </c>
      <c r="R30" s="97">
        <v>2.3689</v>
      </c>
      <c r="S30" s="99"/>
      <c r="T30" s="96">
        <v>0</v>
      </c>
      <c r="U30" s="99" t="s">
        <v>869</v>
      </c>
      <c r="V30" s="96">
        <v>0</v>
      </c>
      <c r="W30" s="99" t="s">
        <v>869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/>
      <c r="AD30" s="180">
        <v>0</v>
      </c>
      <c r="AE30" s="180">
        <v>0</v>
      </c>
      <c r="AF30" s="180">
        <v>0</v>
      </c>
      <c r="AG30" s="180">
        <v>0</v>
      </c>
      <c r="AH30" s="180">
        <v>0</v>
      </c>
    </row>
    <row r="31" spans="1:34" ht="14.25" x14ac:dyDescent="0.2">
      <c r="A31" s="61">
        <v>20151613</v>
      </c>
      <c r="B31" s="62">
        <v>42353</v>
      </c>
      <c r="C31" s="63" t="s">
        <v>358</v>
      </c>
      <c r="D31" s="30">
        <f t="shared" si="0"/>
        <v>15</v>
      </c>
      <c r="E31" s="8">
        <v>-1.25</v>
      </c>
      <c r="F31" s="195">
        <v>183.18774802718607</v>
      </c>
      <c r="G31" s="45">
        <v>1</v>
      </c>
      <c r="H31" s="71">
        <v>0.29538141884051061</v>
      </c>
      <c r="I31" s="70">
        <v>2</v>
      </c>
      <c r="J31" s="97">
        <v>0.12</v>
      </c>
      <c r="K31" s="99"/>
      <c r="L31" s="97">
        <v>2.5609999999999999</v>
      </c>
      <c r="M31" s="99"/>
      <c r="N31" s="96">
        <v>0</v>
      </c>
      <c r="O31" s="99" t="s">
        <v>869</v>
      </c>
      <c r="P31" s="96">
        <v>0</v>
      </c>
      <c r="Q31" s="99" t="s">
        <v>869</v>
      </c>
      <c r="R31" s="97">
        <v>1.2518</v>
      </c>
      <c r="S31" s="99"/>
      <c r="T31" s="96">
        <v>0</v>
      </c>
      <c r="U31" s="99" t="s">
        <v>869</v>
      </c>
      <c r="V31" s="96">
        <v>0</v>
      </c>
      <c r="W31" s="99" t="s">
        <v>869</v>
      </c>
      <c r="X31" s="180">
        <v>0</v>
      </c>
      <c r="Y31" s="180">
        <v>0</v>
      </c>
      <c r="Z31" s="180">
        <v>0</v>
      </c>
      <c r="AA31" s="180">
        <v>0</v>
      </c>
      <c r="AB31" s="180">
        <v>0</v>
      </c>
      <c r="AC31" s="180"/>
      <c r="AD31" s="180">
        <v>0</v>
      </c>
      <c r="AE31" s="180">
        <v>0</v>
      </c>
      <c r="AF31" s="180">
        <v>0</v>
      </c>
      <c r="AG31" s="180">
        <v>0</v>
      </c>
      <c r="AH31" s="180">
        <v>0</v>
      </c>
    </row>
    <row r="32" spans="1:34" ht="14.25" x14ac:dyDescent="0.2">
      <c r="A32" s="61">
        <v>20151614</v>
      </c>
      <c r="B32" s="62">
        <v>42353</v>
      </c>
      <c r="C32" s="63" t="s">
        <v>359</v>
      </c>
      <c r="D32" s="30">
        <f t="shared" si="0"/>
        <v>15</v>
      </c>
      <c r="E32" s="8">
        <v>-1</v>
      </c>
      <c r="F32" s="195">
        <v>185.9733689124055</v>
      </c>
      <c r="G32" s="45">
        <v>1</v>
      </c>
      <c r="H32" s="71">
        <v>0.29050422366060441</v>
      </c>
      <c r="I32" s="70">
        <v>2</v>
      </c>
      <c r="J32" s="97">
        <v>0.12</v>
      </c>
      <c r="K32" s="99"/>
      <c r="L32" s="97">
        <v>2.84</v>
      </c>
      <c r="M32" s="99"/>
      <c r="N32" s="96">
        <v>0</v>
      </c>
      <c r="O32" s="99" t="s">
        <v>869</v>
      </c>
      <c r="P32" s="96">
        <v>0</v>
      </c>
      <c r="Q32" s="99" t="s">
        <v>869</v>
      </c>
      <c r="R32" s="97">
        <v>1.2123999999999999</v>
      </c>
      <c r="S32" s="99"/>
      <c r="T32" s="96">
        <v>0</v>
      </c>
      <c r="U32" s="99" t="s">
        <v>869</v>
      </c>
      <c r="V32" s="96">
        <v>0</v>
      </c>
      <c r="W32" s="99" t="s">
        <v>869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/>
      <c r="AD32" s="180">
        <v>0</v>
      </c>
      <c r="AE32" s="180">
        <v>0</v>
      </c>
      <c r="AF32" s="180">
        <v>0</v>
      </c>
      <c r="AG32" s="180">
        <v>0</v>
      </c>
      <c r="AH32" s="180">
        <v>0</v>
      </c>
    </row>
    <row r="33" spans="1:34" ht="14.25" x14ac:dyDescent="0.2">
      <c r="A33" s="61">
        <v>20151615</v>
      </c>
      <c r="B33" s="62">
        <v>42353</v>
      </c>
      <c r="C33" s="63" t="s">
        <v>360</v>
      </c>
      <c r="D33" s="30">
        <f t="shared" si="0"/>
        <v>15</v>
      </c>
      <c r="E33" s="8">
        <v>-0.75</v>
      </c>
      <c r="F33" s="195">
        <v>102.84457723243473</v>
      </c>
      <c r="G33" s="45">
        <v>1</v>
      </c>
      <c r="H33" s="71">
        <v>0.34090190718630181</v>
      </c>
      <c r="I33" s="70">
        <v>2</v>
      </c>
      <c r="J33" s="97">
        <v>0.11</v>
      </c>
      <c r="K33" s="99"/>
      <c r="L33" s="97">
        <v>2.8690000000000002</v>
      </c>
      <c r="M33" s="99"/>
      <c r="N33" s="96">
        <v>0</v>
      </c>
      <c r="O33" s="99" t="s">
        <v>869</v>
      </c>
      <c r="P33" s="96">
        <v>0</v>
      </c>
      <c r="Q33" s="99" t="s">
        <v>869</v>
      </c>
      <c r="R33" s="97">
        <v>1.2665</v>
      </c>
      <c r="S33" s="99"/>
      <c r="T33" s="96">
        <v>0</v>
      </c>
      <c r="U33" s="99" t="s">
        <v>869</v>
      </c>
      <c r="V33" s="96">
        <v>0</v>
      </c>
      <c r="W33" s="99" t="s">
        <v>869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/>
      <c r="AD33" s="180">
        <v>0</v>
      </c>
      <c r="AE33" s="180">
        <v>0</v>
      </c>
      <c r="AF33" s="180">
        <v>0</v>
      </c>
      <c r="AG33" s="180">
        <v>0</v>
      </c>
      <c r="AH33" s="180">
        <v>0</v>
      </c>
    </row>
    <row r="34" spans="1:34" ht="14.25" x14ac:dyDescent="0.2">
      <c r="A34" s="61">
        <v>20151616</v>
      </c>
      <c r="B34" s="62">
        <v>42353</v>
      </c>
      <c r="C34" s="63" t="s">
        <v>361</v>
      </c>
      <c r="D34" s="30">
        <f t="shared" si="0"/>
        <v>15</v>
      </c>
      <c r="E34" s="8">
        <v>-0.5</v>
      </c>
      <c r="F34" s="195">
        <v>71.909524243944716</v>
      </c>
      <c r="G34" s="45">
        <v>1</v>
      </c>
      <c r="H34" s="71">
        <v>0</v>
      </c>
      <c r="I34" s="70">
        <v>2</v>
      </c>
      <c r="J34" s="97">
        <v>0.09</v>
      </c>
      <c r="K34" s="99"/>
      <c r="L34" s="97">
        <v>2.0150000000000001</v>
      </c>
      <c r="M34" s="99"/>
      <c r="N34" s="96">
        <v>0</v>
      </c>
      <c r="O34" s="99" t="s">
        <v>869</v>
      </c>
      <c r="P34" s="96">
        <v>0</v>
      </c>
      <c r="Q34" s="99" t="s">
        <v>869</v>
      </c>
      <c r="R34" s="97">
        <v>3.2827999999999999</v>
      </c>
      <c r="S34" s="99"/>
      <c r="T34" s="96">
        <v>0</v>
      </c>
      <c r="U34" s="99" t="s">
        <v>869</v>
      </c>
      <c r="V34" s="96">
        <v>0</v>
      </c>
      <c r="W34" s="99" t="s">
        <v>869</v>
      </c>
      <c r="X34" s="180">
        <v>15.3</v>
      </c>
      <c r="Y34" s="180">
        <v>8.3000000000000007</v>
      </c>
      <c r="Z34" s="180">
        <v>0</v>
      </c>
      <c r="AA34" s="180">
        <v>0</v>
      </c>
      <c r="AB34" s="181">
        <v>2</v>
      </c>
      <c r="AC34" s="180"/>
      <c r="AD34" s="180">
        <v>0</v>
      </c>
      <c r="AE34" s="180">
        <v>0</v>
      </c>
      <c r="AF34" s="180">
        <v>0</v>
      </c>
      <c r="AG34" s="180">
        <v>0</v>
      </c>
      <c r="AH34" s="180">
        <v>0</v>
      </c>
    </row>
    <row r="35" spans="1:34" s="14" customFormat="1" ht="14.25" x14ac:dyDescent="0.2">
      <c r="A35" s="61">
        <v>20151617</v>
      </c>
      <c r="B35" s="62">
        <v>42353</v>
      </c>
      <c r="C35" s="63" t="s">
        <v>362</v>
      </c>
      <c r="D35" s="30">
        <f t="shared" si="0"/>
        <v>20</v>
      </c>
      <c r="E35" s="8">
        <v>-3</v>
      </c>
      <c r="F35" s="195">
        <v>63.699273213824142</v>
      </c>
      <c r="G35" s="45">
        <v>1</v>
      </c>
      <c r="H35" s="71">
        <v>0.5311125192026438</v>
      </c>
      <c r="I35" s="70">
        <v>2</v>
      </c>
      <c r="J35" s="97">
        <v>7.0000000000000007E-2</v>
      </c>
      <c r="K35" s="99"/>
      <c r="L35" s="97">
        <v>32.052999999999997</v>
      </c>
      <c r="M35" s="99"/>
      <c r="N35" s="96">
        <v>0</v>
      </c>
      <c r="O35" s="99" t="s">
        <v>869</v>
      </c>
      <c r="P35" s="96">
        <v>0</v>
      </c>
      <c r="Q35" s="99" t="s">
        <v>869</v>
      </c>
      <c r="R35" s="97">
        <v>1.633</v>
      </c>
      <c r="S35" s="99"/>
      <c r="T35" s="96">
        <v>0</v>
      </c>
      <c r="U35" s="99" t="s">
        <v>869</v>
      </c>
      <c r="V35" s="96">
        <v>0</v>
      </c>
      <c r="W35" s="99" t="s">
        <v>869</v>
      </c>
      <c r="X35" s="180">
        <v>4</v>
      </c>
      <c r="Y35" s="180">
        <v>0</v>
      </c>
      <c r="Z35" s="180">
        <v>0</v>
      </c>
      <c r="AA35" s="180">
        <v>0</v>
      </c>
      <c r="AB35" s="180">
        <v>0</v>
      </c>
      <c r="AC35" s="180"/>
      <c r="AD35" s="180">
        <v>0</v>
      </c>
      <c r="AE35" s="180">
        <v>0</v>
      </c>
      <c r="AF35" s="180">
        <v>0</v>
      </c>
      <c r="AG35" s="180">
        <v>0</v>
      </c>
      <c r="AH35" s="180">
        <v>0</v>
      </c>
    </row>
    <row r="36" spans="1:34" s="12" customFormat="1" ht="14.25" x14ac:dyDescent="0.2">
      <c r="A36" s="61">
        <v>20151618</v>
      </c>
      <c r="B36" s="62">
        <v>42353</v>
      </c>
      <c r="C36" s="63" t="s">
        <v>363</v>
      </c>
      <c r="D36" s="30">
        <f t="shared" si="0"/>
        <v>20</v>
      </c>
      <c r="E36" s="8">
        <v>-2.5</v>
      </c>
      <c r="F36" s="195">
        <v>89.502919308488799</v>
      </c>
      <c r="G36" s="45">
        <v>1</v>
      </c>
      <c r="H36" s="71">
        <v>0.4286914204246135</v>
      </c>
      <c r="I36" s="70">
        <v>2</v>
      </c>
      <c r="J36" s="97">
        <v>0.08</v>
      </c>
      <c r="K36" s="99"/>
      <c r="L36" s="97">
        <v>49.481000000000002</v>
      </c>
      <c r="M36" s="99"/>
      <c r="N36" s="96">
        <v>0</v>
      </c>
      <c r="O36" s="99" t="s">
        <v>869</v>
      </c>
      <c r="P36" s="96">
        <v>0</v>
      </c>
      <c r="Q36" s="99" t="s">
        <v>869</v>
      </c>
      <c r="R36" s="97">
        <v>8.0920000000000005</v>
      </c>
      <c r="S36" s="99"/>
      <c r="T36" s="96">
        <v>0</v>
      </c>
      <c r="U36" s="99" t="s">
        <v>869</v>
      </c>
      <c r="V36" s="96">
        <v>0</v>
      </c>
      <c r="W36" s="99" t="s">
        <v>869</v>
      </c>
      <c r="X36" s="180">
        <v>21.6</v>
      </c>
      <c r="Y36" s="180">
        <v>0</v>
      </c>
      <c r="Z36" s="180">
        <v>0</v>
      </c>
      <c r="AA36" s="180">
        <v>0</v>
      </c>
      <c r="AB36" s="180">
        <v>0</v>
      </c>
      <c r="AC36" s="180"/>
      <c r="AD36" s="180">
        <v>0</v>
      </c>
      <c r="AE36" s="180">
        <v>0</v>
      </c>
      <c r="AF36" s="180">
        <v>0</v>
      </c>
      <c r="AG36" s="180">
        <v>0</v>
      </c>
      <c r="AH36" s="180">
        <v>0</v>
      </c>
    </row>
    <row r="37" spans="1:34" ht="14.25" x14ac:dyDescent="0.2">
      <c r="A37" s="61">
        <v>20151619</v>
      </c>
      <c r="B37" s="62">
        <v>42353</v>
      </c>
      <c r="C37" s="63" t="s">
        <v>364</v>
      </c>
      <c r="D37" s="30">
        <f t="shared" si="0"/>
        <v>20</v>
      </c>
      <c r="E37" s="8">
        <v>-2</v>
      </c>
      <c r="F37" s="195">
        <v>169.8460901032401</v>
      </c>
      <c r="G37" s="45">
        <v>1</v>
      </c>
      <c r="H37" s="71">
        <v>0.69856288704609026</v>
      </c>
      <c r="I37" s="70">
        <v>2</v>
      </c>
      <c r="J37" s="97">
        <v>0.09</v>
      </c>
      <c r="K37" s="99"/>
      <c r="L37" s="97">
        <v>13.997999999999999</v>
      </c>
      <c r="M37" s="99"/>
      <c r="N37" s="96">
        <v>0</v>
      </c>
      <c r="O37" s="99" t="s">
        <v>869</v>
      </c>
      <c r="P37" s="96">
        <v>0</v>
      </c>
      <c r="Q37" s="99" t="s">
        <v>869</v>
      </c>
      <c r="R37" s="97">
        <v>1.8305</v>
      </c>
      <c r="S37" s="99"/>
      <c r="T37" s="96">
        <v>0</v>
      </c>
      <c r="U37" s="99" t="s">
        <v>869</v>
      </c>
      <c r="V37" s="96">
        <v>0</v>
      </c>
      <c r="W37" s="99" t="s">
        <v>869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/>
      <c r="AD37" s="180">
        <v>0</v>
      </c>
      <c r="AE37" s="180">
        <v>0</v>
      </c>
      <c r="AF37" s="180">
        <v>0.8</v>
      </c>
      <c r="AG37" s="180">
        <v>0</v>
      </c>
      <c r="AH37" s="180">
        <v>0</v>
      </c>
    </row>
    <row r="38" spans="1:34" ht="14.25" x14ac:dyDescent="0.2">
      <c r="A38" s="61">
        <v>20151620</v>
      </c>
      <c r="B38" s="62">
        <v>42353</v>
      </c>
      <c r="C38" s="63" t="s">
        <v>365</v>
      </c>
      <c r="D38" s="30">
        <f t="shared" si="0"/>
        <v>20</v>
      </c>
      <c r="E38" s="8">
        <v>-1.5</v>
      </c>
      <c r="F38" s="195">
        <v>316.60432726664533</v>
      </c>
      <c r="G38" s="45">
        <v>1</v>
      </c>
      <c r="H38" s="71">
        <v>0.45795459150405077</v>
      </c>
      <c r="I38" s="70">
        <v>2</v>
      </c>
      <c r="J38" s="97">
        <v>0.1</v>
      </c>
      <c r="K38" s="99"/>
      <c r="L38" s="97">
        <v>4.3810000000000002</v>
      </c>
      <c r="M38" s="99"/>
      <c r="N38" s="96">
        <v>0</v>
      </c>
      <c r="O38" s="99" t="s">
        <v>869</v>
      </c>
      <c r="P38" s="96">
        <v>0</v>
      </c>
      <c r="Q38" s="99" t="s">
        <v>869</v>
      </c>
      <c r="R38" s="97">
        <v>5.2350000000000003</v>
      </c>
      <c r="S38" s="99"/>
      <c r="T38" s="96">
        <v>0</v>
      </c>
      <c r="U38" s="99" t="s">
        <v>869</v>
      </c>
      <c r="V38" s="96">
        <v>0</v>
      </c>
      <c r="W38" s="99" t="s">
        <v>869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/>
      <c r="AD38" s="180">
        <v>0</v>
      </c>
      <c r="AE38" s="180">
        <v>0</v>
      </c>
      <c r="AF38" s="180">
        <v>0</v>
      </c>
      <c r="AG38" s="180">
        <v>0</v>
      </c>
      <c r="AH38" s="180">
        <v>0</v>
      </c>
    </row>
    <row r="39" spans="1:34" ht="14.25" x14ac:dyDescent="0.2">
      <c r="A39" s="61">
        <v>20151621</v>
      </c>
      <c r="B39" s="62">
        <v>42353</v>
      </c>
      <c r="C39" s="63" t="s">
        <v>366</v>
      </c>
      <c r="D39" s="30">
        <f t="shared" si="0"/>
        <v>20</v>
      </c>
      <c r="E39" s="8">
        <v>-1.25</v>
      </c>
      <c r="F39" s="195">
        <v>383.45922851191284</v>
      </c>
      <c r="G39" s="45">
        <v>1</v>
      </c>
      <c r="H39" s="71">
        <v>0.53273825092927929</v>
      </c>
      <c r="I39" s="70">
        <v>2</v>
      </c>
      <c r="J39" s="97">
        <v>0.1</v>
      </c>
      <c r="K39" s="99"/>
      <c r="L39" s="97">
        <v>3.6179999999999999</v>
      </c>
      <c r="M39" s="99"/>
      <c r="N39" s="96">
        <v>0</v>
      </c>
      <c r="O39" s="99" t="s">
        <v>869</v>
      </c>
      <c r="P39" s="96">
        <v>0</v>
      </c>
      <c r="Q39" s="99" t="s">
        <v>869</v>
      </c>
      <c r="R39" s="97">
        <v>1.6601999999999999</v>
      </c>
      <c r="S39" s="99"/>
      <c r="T39" s="96">
        <v>0</v>
      </c>
      <c r="U39" s="99" t="s">
        <v>869</v>
      </c>
      <c r="V39" s="96">
        <v>0</v>
      </c>
      <c r="W39" s="99" t="s">
        <v>869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/>
      <c r="AD39" s="180">
        <v>0</v>
      </c>
      <c r="AE39" s="180">
        <v>0</v>
      </c>
      <c r="AF39" s="180">
        <v>0</v>
      </c>
      <c r="AG39" s="180">
        <v>0</v>
      </c>
      <c r="AH39" s="180">
        <v>0</v>
      </c>
    </row>
    <row r="40" spans="1:34" ht="14.25" x14ac:dyDescent="0.2">
      <c r="A40" s="61">
        <v>20151622</v>
      </c>
      <c r="B40" s="62">
        <v>42353</v>
      </c>
      <c r="C40" s="63" t="s">
        <v>367</v>
      </c>
      <c r="D40" s="30">
        <f t="shared" si="0"/>
        <v>20</v>
      </c>
      <c r="E40" s="8">
        <v>-1</v>
      </c>
      <c r="F40" s="195">
        <v>498.76491967651407</v>
      </c>
      <c r="G40" s="45">
        <v>2</v>
      </c>
      <c r="H40" s="71">
        <v>0.54899556819563322</v>
      </c>
      <c r="I40" s="70">
        <v>2</v>
      </c>
      <c r="J40" s="97">
        <v>0.11</v>
      </c>
      <c r="K40" s="99"/>
      <c r="L40" s="97">
        <v>3.2080000000000002</v>
      </c>
      <c r="M40" s="99"/>
      <c r="N40" s="96">
        <v>0</v>
      </c>
      <c r="O40" s="99" t="s">
        <v>869</v>
      </c>
      <c r="P40" s="96">
        <v>0</v>
      </c>
      <c r="Q40" s="99" t="s">
        <v>869</v>
      </c>
      <c r="R40" s="97">
        <v>1.3798999999999999</v>
      </c>
      <c r="S40" s="99"/>
      <c r="T40" s="96">
        <v>0</v>
      </c>
      <c r="U40" s="99" t="s">
        <v>869</v>
      </c>
      <c r="V40" s="96">
        <v>0</v>
      </c>
      <c r="W40" s="99" t="s">
        <v>869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/>
      <c r="AD40" s="180">
        <v>0</v>
      </c>
      <c r="AE40" s="180">
        <v>0</v>
      </c>
      <c r="AF40" s="180">
        <v>0</v>
      </c>
      <c r="AG40" s="180">
        <v>0</v>
      </c>
      <c r="AH40" s="180">
        <v>0</v>
      </c>
    </row>
    <row r="41" spans="1:34" s="15" customFormat="1" ht="14.25" x14ac:dyDescent="0.2">
      <c r="A41" s="61">
        <v>20151623</v>
      </c>
      <c r="B41" s="62">
        <v>42353</v>
      </c>
      <c r="C41" s="63" t="s">
        <v>368</v>
      </c>
      <c r="D41" s="30">
        <f t="shared" si="0"/>
        <v>20</v>
      </c>
      <c r="E41" s="8">
        <v>-0.75</v>
      </c>
      <c r="F41" s="195">
        <v>423.26680701718612</v>
      </c>
      <c r="G41" s="45">
        <v>2</v>
      </c>
      <c r="H41" s="71">
        <v>0.38967385898536394</v>
      </c>
      <c r="I41" s="70">
        <v>2</v>
      </c>
      <c r="J41" s="97">
        <v>0.12</v>
      </c>
      <c r="K41" s="99"/>
      <c r="L41" s="97">
        <v>3.48</v>
      </c>
      <c r="M41" s="99"/>
      <c r="N41" s="96">
        <v>0</v>
      </c>
      <c r="O41" s="99" t="s">
        <v>869</v>
      </c>
      <c r="P41" s="96">
        <v>0</v>
      </c>
      <c r="Q41" s="99" t="s">
        <v>869</v>
      </c>
      <c r="R41" s="97">
        <v>1.0933999999999999</v>
      </c>
      <c r="S41" s="99"/>
      <c r="T41" s="97">
        <v>0.49270000000000003</v>
      </c>
      <c r="U41" s="99"/>
      <c r="V41" s="96">
        <v>0</v>
      </c>
      <c r="W41" s="99" t="s">
        <v>869</v>
      </c>
      <c r="X41" s="180">
        <v>0</v>
      </c>
      <c r="Y41" s="180">
        <v>0</v>
      </c>
      <c r="Z41" s="180">
        <v>0</v>
      </c>
      <c r="AA41" s="180">
        <v>0</v>
      </c>
      <c r="AB41" s="180">
        <v>3.5</v>
      </c>
      <c r="AC41" s="180"/>
      <c r="AD41" s="180">
        <v>0</v>
      </c>
      <c r="AE41" s="180">
        <v>0</v>
      </c>
      <c r="AF41" s="180">
        <v>0</v>
      </c>
      <c r="AG41" s="180">
        <v>0</v>
      </c>
      <c r="AH41" s="180">
        <v>0</v>
      </c>
    </row>
    <row r="42" spans="1:34" s="15" customFormat="1" ht="14.25" x14ac:dyDescent="0.2">
      <c r="A42" s="61">
        <v>20151624</v>
      </c>
      <c r="B42" s="62">
        <v>42353</v>
      </c>
      <c r="C42" s="63" t="s">
        <v>369</v>
      </c>
      <c r="D42" s="30">
        <f t="shared" si="0"/>
        <v>20</v>
      </c>
      <c r="E42" s="8">
        <v>-0.5</v>
      </c>
      <c r="F42" s="195">
        <v>101.81829585366965</v>
      </c>
      <c r="G42" s="45">
        <v>1</v>
      </c>
      <c r="H42" s="71">
        <v>0.16532288070967846</v>
      </c>
      <c r="I42" s="70">
        <v>2</v>
      </c>
      <c r="J42" s="97">
        <v>0.1</v>
      </c>
      <c r="K42" s="99"/>
      <c r="L42" s="97">
        <v>3.63</v>
      </c>
      <c r="M42" s="99"/>
      <c r="N42" s="96">
        <v>0</v>
      </c>
      <c r="O42" s="99" t="s">
        <v>869</v>
      </c>
      <c r="P42" s="96">
        <v>0</v>
      </c>
      <c r="Q42" s="99" t="s">
        <v>869</v>
      </c>
      <c r="R42" s="97">
        <v>1.115</v>
      </c>
      <c r="S42" s="99"/>
      <c r="T42" s="96">
        <v>0</v>
      </c>
      <c r="U42" s="99" t="s">
        <v>869</v>
      </c>
      <c r="V42" s="96">
        <v>0</v>
      </c>
      <c r="W42" s="99" t="s">
        <v>869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/>
      <c r="AD42" s="180">
        <v>0</v>
      </c>
      <c r="AE42" s="180">
        <v>0</v>
      </c>
      <c r="AF42" s="180">
        <v>0</v>
      </c>
      <c r="AG42" s="180">
        <v>0</v>
      </c>
      <c r="AH42" s="180">
        <v>0</v>
      </c>
    </row>
    <row r="43" spans="1:34" ht="14.25" x14ac:dyDescent="0.2">
      <c r="A43" s="61">
        <v>20151625</v>
      </c>
      <c r="B43" s="62">
        <v>42353</v>
      </c>
      <c r="C43" s="63" t="s">
        <v>370</v>
      </c>
      <c r="D43" s="30">
        <v>20</v>
      </c>
      <c r="E43" s="8">
        <v>-0.25</v>
      </c>
      <c r="F43" s="195">
        <v>78.946882269762341</v>
      </c>
      <c r="G43" s="45">
        <v>1</v>
      </c>
      <c r="H43" s="71">
        <v>0</v>
      </c>
      <c r="I43" s="70">
        <v>2</v>
      </c>
      <c r="J43" s="97">
        <v>7.0000000000000007E-2</v>
      </c>
      <c r="K43" s="99"/>
      <c r="L43" s="97">
        <v>2.056</v>
      </c>
      <c r="M43" s="99"/>
      <c r="N43" s="96">
        <v>0</v>
      </c>
      <c r="O43" s="99" t="s">
        <v>869</v>
      </c>
      <c r="P43" s="96">
        <v>0</v>
      </c>
      <c r="Q43" s="99" t="s">
        <v>869</v>
      </c>
      <c r="R43" s="97">
        <v>3.7543000000000002</v>
      </c>
      <c r="S43" s="99"/>
      <c r="T43" s="97">
        <v>0.58250000000000002</v>
      </c>
      <c r="U43" s="99"/>
      <c r="V43" s="96">
        <v>0</v>
      </c>
      <c r="W43" s="99" t="s">
        <v>869</v>
      </c>
      <c r="X43" s="180">
        <v>5.9</v>
      </c>
      <c r="Y43" s="180">
        <v>152.1</v>
      </c>
      <c r="Z43" s="180">
        <v>0</v>
      </c>
      <c r="AA43" s="180">
        <v>0</v>
      </c>
      <c r="AB43" s="181">
        <v>2</v>
      </c>
      <c r="AC43" s="180"/>
      <c r="AD43" s="180">
        <v>0</v>
      </c>
      <c r="AE43" s="180">
        <v>0</v>
      </c>
      <c r="AF43" s="180">
        <v>0</v>
      </c>
      <c r="AG43" s="180">
        <v>0</v>
      </c>
      <c r="AH43" s="180">
        <v>0</v>
      </c>
    </row>
    <row r="44" spans="1:34" ht="14.25" x14ac:dyDescent="0.2">
      <c r="A44" s="61">
        <v>20151626</v>
      </c>
      <c r="B44" s="62">
        <v>42353</v>
      </c>
      <c r="C44" s="63" t="s">
        <v>371</v>
      </c>
      <c r="D44" s="30">
        <f t="shared" ref="D44:D51" si="1">D35+5</f>
        <v>25</v>
      </c>
      <c r="E44" s="8">
        <v>-3</v>
      </c>
      <c r="F44" s="195">
        <v>167.20708084355851</v>
      </c>
      <c r="G44" s="45">
        <v>1</v>
      </c>
      <c r="H44" s="71">
        <v>0.62703069107413256</v>
      </c>
      <c r="I44" s="70">
        <v>2</v>
      </c>
      <c r="J44" s="97">
        <v>7.0000000000000007E-2</v>
      </c>
      <c r="K44" s="99"/>
      <c r="L44" s="97">
        <v>25.417000000000002</v>
      </c>
      <c r="M44" s="99"/>
      <c r="N44" s="96">
        <v>0</v>
      </c>
      <c r="O44" s="99" t="s">
        <v>869</v>
      </c>
      <c r="P44" s="96">
        <v>0</v>
      </c>
      <c r="Q44" s="99" t="s">
        <v>869</v>
      </c>
      <c r="R44" s="97">
        <v>1.1272</v>
      </c>
      <c r="S44" s="99"/>
      <c r="T44" s="96">
        <v>0</v>
      </c>
      <c r="U44" s="99" t="s">
        <v>869</v>
      </c>
      <c r="V44" s="96">
        <v>0</v>
      </c>
      <c r="W44" s="99" t="s">
        <v>869</v>
      </c>
      <c r="X44" s="180">
        <v>2</v>
      </c>
      <c r="Y44" s="180">
        <v>0</v>
      </c>
      <c r="Z44" s="180">
        <v>0</v>
      </c>
      <c r="AA44" s="180">
        <v>0</v>
      </c>
      <c r="AB44" s="180">
        <v>0</v>
      </c>
      <c r="AC44" s="180"/>
      <c r="AD44" s="180">
        <v>0</v>
      </c>
      <c r="AE44" s="180">
        <v>0</v>
      </c>
      <c r="AF44" s="180">
        <v>0</v>
      </c>
      <c r="AG44" s="180">
        <v>0</v>
      </c>
      <c r="AH44" s="180">
        <v>0</v>
      </c>
    </row>
    <row r="45" spans="1:34" ht="14.25" x14ac:dyDescent="0.2">
      <c r="A45" s="61">
        <v>20151627</v>
      </c>
      <c r="B45" s="62">
        <v>42353</v>
      </c>
      <c r="C45" s="63" t="s">
        <v>372</v>
      </c>
      <c r="D45" s="30">
        <f t="shared" si="1"/>
        <v>25</v>
      </c>
      <c r="E45" s="8">
        <v>-2.5</v>
      </c>
      <c r="F45" s="195">
        <v>239.19338898265136</v>
      </c>
      <c r="G45" s="45">
        <v>1</v>
      </c>
      <c r="H45" s="71">
        <v>0.6644225207867468</v>
      </c>
      <c r="I45" s="70">
        <v>2</v>
      </c>
      <c r="J45" s="97">
        <v>0.08</v>
      </c>
      <c r="K45" s="99"/>
      <c r="L45" s="97">
        <v>33.274000000000001</v>
      </c>
      <c r="M45" s="99"/>
      <c r="N45" s="96">
        <v>0</v>
      </c>
      <c r="O45" s="99" t="s">
        <v>869</v>
      </c>
      <c r="P45" s="96">
        <v>0</v>
      </c>
      <c r="Q45" s="99" t="s">
        <v>869</v>
      </c>
      <c r="R45" s="97">
        <v>1.4591000000000001</v>
      </c>
      <c r="S45" s="99"/>
      <c r="T45" s="96">
        <v>0</v>
      </c>
      <c r="U45" s="99" t="s">
        <v>869</v>
      </c>
      <c r="V45" s="96">
        <v>0</v>
      </c>
      <c r="W45" s="99" t="s">
        <v>869</v>
      </c>
      <c r="X45" s="180">
        <v>6</v>
      </c>
      <c r="Y45" s="180">
        <v>0</v>
      </c>
      <c r="Z45" s="180">
        <v>0</v>
      </c>
      <c r="AA45" s="180">
        <v>0</v>
      </c>
      <c r="AB45" s="180">
        <v>0</v>
      </c>
      <c r="AC45" s="180"/>
      <c r="AD45" s="180">
        <v>0</v>
      </c>
      <c r="AE45" s="180">
        <v>0</v>
      </c>
      <c r="AF45" s="180">
        <v>0</v>
      </c>
      <c r="AG45" s="180">
        <v>0</v>
      </c>
      <c r="AH45" s="180">
        <v>0</v>
      </c>
    </row>
    <row r="46" spans="1:34" ht="14.25" x14ac:dyDescent="0.2">
      <c r="A46" s="61">
        <v>20151628</v>
      </c>
      <c r="B46" s="62">
        <v>42353</v>
      </c>
      <c r="C46" s="63" t="s">
        <v>373</v>
      </c>
      <c r="D46" s="30">
        <f t="shared" si="1"/>
        <v>25</v>
      </c>
      <c r="E46" s="8">
        <v>-2</v>
      </c>
      <c r="F46" s="195">
        <v>260.89190956225576</v>
      </c>
      <c r="G46" s="45">
        <v>1</v>
      </c>
      <c r="H46" s="71">
        <v>0.64816520352039275</v>
      </c>
      <c r="I46" s="70">
        <v>2</v>
      </c>
      <c r="J46" s="97">
        <v>0.09</v>
      </c>
      <c r="K46" s="99"/>
      <c r="L46" s="97">
        <v>26.805</v>
      </c>
      <c r="M46" s="99"/>
      <c r="N46" s="96">
        <v>0</v>
      </c>
      <c r="O46" s="99" t="s">
        <v>869</v>
      </c>
      <c r="P46" s="96">
        <v>0</v>
      </c>
      <c r="Q46" s="99" t="s">
        <v>869</v>
      </c>
      <c r="R46" s="97">
        <v>2.1644999999999999</v>
      </c>
      <c r="S46" s="99"/>
      <c r="T46" s="96">
        <v>0</v>
      </c>
      <c r="U46" s="99" t="s">
        <v>869</v>
      </c>
      <c r="V46" s="96">
        <v>0</v>
      </c>
      <c r="W46" s="99" t="s">
        <v>869</v>
      </c>
      <c r="X46" s="180">
        <v>4</v>
      </c>
      <c r="Y46" s="180">
        <v>0</v>
      </c>
      <c r="Z46" s="180">
        <v>0</v>
      </c>
      <c r="AA46" s="180">
        <v>0</v>
      </c>
      <c r="AB46" s="180">
        <v>0</v>
      </c>
      <c r="AC46" s="180"/>
      <c r="AD46" s="180">
        <v>0</v>
      </c>
      <c r="AE46" s="180">
        <v>0</v>
      </c>
      <c r="AF46" s="180">
        <v>0</v>
      </c>
      <c r="AG46" s="180">
        <v>0</v>
      </c>
      <c r="AH46" s="180">
        <v>0</v>
      </c>
    </row>
    <row r="47" spans="1:34" ht="14.25" x14ac:dyDescent="0.2">
      <c r="A47" s="61">
        <v>20151629</v>
      </c>
      <c r="B47" s="62">
        <v>42353</v>
      </c>
      <c r="C47" s="63" t="s">
        <v>374</v>
      </c>
      <c r="D47" s="30">
        <f t="shared" si="1"/>
        <v>25</v>
      </c>
      <c r="E47" s="8">
        <v>-1.5</v>
      </c>
      <c r="F47" s="195">
        <v>241.97900986787087</v>
      </c>
      <c r="G47" s="45">
        <v>1</v>
      </c>
      <c r="H47" s="71">
        <v>0.6123991055344139</v>
      </c>
      <c r="I47" s="70">
        <v>2</v>
      </c>
      <c r="J47" s="97">
        <v>0.1</v>
      </c>
      <c r="K47" s="99"/>
      <c r="L47" s="97">
        <v>6.7619999999999996</v>
      </c>
      <c r="M47" s="99"/>
      <c r="N47" s="96">
        <v>0</v>
      </c>
      <c r="O47" s="99" t="s">
        <v>869</v>
      </c>
      <c r="P47" s="96">
        <v>0</v>
      </c>
      <c r="Q47" s="99" t="s">
        <v>869</v>
      </c>
      <c r="R47" s="96">
        <v>0</v>
      </c>
      <c r="S47" s="99" t="s">
        <v>869</v>
      </c>
      <c r="T47" s="96">
        <v>0</v>
      </c>
      <c r="U47" s="99" t="s">
        <v>869</v>
      </c>
      <c r="V47" s="96">
        <v>0</v>
      </c>
      <c r="W47" s="99" t="s">
        <v>869</v>
      </c>
      <c r="X47" s="180">
        <v>5</v>
      </c>
      <c r="Y47" s="180">
        <v>26.7</v>
      </c>
      <c r="Z47" s="180">
        <v>0</v>
      </c>
      <c r="AA47" s="180">
        <v>0</v>
      </c>
      <c r="AB47" s="180">
        <v>0</v>
      </c>
      <c r="AC47" s="180"/>
      <c r="AD47" s="180">
        <v>0</v>
      </c>
      <c r="AE47" s="180">
        <v>0</v>
      </c>
      <c r="AF47" s="180">
        <v>0</v>
      </c>
      <c r="AG47" s="180">
        <v>0</v>
      </c>
      <c r="AH47" s="180">
        <v>0</v>
      </c>
    </row>
    <row r="48" spans="1:34" ht="14.25" x14ac:dyDescent="0.2">
      <c r="A48" s="61">
        <v>20151630</v>
      </c>
      <c r="B48" s="62">
        <v>42353</v>
      </c>
      <c r="C48" s="63" t="s">
        <v>375</v>
      </c>
      <c r="D48" s="30">
        <f t="shared" si="1"/>
        <v>25</v>
      </c>
      <c r="E48" s="8">
        <v>-1.25</v>
      </c>
      <c r="F48" s="195">
        <v>290.21423466982918</v>
      </c>
      <c r="G48" s="45">
        <v>1</v>
      </c>
      <c r="H48" s="71">
        <v>0.60427044690123699</v>
      </c>
      <c r="I48" s="70">
        <v>2</v>
      </c>
      <c r="J48" s="97">
        <v>0.1</v>
      </c>
      <c r="K48" s="99"/>
      <c r="L48" s="97">
        <v>3.6230000000000002</v>
      </c>
      <c r="M48" s="99"/>
      <c r="N48" s="96">
        <v>0</v>
      </c>
      <c r="O48" s="99" t="s">
        <v>869</v>
      </c>
      <c r="P48" s="96">
        <v>0</v>
      </c>
      <c r="Q48" s="99" t="s">
        <v>869</v>
      </c>
      <c r="R48" s="96">
        <v>0</v>
      </c>
      <c r="S48" s="99" t="s">
        <v>869</v>
      </c>
      <c r="T48" s="96">
        <v>0</v>
      </c>
      <c r="U48" s="99" t="s">
        <v>869</v>
      </c>
      <c r="V48" s="96">
        <v>0</v>
      </c>
      <c r="W48" s="99" t="s">
        <v>869</v>
      </c>
      <c r="X48" s="180">
        <v>30.7</v>
      </c>
      <c r="Y48" s="180">
        <v>0</v>
      </c>
      <c r="Z48" s="180">
        <v>0</v>
      </c>
      <c r="AA48" s="180">
        <v>0</v>
      </c>
      <c r="AB48" s="180">
        <v>0</v>
      </c>
      <c r="AC48" s="180"/>
      <c r="AD48" s="180">
        <v>0</v>
      </c>
      <c r="AE48" s="180">
        <v>0</v>
      </c>
      <c r="AF48" s="180">
        <v>0</v>
      </c>
      <c r="AG48" s="180">
        <v>0</v>
      </c>
      <c r="AH48" s="180">
        <v>0</v>
      </c>
    </row>
    <row r="49" spans="1:34" ht="14.25" x14ac:dyDescent="0.2">
      <c r="A49" s="61">
        <v>20151631</v>
      </c>
      <c r="B49" s="62">
        <v>42353</v>
      </c>
      <c r="C49" s="63" t="s">
        <v>376</v>
      </c>
      <c r="D49" s="30">
        <f t="shared" si="1"/>
        <v>25</v>
      </c>
      <c r="E49" s="8">
        <v>-1</v>
      </c>
      <c r="F49" s="195">
        <v>351.20467089358209</v>
      </c>
      <c r="G49" s="45">
        <v>1</v>
      </c>
      <c r="H49" s="71">
        <v>0.44982593287087375</v>
      </c>
      <c r="I49" s="70">
        <v>2</v>
      </c>
      <c r="J49" s="97">
        <v>0.1</v>
      </c>
      <c r="K49" s="99"/>
      <c r="L49" s="97">
        <v>2.5550000000000002</v>
      </c>
      <c r="M49" s="99"/>
      <c r="N49" s="96">
        <v>0</v>
      </c>
      <c r="O49" s="99" t="s">
        <v>869</v>
      </c>
      <c r="P49" s="96">
        <v>0</v>
      </c>
      <c r="Q49" s="99" t="s">
        <v>869</v>
      </c>
      <c r="R49" s="96">
        <v>0</v>
      </c>
      <c r="S49" s="99" t="s">
        <v>869</v>
      </c>
      <c r="T49" s="96">
        <v>0</v>
      </c>
      <c r="U49" s="99" t="s">
        <v>869</v>
      </c>
      <c r="V49" s="96">
        <v>0</v>
      </c>
      <c r="W49" s="99" t="s">
        <v>869</v>
      </c>
      <c r="X49" s="180">
        <v>54</v>
      </c>
      <c r="Y49" s="180">
        <v>0</v>
      </c>
      <c r="Z49" s="180">
        <v>0</v>
      </c>
      <c r="AA49" s="180">
        <v>0</v>
      </c>
      <c r="AB49" s="180">
        <v>0</v>
      </c>
      <c r="AC49" s="180"/>
      <c r="AD49" s="180">
        <v>0</v>
      </c>
      <c r="AE49" s="180">
        <v>0</v>
      </c>
      <c r="AF49" s="180">
        <v>0</v>
      </c>
      <c r="AG49" s="180">
        <v>0</v>
      </c>
      <c r="AH49" s="180">
        <v>0</v>
      </c>
    </row>
    <row r="50" spans="1:34" ht="14.25" x14ac:dyDescent="0.2">
      <c r="A50" s="61">
        <v>20151632</v>
      </c>
      <c r="B50" s="62">
        <v>42353</v>
      </c>
      <c r="C50" s="63" t="s">
        <v>377</v>
      </c>
      <c r="D50" s="30">
        <f t="shared" si="1"/>
        <v>25</v>
      </c>
      <c r="E50" s="8">
        <v>-0.75</v>
      </c>
      <c r="F50" s="195">
        <v>289.62778816767769</v>
      </c>
      <c r="G50" s="45">
        <v>1</v>
      </c>
      <c r="H50" s="71">
        <v>0.58476166618161218</v>
      </c>
      <c r="I50" s="70">
        <v>2</v>
      </c>
      <c r="J50" s="97">
        <v>0.11</v>
      </c>
      <c r="K50" s="99"/>
      <c r="L50" s="97">
        <v>2.7749999999999999</v>
      </c>
      <c r="M50" s="99"/>
      <c r="N50" s="96">
        <v>0</v>
      </c>
      <c r="O50" s="99" t="s">
        <v>869</v>
      </c>
      <c r="P50" s="96">
        <v>0</v>
      </c>
      <c r="Q50" s="99" t="s">
        <v>869</v>
      </c>
      <c r="R50" s="97">
        <v>1.0903</v>
      </c>
      <c r="S50" s="99"/>
      <c r="T50" s="96">
        <v>0</v>
      </c>
      <c r="U50" s="99" t="s">
        <v>869</v>
      </c>
      <c r="V50" s="96">
        <v>0</v>
      </c>
      <c r="W50" s="99" t="s">
        <v>869</v>
      </c>
      <c r="X50" s="180">
        <v>19.2</v>
      </c>
      <c r="Y50" s="180">
        <v>0</v>
      </c>
      <c r="Z50" s="180">
        <v>0</v>
      </c>
      <c r="AA50" s="180">
        <v>0</v>
      </c>
      <c r="AB50" s="180">
        <v>0</v>
      </c>
      <c r="AC50" s="180"/>
      <c r="AD50" s="180">
        <v>0</v>
      </c>
      <c r="AE50" s="180">
        <v>0</v>
      </c>
      <c r="AF50" s="180">
        <v>0</v>
      </c>
      <c r="AG50" s="180">
        <v>0</v>
      </c>
      <c r="AH50" s="180">
        <v>0</v>
      </c>
    </row>
    <row r="51" spans="1:34" ht="14.25" x14ac:dyDescent="0.2">
      <c r="A51" s="61">
        <v>20151633</v>
      </c>
      <c r="B51" s="62">
        <v>42353</v>
      </c>
      <c r="C51" s="63" t="s">
        <v>378</v>
      </c>
      <c r="D51" s="30">
        <f t="shared" si="1"/>
        <v>25</v>
      </c>
      <c r="E51" s="8">
        <v>-0.5</v>
      </c>
      <c r="F51" s="195">
        <v>82.172338031595416</v>
      </c>
      <c r="G51" s="45">
        <v>1</v>
      </c>
      <c r="H51" s="71">
        <v>2.0632757039127668E-2</v>
      </c>
      <c r="I51" s="70">
        <v>2</v>
      </c>
      <c r="J51" s="97">
        <v>0.09</v>
      </c>
      <c r="K51" s="99"/>
      <c r="L51" s="97">
        <v>2.87</v>
      </c>
      <c r="M51" s="99"/>
      <c r="N51" s="96">
        <v>0</v>
      </c>
      <c r="O51" s="99" t="s">
        <v>869</v>
      </c>
      <c r="P51" s="96">
        <v>0</v>
      </c>
      <c r="Q51" s="99" t="s">
        <v>869</v>
      </c>
      <c r="R51" s="97">
        <v>2.3208000000000002</v>
      </c>
      <c r="S51" s="99"/>
      <c r="T51" s="96">
        <v>0</v>
      </c>
      <c r="U51" s="99" t="s">
        <v>869</v>
      </c>
      <c r="V51" s="96">
        <v>0</v>
      </c>
      <c r="W51" s="99" t="s">
        <v>869</v>
      </c>
      <c r="X51" s="180">
        <v>0</v>
      </c>
      <c r="Y51" s="180">
        <v>0</v>
      </c>
      <c r="Z51" s="180">
        <v>0</v>
      </c>
      <c r="AA51" s="180">
        <v>0</v>
      </c>
      <c r="AB51" s="181">
        <v>1</v>
      </c>
      <c r="AC51" s="180"/>
      <c r="AD51" s="180">
        <v>0</v>
      </c>
      <c r="AE51" s="180">
        <v>0</v>
      </c>
      <c r="AF51" s="180">
        <v>0</v>
      </c>
      <c r="AG51" s="180">
        <v>0</v>
      </c>
      <c r="AH51" s="180">
        <v>0</v>
      </c>
    </row>
    <row r="52" spans="1:34" ht="14.25" x14ac:dyDescent="0.2">
      <c r="A52" s="61">
        <v>20151634</v>
      </c>
      <c r="B52" s="62">
        <v>42353</v>
      </c>
      <c r="C52" s="63" t="s">
        <v>380</v>
      </c>
      <c r="D52" s="30">
        <f t="shared" si="0"/>
        <v>30</v>
      </c>
      <c r="E52" s="8">
        <v>-3</v>
      </c>
      <c r="F52" s="195">
        <v>80.706221776216751</v>
      </c>
      <c r="G52" s="45">
        <v>1</v>
      </c>
      <c r="H52" s="71">
        <v>0.70181435049936114</v>
      </c>
      <c r="I52" s="70">
        <v>2</v>
      </c>
      <c r="J52" s="97">
        <v>7.0000000000000007E-2</v>
      </c>
      <c r="K52" s="99"/>
      <c r="L52" s="97">
        <v>12.651</v>
      </c>
      <c r="M52" s="99"/>
      <c r="N52" s="96">
        <v>0</v>
      </c>
      <c r="O52" s="99" t="s">
        <v>869</v>
      </c>
      <c r="P52" s="96">
        <v>0</v>
      </c>
      <c r="Q52" s="99" t="s">
        <v>869</v>
      </c>
      <c r="R52" s="97">
        <v>9.0427</v>
      </c>
      <c r="S52" s="99"/>
      <c r="T52" s="96">
        <v>0</v>
      </c>
      <c r="U52" s="99" t="s">
        <v>869</v>
      </c>
      <c r="V52" s="96">
        <v>0</v>
      </c>
      <c r="W52" s="99" t="s">
        <v>869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/>
      <c r="AD52" s="180">
        <v>0</v>
      </c>
      <c r="AE52" s="180">
        <v>0</v>
      </c>
      <c r="AF52" s="180">
        <v>0</v>
      </c>
      <c r="AG52" s="180">
        <v>0</v>
      </c>
      <c r="AH52" s="180">
        <v>0</v>
      </c>
    </row>
    <row r="53" spans="1:34" ht="14.25" x14ac:dyDescent="0.2">
      <c r="A53" s="61">
        <v>20151635</v>
      </c>
      <c r="B53" s="62">
        <v>42353</v>
      </c>
      <c r="C53" s="63" t="s">
        <v>381</v>
      </c>
      <c r="D53" s="30">
        <f t="shared" si="0"/>
        <v>30</v>
      </c>
      <c r="E53" s="8">
        <v>-2.5</v>
      </c>
      <c r="F53" s="195">
        <v>102.40474235582113</v>
      </c>
      <c r="G53" s="45">
        <v>1</v>
      </c>
      <c r="H53" s="71">
        <v>0.57013008064189352</v>
      </c>
      <c r="I53" s="70">
        <v>2</v>
      </c>
      <c r="J53" s="97">
        <v>0.08</v>
      </c>
      <c r="K53" s="99"/>
      <c r="L53" s="97">
        <v>16.716000000000001</v>
      </c>
      <c r="M53" s="99"/>
      <c r="N53" s="96">
        <v>0</v>
      </c>
      <c r="O53" s="99" t="s">
        <v>869</v>
      </c>
      <c r="P53" s="96">
        <v>0</v>
      </c>
      <c r="Q53" s="99" t="s">
        <v>869</v>
      </c>
      <c r="R53" s="97">
        <v>6.2294</v>
      </c>
      <c r="S53" s="99"/>
      <c r="T53" s="96">
        <v>0</v>
      </c>
      <c r="U53" s="99" t="s">
        <v>869</v>
      </c>
      <c r="V53" s="96">
        <v>0</v>
      </c>
      <c r="W53" s="99" t="s">
        <v>869</v>
      </c>
      <c r="X53" s="180">
        <v>3</v>
      </c>
      <c r="Y53" s="180">
        <v>0</v>
      </c>
      <c r="Z53" s="180">
        <v>0</v>
      </c>
      <c r="AA53" s="180">
        <v>0</v>
      </c>
      <c r="AB53" s="180">
        <v>0</v>
      </c>
      <c r="AC53" s="180"/>
      <c r="AD53" s="180">
        <v>0</v>
      </c>
      <c r="AE53" s="180">
        <v>0</v>
      </c>
      <c r="AF53" s="180">
        <v>0</v>
      </c>
      <c r="AG53" s="180">
        <v>0</v>
      </c>
      <c r="AH53" s="180">
        <v>0</v>
      </c>
    </row>
    <row r="54" spans="1:34" s="15" customFormat="1" ht="14.25" x14ac:dyDescent="0.2">
      <c r="A54" s="61">
        <v>20151636</v>
      </c>
      <c r="B54" s="62">
        <v>42353</v>
      </c>
      <c r="C54" s="63" t="s">
        <v>382</v>
      </c>
      <c r="D54" s="30">
        <f t="shared" si="0"/>
        <v>30</v>
      </c>
      <c r="E54" s="8">
        <v>-2</v>
      </c>
      <c r="F54" s="195">
        <v>126.88888382064498</v>
      </c>
      <c r="G54" s="45">
        <v>1</v>
      </c>
      <c r="H54" s="71">
        <v>0.62540495934749718</v>
      </c>
      <c r="I54" s="70">
        <v>2</v>
      </c>
      <c r="J54" s="97">
        <v>0.09</v>
      </c>
      <c r="K54" s="99"/>
      <c r="L54" s="97">
        <v>20.172999999999998</v>
      </c>
      <c r="M54" s="99"/>
      <c r="N54" s="96">
        <v>0</v>
      </c>
      <c r="O54" s="99" t="s">
        <v>869</v>
      </c>
      <c r="P54" s="96">
        <v>0</v>
      </c>
      <c r="Q54" s="99" t="s">
        <v>869</v>
      </c>
      <c r="R54" s="97">
        <v>4.7816000000000001</v>
      </c>
      <c r="S54" s="99"/>
      <c r="T54" s="96">
        <v>0</v>
      </c>
      <c r="U54" s="99" t="s">
        <v>869</v>
      </c>
      <c r="V54" s="96">
        <v>0</v>
      </c>
      <c r="W54" s="99" t="s">
        <v>869</v>
      </c>
      <c r="X54" s="180">
        <v>5.6</v>
      </c>
      <c r="Y54" s="180">
        <v>0</v>
      </c>
      <c r="Z54" s="180">
        <v>0</v>
      </c>
      <c r="AA54" s="180">
        <v>0</v>
      </c>
      <c r="AB54" s="180">
        <v>0</v>
      </c>
      <c r="AC54" s="180"/>
      <c r="AD54" s="180">
        <v>0</v>
      </c>
      <c r="AE54" s="180">
        <v>0</v>
      </c>
      <c r="AF54" s="180">
        <v>0</v>
      </c>
      <c r="AG54" s="180">
        <v>0</v>
      </c>
      <c r="AH54" s="180">
        <v>0</v>
      </c>
    </row>
    <row r="55" spans="1:34" ht="14.25" x14ac:dyDescent="0.2">
      <c r="A55" s="61">
        <v>20151637</v>
      </c>
      <c r="B55" s="62">
        <v>42353</v>
      </c>
      <c r="C55" s="63" t="s">
        <v>383</v>
      </c>
      <c r="D55" s="30">
        <f t="shared" si="0"/>
        <v>30</v>
      </c>
      <c r="E55" s="8">
        <v>-1.5</v>
      </c>
      <c r="F55" s="195">
        <v>175.71055512475482</v>
      </c>
      <c r="G55" s="45">
        <v>1</v>
      </c>
      <c r="H55" s="71">
        <v>0.6839313015063716</v>
      </c>
      <c r="I55" s="70">
        <v>2</v>
      </c>
      <c r="J55" s="97">
        <v>0.1</v>
      </c>
      <c r="K55" s="99"/>
      <c r="L55" s="97">
        <v>22.053000000000001</v>
      </c>
      <c r="M55" s="99"/>
      <c r="N55" s="96">
        <v>0</v>
      </c>
      <c r="O55" s="99" t="s">
        <v>869</v>
      </c>
      <c r="P55" s="96">
        <v>0</v>
      </c>
      <c r="Q55" s="99" t="s">
        <v>869</v>
      </c>
      <c r="R55" s="97">
        <v>1.3798999999999999</v>
      </c>
      <c r="S55" s="99"/>
      <c r="T55" s="96">
        <v>0</v>
      </c>
      <c r="U55" s="99" t="s">
        <v>869</v>
      </c>
      <c r="V55" s="96">
        <v>0</v>
      </c>
      <c r="W55" s="99" t="s">
        <v>869</v>
      </c>
      <c r="X55" s="180">
        <v>9</v>
      </c>
      <c r="Y55" s="180">
        <v>0</v>
      </c>
      <c r="Z55" s="180">
        <v>0</v>
      </c>
      <c r="AA55" s="180">
        <v>0</v>
      </c>
      <c r="AB55" s="180">
        <v>0</v>
      </c>
      <c r="AC55" s="180"/>
      <c r="AD55" s="180">
        <v>0</v>
      </c>
      <c r="AE55" s="180">
        <v>0</v>
      </c>
      <c r="AF55" s="180">
        <v>0</v>
      </c>
      <c r="AG55" s="180">
        <v>0</v>
      </c>
      <c r="AH55" s="180">
        <v>0</v>
      </c>
    </row>
    <row r="56" spans="1:34" ht="14.25" x14ac:dyDescent="0.2">
      <c r="A56" s="61">
        <v>20151638</v>
      </c>
      <c r="B56" s="62">
        <v>42353</v>
      </c>
      <c r="C56" s="63" t="s">
        <v>384</v>
      </c>
      <c r="D56" s="30">
        <f t="shared" si="0"/>
        <v>30</v>
      </c>
      <c r="E56" s="8">
        <v>-1.25</v>
      </c>
      <c r="F56" s="195">
        <v>405.27702236008059</v>
      </c>
      <c r="G56" s="45">
        <v>2</v>
      </c>
      <c r="H56" s="71">
        <v>0.6953114235928195</v>
      </c>
      <c r="I56" s="70">
        <v>2</v>
      </c>
      <c r="J56" s="97">
        <v>0.1</v>
      </c>
      <c r="K56" s="99"/>
      <c r="L56" s="97">
        <v>13.15</v>
      </c>
      <c r="M56" s="99"/>
      <c r="N56" s="96">
        <v>0</v>
      </c>
      <c r="O56" s="99" t="s">
        <v>869</v>
      </c>
      <c r="P56" s="96">
        <v>0</v>
      </c>
      <c r="Q56" s="99" t="s">
        <v>869</v>
      </c>
      <c r="R56" s="97">
        <v>1.0844</v>
      </c>
      <c r="S56" s="99"/>
      <c r="T56" s="97">
        <v>0.51190000000000002</v>
      </c>
      <c r="U56" s="99"/>
      <c r="V56" s="96">
        <v>0</v>
      </c>
      <c r="W56" s="99" t="s">
        <v>869</v>
      </c>
      <c r="X56" s="180">
        <v>5</v>
      </c>
      <c r="Y56" s="180">
        <v>0</v>
      </c>
      <c r="Z56" s="180">
        <v>0</v>
      </c>
      <c r="AA56" s="180">
        <v>0</v>
      </c>
      <c r="AB56" s="180">
        <v>0</v>
      </c>
      <c r="AC56" s="180"/>
      <c r="AD56" s="180">
        <v>0</v>
      </c>
      <c r="AE56" s="180">
        <v>0</v>
      </c>
      <c r="AF56" s="180">
        <v>0</v>
      </c>
      <c r="AG56" s="180">
        <v>0</v>
      </c>
      <c r="AH56" s="180">
        <v>0</v>
      </c>
    </row>
    <row r="57" spans="1:34" ht="14.25" x14ac:dyDescent="0.2">
      <c r="A57" s="61">
        <v>20151639</v>
      </c>
      <c r="B57" s="62">
        <v>42353</v>
      </c>
      <c r="C57" s="63" t="s">
        <v>385</v>
      </c>
      <c r="D57" s="30">
        <f t="shared" si="0"/>
        <v>30</v>
      </c>
      <c r="E57" s="8">
        <v>-1</v>
      </c>
      <c r="F57" s="195">
        <v>631.18153133291344</v>
      </c>
      <c r="G57" s="45">
        <v>2</v>
      </c>
      <c r="H57" s="71">
        <v>0.81724130309047449</v>
      </c>
      <c r="I57" s="70">
        <v>2</v>
      </c>
      <c r="J57" s="97">
        <v>0.11</v>
      </c>
      <c r="K57" s="99"/>
      <c r="L57" s="97">
        <v>6.008</v>
      </c>
      <c r="M57" s="99"/>
      <c r="N57" s="96">
        <v>0</v>
      </c>
      <c r="O57" s="99" t="s">
        <v>869</v>
      </c>
      <c r="P57" s="96">
        <v>0</v>
      </c>
      <c r="Q57" s="99" t="s">
        <v>869</v>
      </c>
      <c r="R57" s="97">
        <v>1.0892999999999999</v>
      </c>
      <c r="S57" s="99"/>
      <c r="T57" s="96">
        <v>0</v>
      </c>
      <c r="U57" s="99" t="s">
        <v>869</v>
      </c>
      <c r="V57" s="96">
        <v>0</v>
      </c>
      <c r="W57" s="99" t="s">
        <v>869</v>
      </c>
      <c r="X57" s="180">
        <v>3</v>
      </c>
      <c r="Y57" s="180">
        <v>0</v>
      </c>
      <c r="Z57" s="180">
        <v>0</v>
      </c>
      <c r="AA57" s="180">
        <v>0</v>
      </c>
      <c r="AB57" s="180">
        <v>0</v>
      </c>
      <c r="AC57" s="180"/>
      <c r="AD57" s="180">
        <v>0</v>
      </c>
      <c r="AE57" s="180">
        <v>0</v>
      </c>
      <c r="AF57" s="180">
        <v>0</v>
      </c>
      <c r="AG57" s="180">
        <v>0</v>
      </c>
      <c r="AH57" s="180">
        <v>0</v>
      </c>
    </row>
    <row r="58" spans="1:34" ht="14.25" x14ac:dyDescent="0.2">
      <c r="A58" s="61">
        <v>20151640</v>
      </c>
      <c r="B58" s="62">
        <v>42353</v>
      </c>
      <c r="C58" s="63" t="s">
        <v>386</v>
      </c>
      <c r="D58" s="30">
        <f t="shared" si="0"/>
        <v>30</v>
      </c>
      <c r="E58" s="8">
        <v>-0.75</v>
      </c>
      <c r="F58" s="195">
        <v>670.99498918060613</v>
      </c>
      <c r="G58" s="45">
        <v>2</v>
      </c>
      <c r="H58" s="71">
        <v>0.8481302058965472</v>
      </c>
      <c r="I58" s="70">
        <v>2</v>
      </c>
      <c r="J58" s="97">
        <v>0.12</v>
      </c>
      <c r="K58" s="99"/>
      <c r="L58" s="97">
        <v>5.0519999999999996</v>
      </c>
      <c r="M58" s="99"/>
      <c r="N58" s="96">
        <v>0</v>
      </c>
      <c r="O58" s="99" t="s">
        <v>869</v>
      </c>
      <c r="P58" s="96">
        <v>0</v>
      </c>
      <c r="Q58" s="99" t="s">
        <v>869</v>
      </c>
      <c r="R58" s="97">
        <v>1.0896999999999999</v>
      </c>
      <c r="S58" s="99"/>
      <c r="T58" s="96">
        <v>0</v>
      </c>
      <c r="U58" s="99" t="s">
        <v>869</v>
      </c>
      <c r="V58" s="96">
        <v>0</v>
      </c>
      <c r="W58" s="99" t="s">
        <v>869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/>
      <c r="AD58" s="180">
        <v>0</v>
      </c>
      <c r="AE58" s="180">
        <v>0</v>
      </c>
      <c r="AF58" s="180">
        <v>0</v>
      </c>
      <c r="AG58" s="180">
        <v>0</v>
      </c>
      <c r="AH58" s="180">
        <v>0</v>
      </c>
    </row>
    <row r="59" spans="1:34" ht="14.25" x14ac:dyDescent="0.2">
      <c r="A59" s="61">
        <v>20151641</v>
      </c>
      <c r="B59" s="62">
        <v>42353</v>
      </c>
      <c r="C59" s="63" t="s">
        <v>387</v>
      </c>
      <c r="D59" s="30">
        <f t="shared" si="0"/>
        <v>30</v>
      </c>
      <c r="E59" s="8">
        <v>-0.5</v>
      </c>
      <c r="F59" s="195">
        <v>208.25833599416137</v>
      </c>
      <c r="G59" s="45">
        <v>1</v>
      </c>
      <c r="H59" s="71">
        <v>0.21409483250874051</v>
      </c>
      <c r="I59" s="70">
        <v>2</v>
      </c>
      <c r="J59" s="97">
        <v>0.15</v>
      </c>
      <c r="K59" s="99"/>
      <c r="L59" s="97">
        <v>3.5670000000000002</v>
      </c>
      <c r="M59" s="99"/>
      <c r="N59" s="96">
        <v>0</v>
      </c>
      <c r="O59" s="99" t="s">
        <v>869</v>
      </c>
      <c r="P59" s="96">
        <v>0</v>
      </c>
      <c r="Q59" s="99" t="s">
        <v>869</v>
      </c>
      <c r="R59" s="97">
        <v>1.2573000000000001</v>
      </c>
      <c r="S59" s="99"/>
      <c r="T59" s="97">
        <v>0.56659999999999999</v>
      </c>
      <c r="U59" s="99"/>
      <c r="V59" s="96">
        <v>0</v>
      </c>
      <c r="W59" s="99" t="s">
        <v>869</v>
      </c>
      <c r="X59" s="180">
        <v>5</v>
      </c>
      <c r="Y59" s="180">
        <v>0</v>
      </c>
      <c r="Z59" s="180">
        <v>0</v>
      </c>
      <c r="AA59" s="180">
        <v>0</v>
      </c>
      <c r="AB59" s="180">
        <v>3.9</v>
      </c>
      <c r="AC59" s="180"/>
      <c r="AD59" s="180">
        <v>0</v>
      </c>
      <c r="AE59" s="180">
        <v>0</v>
      </c>
      <c r="AF59" s="180">
        <v>0</v>
      </c>
      <c r="AG59" s="180">
        <v>0</v>
      </c>
      <c r="AH59" s="180">
        <v>0</v>
      </c>
    </row>
    <row r="60" spans="1:34" ht="14.25" x14ac:dyDescent="0.2">
      <c r="A60" s="61">
        <v>20151642</v>
      </c>
      <c r="B60" s="62">
        <v>42353</v>
      </c>
      <c r="C60" s="63" t="s">
        <v>388</v>
      </c>
      <c r="D60" s="30">
        <v>30</v>
      </c>
      <c r="E60" s="8">
        <v>-0.25</v>
      </c>
      <c r="F60" s="195">
        <v>58.128031443385176</v>
      </c>
      <c r="G60" s="45">
        <v>1</v>
      </c>
      <c r="H60" s="71">
        <v>5.6398855025106519E-2</v>
      </c>
      <c r="I60" s="70">
        <v>2</v>
      </c>
      <c r="J60" s="109">
        <v>0.09</v>
      </c>
      <c r="K60" s="110"/>
      <c r="L60" s="109">
        <v>6.3840000000000003</v>
      </c>
      <c r="M60" s="110"/>
      <c r="N60" s="111">
        <v>0</v>
      </c>
      <c r="O60" s="110" t="s">
        <v>869</v>
      </c>
      <c r="P60" s="111">
        <v>0</v>
      </c>
      <c r="Q60" s="110" t="s">
        <v>869</v>
      </c>
      <c r="R60" s="102">
        <v>51.690800000000003</v>
      </c>
      <c r="S60" s="112" t="s">
        <v>871</v>
      </c>
      <c r="T60" s="111">
        <v>0</v>
      </c>
      <c r="U60" s="110" t="s">
        <v>869</v>
      </c>
      <c r="V60" s="111">
        <v>0</v>
      </c>
      <c r="W60" s="110" t="s">
        <v>869</v>
      </c>
      <c r="X60" s="180">
        <v>3</v>
      </c>
      <c r="Y60" s="180">
        <v>0</v>
      </c>
      <c r="Z60" s="180">
        <v>0</v>
      </c>
      <c r="AA60" s="180">
        <v>0</v>
      </c>
      <c r="AB60" s="180">
        <v>0</v>
      </c>
      <c r="AC60" s="180"/>
      <c r="AD60" s="180">
        <v>0</v>
      </c>
      <c r="AE60" s="180">
        <v>0</v>
      </c>
      <c r="AF60" s="180">
        <v>0</v>
      </c>
      <c r="AG60" s="180">
        <v>0</v>
      </c>
      <c r="AH60" s="180">
        <v>0</v>
      </c>
    </row>
    <row r="61" spans="1:34" ht="14.25" x14ac:dyDescent="0.2">
      <c r="A61" s="61">
        <v>20151643</v>
      </c>
      <c r="B61" s="62">
        <v>42353</v>
      </c>
      <c r="C61" s="63" t="s">
        <v>389</v>
      </c>
      <c r="D61" s="30">
        <f t="shared" ref="D61:D68" si="2">D52+5</f>
        <v>35</v>
      </c>
      <c r="E61" s="8">
        <v>-3</v>
      </c>
      <c r="F61" s="195">
        <v>48.891499034499532</v>
      </c>
      <c r="G61" s="45">
        <v>1</v>
      </c>
      <c r="H61" s="71">
        <v>0.35715922445265585</v>
      </c>
      <c r="I61" s="70">
        <v>2</v>
      </c>
      <c r="J61" s="97">
        <v>0.06</v>
      </c>
      <c r="K61" s="99"/>
      <c r="L61" s="97">
        <v>14.795</v>
      </c>
      <c r="M61" s="99"/>
      <c r="N61" s="96">
        <v>0</v>
      </c>
      <c r="O61" s="99" t="s">
        <v>869</v>
      </c>
      <c r="P61" s="96">
        <v>0</v>
      </c>
      <c r="Q61" s="99" t="s">
        <v>869</v>
      </c>
      <c r="R61" s="97">
        <v>7.8377999999999997</v>
      </c>
      <c r="S61" s="99"/>
      <c r="T61" s="96">
        <v>0</v>
      </c>
      <c r="U61" s="99" t="s">
        <v>869</v>
      </c>
      <c r="V61" s="96">
        <v>0</v>
      </c>
      <c r="W61" s="99" t="s">
        <v>869</v>
      </c>
      <c r="X61" s="180">
        <v>2</v>
      </c>
      <c r="Y61" s="180">
        <v>0</v>
      </c>
      <c r="Z61" s="180">
        <v>0</v>
      </c>
      <c r="AA61" s="180">
        <v>0</v>
      </c>
      <c r="AB61" s="180">
        <v>0</v>
      </c>
      <c r="AC61" s="180"/>
      <c r="AD61" s="180">
        <v>0</v>
      </c>
      <c r="AE61" s="180">
        <v>0</v>
      </c>
      <c r="AF61" s="180">
        <v>0</v>
      </c>
      <c r="AG61" s="180">
        <v>0</v>
      </c>
      <c r="AH61" s="180">
        <v>0</v>
      </c>
    </row>
    <row r="62" spans="1:34" ht="14.25" x14ac:dyDescent="0.2">
      <c r="A62" s="61">
        <v>20151644</v>
      </c>
      <c r="B62" s="62">
        <v>42353</v>
      </c>
      <c r="C62" s="63" t="s">
        <v>390</v>
      </c>
      <c r="D62" s="30">
        <f t="shared" si="2"/>
        <v>35</v>
      </c>
      <c r="E62" s="8">
        <v>-2.5</v>
      </c>
      <c r="F62" s="195">
        <v>59.300924447688118</v>
      </c>
      <c r="G62" s="45">
        <v>1</v>
      </c>
      <c r="H62" s="71">
        <v>0.4238142252447073</v>
      </c>
      <c r="I62" s="70">
        <v>2</v>
      </c>
      <c r="J62" s="97">
        <v>0.06</v>
      </c>
      <c r="K62" s="99"/>
      <c r="L62" s="97">
        <v>15.305</v>
      </c>
      <c r="M62" s="99"/>
      <c r="N62" s="96">
        <v>0</v>
      </c>
      <c r="O62" s="99" t="s">
        <v>869</v>
      </c>
      <c r="P62" s="96">
        <v>0</v>
      </c>
      <c r="Q62" s="99" t="s">
        <v>869</v>
      </c>
      <c r="R62" s="97">
        <v>11.1684</v>
      </c>
      <c r="S62" s="99"/>
      <c r="T62" s="96">
        <v>0</v>
      </c>
      <c r="U62" s="99" t="s">
        <v>869</v>
      </c>
      <c r="V62" s="96">
        <v>0</v>
      </c>
      <c r="W62" s="99" t="s">
        <v>869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180"/>
      <c r="AD62" s="180">
        <v>0</v>
      </c>
      <c r="AE62" s="180">
        <v>0</v>
      </c>
      <c r="AF62" s="180">
        <v>0</v>
      </c>
      <c r="AG62" s="180">
        <v>0</v>
      </c>
      <c r="AH62" s="180">
        <v>0</v>
      </c>
    </row>
    <row r="63" spans="1:34" ht="14.25" x14ac:dyDescent="0.2">
      <c r="A63" s="61">
        <v>20151645</v>
      </c>
      <c r="B63" s="62">
        <v>42353</v>
      </c>
      <c r="C63" s="63" t="s">
        <v>391</v>
      </c>
      <c r="D63" s="30">
        <f t="shared" si="2"/>
        <v>35</v>
      </c>
      <c r="E63" s="8">
        <v>-2</v>
      </c>
      <c r="F63" s="195">
        <v>77.334154388845803</v>
      </c>
      <c r="G63" s="45">
        <v>1</v>
      </c>
      <c r="H63" s="71">
        <v>0.56362715373535188</v>
      </c>
      <c r="I63" s="70">
        <v>2</v>
      </c>
      <c r="J63" s="97">
        <v>0.06</v>
      </c>
      <c r="K63" s="99"/>
      <c r="L63" s="97">
        <v>16.524000000000001</v>
      </c>
      <c r="M63" s="99"/>
      <c r="N63" s="96">
        <v>0</v>
      </c>
      <c r="O63" s="99" t="s">
        <v>869</v>
      </c>
      <c r="P63" s="96">
        <v>0</v>
      </c>
      <c r="Q63" s="99" t="s">
        <v>869</v>
      </c>
      <c r="R63" s="97">
        <v>13.8574</v>
      </c>
      <c r="S63" s="99"/>
      <c r="T63" s="96">
        <v>0</v>
      </c>
      <c r="U63" s="99" t="s">
        <v>869</v>
      </c>
      <c r="V63" s="96">
        <v>0</v>
      </c>
      <c r="W63" s="99" t="s">
        <v>869</v>
      </c>
      <c r="X63" s="180">
        <v>4</v>
      </c>
      <c r="Y63" s="180">
        <v>0</v>
      </c>
      <c r="Z63" s="180">
        <v>0</v>
      </c>
      <c r="AA63" s="180">
        <v>0</v>
      </c>
      <c r="AB63" s="180">
        <v>0</v>
      </c>
      <c r="AC63" s="180"/>
      <c r="AD63" s="180">
        <v>0</v>
      </c>
      <c r="AE63" s="180">
        <v>0</v>
      </c>
      <c r="AF63" s="180">
        <v>0</v>
      </c>
      <c r="AG63" s="180">
        <v>0</v>
      </c>
      <c r="AH63" s="180">
        <v>0</v>
      </c>
    </row>
    <row r="64" spans="1:34" ht="14.25" x14ac:dyDescent="0.2">
      <c r="A64" s="61">
        <v>20151646</v>
      </c>
      <c r="B64" s="62">
        <v>42353</v>
      </c>
      <c r="C64" s="63" t="s">
        <v>392</v>
      </c>
      <c r="D64" s="30">
        <f t="shared" si="2"/>
        <v>35</v>
      </c>
      <c r="E64" s="8">
        <v>-1.5</v>
      </c>
      <c r="F64" s="195">
        <v>86.27746354665571</v>
      </c>
      <c r="G64" s="45">
        <v>1</v>
      </c>
      <c r="H64" s="71">
        <v>0.57500727582179967</v>
      </c>
      <c r="I64" s="70">
        <v>2</v>
      </c>
      <c r="J64" s="97">
        <v>7.0000000000000007E-2</v>
      </c>
      <c r="K64" s="99"/>
      <c r="L64" s="97">
        <v>15.209</v>
      </c>
      <c r="M64" s="99"/>
      <c r="N64" s="96">
        <v>0</v>
      </c>
      <c r="O64" s="99" t="s">
        <v>869</v>
      </c>
      <c r="P64" s="96">
        <v>0</v>
      </c>
      <c r="Q64" s="99" t="s">
        <v>869</v>
      </c>
      <c r="R64" s="97">
        <v>6.0434999999999999</v>
      </c>
      <c r="S64" s="99"/>
      <c r="T64" s="96">
        <v>0</v>
      </c>
      <c r="U64" s="99" t="s">
        <v>869</v>
      </c>
      <c r="V64" s="96">
        <v>0</v>
      </c>
      <c r="W64" s="99" t="s">
        <v>869</v>
      </c>
      <c r="X64" s="180">
        <v>0</v>
      </c>
      <c r="Y64" s="180">
        <v>0</v>
      </c>
      <c r="Z64" s="180">
        <v>0</v>
      </c>
      <c r="AA64" s="180">
        <v>0</v>
      </c>
      <c r="AB64" s="180">
        <v>0</v>
      </c>
      <c r="AC64" s="180"/>
      <c r="AD64" s="180">
        <v>0</v>
      </c>
      <c r="AE64" s="180">
        <v>0</v>
      </c>
      <c r="AF64" s="180">
        <v>0</v>
      </c>
      <c r="AG64" s="180">
        <v>0</v>
      </c>
      <c r="AH64" s="180">
        <v>0</v>
      </c>
    </row>
    <row r="65" spans="1:34" s="4" customFormat="1" ht="14.25" x14ac:dyDescent="0.2">
      <c r="A65" s="61">
        <v>20151647</v>
      </c>
      <c r="B65" s="62">
        <v>42353</v>
      </c>
      <c r="C65" s="63" t="s">
        <v>393</v>
      </c>
      <c r="D65" s="30">
        <f t="shared" si="2"/>
        <v>35</v>
      </c>
      <c r="E65" s="8">
        <v>-1.25</v>
      </c>
      <c r="F65" s="195">
        <v>315.57804588788025</v>
      </c>
      <c r="G65" s="45">
        <v>1</v>
      </c>
      <c r="H65" s="71">
        <v>0.50672654330311273</v>
      </c>
      <c r="I65" s="70">
        <v>2</v>
      </c>
      <c r="J65" s="97">
        <v>0.08</v>
      </c>
      <c r="K65" s="99"/>
      <c r="L65" s="97">
        <v>8.6790000000000003</v>
      </c>
      <c r="M65" s="99"/>
      <c r="N65" s="96">
        <v>0</v>
      </c>
      <c r="O65" s="99" t="s">
        <v>869</v>
      </c>
      <c r="P65" s="96">
        <v>0</v>
      </c>
      <c r="Q65" s="99" t="s">
        <v>869</v>
      </c>
      <c r="R65" s="97">
        <v>1.0109999999999999</v>
      </c>
      <c r="S65" s="99"/>
      <c r="T65" s="96">
        <v>0</v>
      </c>
      <c r="U65" s="99" t="s">
        <v>869</v>
      </c>
      <c r="V65" s="96">
        <v>0</v>
      </c>
      <c r="W65" s="99" t="s">
        <v>869</v>
      </c>
      <c r="X65" s="180">
        <v>4</v>
      </c>
      <c r="Y65" s="180">
        <v>11.1</v>
      </c>
      <c r="Z65" s="180">
        <v>0</v>
      </c>
      <c r="AA65" s="180">
        <v>0</v>
      </c>
      <c r="AB65" s="180">
        <v>0</v>
      </c>
      <c r="AC65" s="180"/>
      <c r="AD65" s="180">
        <v>0</v>
      </c>
      <c r="AE65" s="180">
        <v>0</v>
      </c>
      <c r="AF65" s="180">
        <v>0</v>
      </c>
      <c r="AG65" s="180">
        <v>0</v>
      </c>
      <c r="AH65" s="180">
        <v>0</v>
      </c>
    </row>
    <row r="66" spans="1:34" s="4" customFormat="1" ht="14.25" x14ac:dyDescent="0.2">
      <c r="A66" s="61">
        <v>20151648</v>
      </c>
      <c r="B66" s="62">
        <v>42353</v>
      </c>
      <c r="C66" s="63" t="s">
        <v>394</v>
      </c>
      <c r="D66" s="30">
        <f t="shared" si="2"/>
        <v>35</v>
      </c>
      <c r="E66" s="8">
        <v>-1</v>
      </c>
      <c r="F66" s="195">
        <v>645.92725646168867</v>
      </c>
      <c r="G66" s="45">
        <v>2</v>
      </c>
      <c r="H66" s="71">
        <v>0.40430544452508249</v>
      </c>
      <c r="I66" s="70">
        <v>2</v>
      </c>
      <c r="J66" s="97">
        <v>0.09</v>
      </c>
      <c r="K66" s="99"/>
      <c r="L66" s="97">
        <v>7.024</v>
      </c>
      <c r="M66" s="99"/>
      <c r="N66" s="96">
        <v>0</v>
      </c>
      <c r="O66" s="99" t="s">
        <v>869</v>
      </c>
      <c r="P66" s="96">
        <v>0</v>
      </c>
      <c r="Q66" s="99" t="s">
        <v>869</v>
      </c>
      <c r="R66" s="96">
        <v>0</v>
      </c>
      <c r="S66" s="99" t="s">
        <v>869</v>
      </c>
      <c r="T66" s="96">
        <v>0</v>
      </c>
      <c r="U66" s="99" t="s">
        <v>869</v>
      </c>
      <c r="V66" s="96">
        <v>0</v>
      </c>
      <c r="W66" s="99" t="s">
        <v>869</v>
      </c>
      <c r="X66" s="180">
        <v>6.6</v>
      </c>
      <c r="Y66" s="180">
        <v>0</v>
      </c>
      <c r="Z66" s="180">
        <v>0</v>
      </c>
      <c r="AA66" s="180">
        <v>0</v>
      </c>
      <c r="AB66" s="180">
        <v>0</v>
      </c>
      <c r="AC66" s="180"/>
      <c r="AD66" s="180">
        <v>0</v>
      </c>
      <c r="AE66" s="180">
        <v>0</v>
      </c>
      <c r="AF66" s="180">
        <v>0</v>
      </c>
      <c r="AG66" s="180">
        <v>0</v>
      </c>
      <c r="AH66" s="180">
        <v>0</v>
      </c>
    </row>
    <row r="67" spans="1:34" s="4" customFormat="1" ht="14.25" x14ac:dyDescent="0.2">
      <c r="A67" s="61">
        <v>20151649</v>
      </c>
      <c r="B67" s="62">
        <v>42353</v>
      </c>
      <c r="C67" s="63" t="s">
        <v>395</v>
      </c>
      <c r="D67" s="30">
        <f t="shared" si="2"/>
        <v>35</v>
      </c>
      <c r="E67" s="8">
        <v>-0.75</v>
      </c>
      <c r="F67" s="195">
        <v>959.03987976439657</v>
      </c>
      <c r="G67" s="45">
        <v>5</v>
      </c>
      <c r="H67" s="71">
        <v>0.24660946704144854</v>
      </c>
      <c r="I67" s="70">
        <v>2</v>
      </c>
      <c r="J67" s="97">
        <v>0.09</v>
      </c>
      <c r="K67" s="99"/>
      <c r="L67" s="97">
        <v>6.726</v>
      </c>
      <c r="M67" s="99"/>
      <c r="N67" s="96">
        <v>0</v>
      </c>
      <c r="O67" s="99" t="s">
        <v>869</v>
      </c>
      <c r="P67" s="96">
        <v>0</v>
      </c>
      <c r="Q67" s="99" t="s">
        <v>869</v>
      </c>
      <c r="R67" s="97">
        <v>0.98440000000000005</v>
      </c>
      <c r="S67" s="99"/>
      <c r="T67" s="96">
        <v>0</v>
      </c>
      <c r="U67" s="99" t="s">
        <v>869</v>
      </c>
      <c r="V67" s="96">
        <v>0</v>
      </c>
      <c r="W67" s="99" t="s">
        <v>869</v>
      </c>
      <c r="X67" s="180">
        <v>6.9</v>
      </c>
      <c r="Y67" s="180">
        <v>0</v>
      </c>
      <c r="Z67" s="180">
        <v>0</v>
      </c>
      <c r="AA67" s="180">
        <v>0</v>
      </c>
      <c r="AB67" s="180">
        <v>0</v>
      </c>
      <c r="AC67" s="180"/>
      <c r="AD67" s="180">
        <v>0</v>
      </c>
      <c r="AE67" s="180">
        <v>0</v>
      </c>
      <c r="AF67" s="180">
        <v>0</v>
      </c>
      <c r="AG67" s="180">
        <v>0</v>
      </c>
      <c r="AH67" s="180">
        <v>0</v>
      </c>
    </row>
    <row r="68" spans="1:34" s="4" customFormat="1" ht="14.25" x14ac:dyDescent="0.2">
      <c r="A68" s="61">
        <v>20151650</v>
      </c>
      <c r="B68" s="62">
        <v>42353</v>
      </c>
      <c r="C68" s="63" t="s">
        <v>396</v>
      </c>
      <c r="D68" s="30">
        <f t="shared" si="2"/>
        <v>35</v>
      </c>
      <c r="E68" s="8">
        <v>-0.5</v>
      </c>
      <c r="F68" s="195">
        <v>270.56827684775504</v>
      </c>
      <c r="G68" s="45">
        <v>1</v>
      </c>
      <c r="H68" s="71">
        <v>0</v>
      </c>
      <c r="I68" s="70">
        <v>2</v>
      </c>
      <c r="J68" s="97">
        <v>7.0000000000000007E-2</v>
      </c>
      <c r="K68" s="99"/>
      <c r="L68" s="97">
        <v>7.1539999999999999</v>
      </c>
      <c r="M68" s="99"/>
      <c r="N68" s="96">
        <v>0</v>
      </c>
      <c r="O68" s="99" t="s">
        <v>869</v>
      </c>
      <c r="P68" s="96">
        <v>0</v>
      </c>
      <c r="Q68" s="99" t="s">
        <v>869</v>
      </c>
      <c r="R68" s="97">
        <v>1.2589999999999999</v>
      </c>
      <c r="S68" s="99"/>
      <c r="T68" s="96">
        <v>0</v>
      </c>
      <c r="U68" s="99" t="s">
        <v>869</v>
      </c>
      <c r="V68" s="96">
        <v>0</v>
      </c>
      <c r="W68" s="99" t="s">
        <v>869</v>
      </c>
      <c r="X68" s="180">
        <v>5</v>
      </c>
      <c r="Y68" s="180">
        <v>0</v>
      </c>
      <c r="Z68" s="180">
        <v>0</v>
      </c>
      <c r="AA68" s="180">
        <v>0</v>
      </c>
      <c r="AB68" s="180">
        <v>0</v>
      </c>
      <c r="AC68" s="180"/>
      <c r="AD68" s="180">
        <v>0</v>
      </c>
      <c r="AE68" s="180">
        <v>0</v>
      </c>
      <c r="AF68" s="180">
        <v>0</v>
      </c>
      <c r="AG68" s="180">
        <v>0</v>
      </c>
      <c r="AH68" s="180">
        <v>0</v>
      </c>
    </row>
    <row r="69" spans="1:34" s="4" customFormat="1" ht="14.25" x14ac:dyDescent="0.2">
      <c r="A69" s="61">
        <v>20151651</v>
      </c>
      <c r="B69" s="62">
        <v>42353</v>
      </c>
      <c r="C69" s="63" t="s">
        <v>398</v>
      </c>
      <c r="D69" s="30">
        <f t="shared" si="0"/>
        <v>40</v>
      </c>
      <c r="E69" s="8">
        <v>-3</v>
      </c>
      <c r="F69" s="195">
        <v>67.511175477808692</v>
      </c>
      <c r="G69" s="45">
        <v>1</v>
      </c>
      <c r="H69" s="71">
        <v>0.35065629754611427</v>
      </c>
      <c r="I69" s="70">
        <v>2</v>
      </c>
      <c r="J69" s="97">
        <v>0.05</v>
      </c>
      <c r="K69" s="99"/>
      <c r="L69" s="97">
        <v>6.7779999999999996</v>
      </c>
      <c r="M69" s="99"/>
      <c r="N69" s="96">
        <v>0</v>
      </c>
      <c r="O69" s="99" t="s">
        <v>869</v>
      </c>
      <c r="P69" s="96">
        <v>0</v>
      </c>
      <c r="Q69" s="99" t="s">
        <v>869</v>
      </c>
      <c r="R69" s="97">
        <v>1.7809999999999999</v>
      </c>
      <c r="S69" s="99"/>
      <c r="T69" s="96">
        <v>0</v>
      </c>
      <c r="U69" s="99" t="s">
        <v>869</v>
      </c>
      <c r="V69" s="96">
        <v>0</v>
      </c>
      <c r="W69" s="99" t="s">
        <v>869</v>
      </c>
      <c r="X69" s="180">
        <v>0</v>
      </c>
      <c r="Y69" s="180">
        <v>0</v>
      </c>
      <c r="Z69" s="180">
        <v>0</v>
      </c>
      <c r="AA69" s="180">
        <v>0</v>
      </c>
      <c r="AB69" s="181">
        <v>2</v>
      </c>
      <c r="AC69" s="180"/>
      <c r="AD69" s="180">
        <v>0</v>
      </c>
      <c r="AE69" s="180">
        <v>0</v>
      </c>
      <c r="AF69" s="180">
        <v>0</v>
      </c>
      <c r="AG69" s="180">
        <v>0</v>
      </c>
      <c r="AH69" s="180">
        <v>0</v>
      </c>
    </row>
    <row r="70" spans="1:34" s="4" customFormat="1" ht="14.25" x14ac:dyDescent="0.2">
      <c r="A70" s="61">
        <v>20151652</v>
      </c>
      <c r="B70" s="62">
        <v>42353</v>
      </c>
      <c r="C70" s="63" t="s">
        <v>399</v>
      </c>
      <c r="D70" s="30">
        <f t="shared" si="0"/>
        <v>40</v>
      </c>
      <c r="E70" s="8">
        <v>-2.5</v>
      </c>
      <c r="F70" s="195">
        <v>80.852833401754609</v>
      </c>
      <c r="G70" s="45">
        <v>1</v>
      </c>
      <c r="H70" s="71">
        <v>0.55549849510217486</v>
      </c>
      <c r="I70" s="70">
        <v>2</v>
      </c>
      <c r="J70" s="97">
        <v>0.06</v>
      </c>
      <c r="K70" s="99"/>
      <c r="L70" s="97">
        <v>9.5660000000000007</v>
      </c>
      <c r="M70" s="99"/>
      <c r="N70" s="96">
        <v>0</v>
      </c>
      <c r="O70" s="99" t="s">
        <v>869</v>
      </c>
      <c r="P70" s="96">
        <v>0</v>
      </c>
      <c r="Q70" s="99" t="s">
        <v>869</v>
      </c>
      <c r="R70" s="97">
        <v>4.0075000000000003</v>
      </c>
      <c r="S70" s="99"/>
      <c r="T70" s="96">
        <v>0</v>
      </c>
      <c r="U70" s="99" t="s">
        <v>869</v>
      </c>
      <c r="V70" s="96">
        <v>0</v>
      </c>
      <c r="W70" s="99" t="s">
        <v>869</v>
      </c>
      <c r="X70" s="180">
        <v>3</v>
      </c>
      <c r="Y70" s="180">
        <v>0</v>
      </c>
      <c r="Z70" s="180">
        <v>0</v>
      </c>
      <c r="AA70" s="180">
        <v>0</v>
      </c>
      <c r="AB70" s="181">
        <v>1</v>
      </c>
      <c r="AC70" s="180"/>
      <c r="AD70" s="180">
        <v>0</v>
      </c>
      <c r="AE70" s="180">
        <v>0</v>
      </c>
      <c r="AF70" s="180">
        <v>0</v>
      </c>
      <c r="AG70" s="180">
        <v>0</v>
      </c>
      <c r="AH70" s="180">
        <v>0</v>
      </c>
    </row>
    <row r="71" spans="1:34" s="4" customFormat="1" ht="14.25" x14ac:dyDescent="0.2">
      <c r="A71" s="61">
        <v>20151653</v>
      </c>
      <c r="B71" s="62">
        <v>42353</v>
      </c>
      <c r="C71" s="63" t="s">
        <v>400</v>
      </c>
      <c r="D71" s="30">
        <f t="shared" si="0"/>
        <v>40</v>
      </c>
      <c r="E71" s="8">
        <v>-2</v>
      </c>
      <c r="F71" s="195">
        <v>95.953830832154964</v>
      </c>
      <c r="G71" s="45">
        <v>1</v>
      </c>
      <c r="H71" s="71">
        <v>0.57988447100170593</v>
      </c>
      <c r="I71" s="70">
        <v>2</v>
      </c>
      <c r="J71" s="97">
        <v>0.05</v>
      </c>
      <c r="K71" s="99"/>
      <c r="L71" s="97">
        <v>11.189</v>
      </c>
      <c r="M71" s="99"/>
      <c r="N71" s="96">
        <v>0</v>
      </c>
      <c r="O71" s="99" t="s">
        <v>869</v>
      </c>
      <c r="P71" s="96">
        <v>0</v>
      </c>
      <c r="Q71" s="99" t="s">
        <v>869</v>
      </c>
      <c r="R71" s="97">
        <v>1.696</v>
      </c>
      <c r="S71" s="99"/>
      <c r="T71" s="96">
        <v>0</v>
      </c>
      <c r="U71" s="99" t="s">
        <v>869</v>
      </c>
      <c r="V71" s="96">
        <v>0</v>
      </c>
      <c r="W71" s="99" t="s">
        <v>869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/>
      <c r="AD71" s="180">
        <v>0</v>
      </c>
      <c r="AE71" s="180">
        <v>0</v>
      </c>
      <c r="AF71" s="180">
        <v>0</v>
      </c>
      <c r="AG71" s="180">
        <v>0</v>
      </c>
      <c r="AH71" s="180">
        <v>0</v>
      </c>
    </row>
    <row r="72" spans="1:34" s="4" customFormat="1" ht="14.25" x14ac:dyDescent="0.2">
      <c r="A72" s="61">
        <v>20151654</v>
      </c>
      <c r="B72" s="62">
        <v>42353</v>
      </c>
      <c r="C72" s="63" t="s">
        <v>401</v>
      </c>
      <c r="D72" s="30">
        <f t="shared" si="0"/>
        <v>40</v>
      </c>
      <c r="E72" s="8">
        <v>-1.5</v>
      </c>
      <c r="F72" s="195">
        <v>132.75334884215968</v>
      </c>
      <c r="G72" s="45">
        <v>1</v>
      </c>
      <c r="H72" s="71">
        <v>0.53924117783582082</v>
      </c>
      <c r="I72" s="70">
        <v>2</v>
      </c>
      <c r="J72" s="97">
        <v>0.06</v>
      </c>
      <c r="K72" s="99"/>
      <c r="L72" s="97">
        <v>22.177</v>
      </c>
      <c r="M72" s="99"/>
      <c r="N72" s="96">
        <v>0</v>
      </c>
      <c r="O72" s="99" t="s">
        <v>869</v>
      </c>
      <c r="P72" s="96">
        <v>0</v>
      </c>
      <c r="Q72" s="99" t="s">
        <v>869</v>
      </c>
      <c r="R72" s="97">
        <v>1.0193000000000001</v>
      </c>
      <c r="S72" s="99"/>
      <c r="T72" s="96">
        <v>0</v>
      </c>
      <c r="U72" s="99" t="s">
        <v>869</v>
      </c>
      <c r="V72" s="96">
        <v>0</v>
      </c>
      <c r="W72" s="99" t="s">
        <v>869</v>
      </c>
      <c r="X72" s="180">
        <v>4</v>
      </c>
      <c r="Y72" s="180">
        <v>0</v>
      </c>
      <c r="Z72" s="180">
        <v>0</v>
      </c>
      <c r="AA72" s="180">
        <v>0</v>
      </c>
      <c r="AB72" s="180">
        <v>0</v>
      </c>
      <c r="AC72" s="180"/>
      <c r="AD72" s="180">
        <v>0</v>
      </c>
      <c r="AE72" s="180">
        <v>0</v>
      </c>
      <c r="AF72" s="180">
        <v>0</v>
      </c>
      <c r="AG72" s="180">
        <v>0</v>
      </c>
      <c r="AH72" s="180">
        <v>0</v>
      </c>
    </row>
    <row r="73" spans="1:34" s="4" customFormat="1" ht="14.25" x14ac:dyDescent="0.2">
      <c r="A73" s="61">
        <v>20151655</v>
      </c>
      <c r="B73" s="62">
        <v>42353</v>
      </c>
      <c r="C73" s="63" t="s">
        <v>402</v>
      </c>
      <c r="D73" s="30">
        <f t="shared" si="0"/>
        <v>40</v>
      </c>
      <c r="E73" s="8">
        <v>-1.25</v>
      </c>
      <c r="F73" s="195">
        <v>127.03549544618285</v>
      </c>
      <c r="G73" s="45">
        <v>1</v>
      </c>
      <c r="H73" s="71">
        <v>0.41568556661153028</v>
      </c>
      <c r="I73" s="70">
        <v>2</v>
      </c>
      <c r="J73" s="97">
        <v>7.0000000000000007E-2</v>
      </c>
      <c r="K73" s="99"/>
      <c r="L73" s="97">
        <v>16.081</v>
      </c>
      <c r="M73" s="99"/>
      <c r="N73" s="96">
        <v>0</v>
      </c>
      <c r="O73" s="99" t="s">
        <v>869</v>
      </c>
      <c r="P73" s="96">
        <v>0</v>
      </c>
      <c r="Q73" s="99" t="s">
        <v>869</v>
      </c>
      <c r="R73" s="96">
        <v>0</v>
      </c>
      <c r="S73" s="99" t="s">
        <v>869</v>
      </c>
      <c r="T73" s="96">
        <v>0</v>
      </c>
      <c r="U73" s="99" t="s">
        <v>869</v>
      </c>
      <c r="V73" s="96">
        <v>0</v>
      </c>
      <c r="W73" s="99" t="s">
        <v>869</v>
      </c>
      <c r="X73" s="180">
        <v>14.9</v>
      </c>
      <c r="Y73" s="180">
        <v>0</v>
      </c>
      <c r="Z73" s="180">
        <v>0</v>
      </c>
      <c r="AA73" s="180">
        <v>0</v>
      </c>
      <c r="AB73" s="180">
        <v>0</v>
      </c>
      <c r="AC73" s="180"/>
      <c r="AD73" s="180">
        <v>0</v>
      </c>
      <c r="AE73" s="180">
        <v>0</v>
      </c>
      <c r="AF73" s="180">
        <v>0</v>
      </c>
      <c r="AG73" s="180">
        <v>0</v>
      </c>
      <c r="AH73" s="180">
        <v>0</v>
      </c>
    </row>
    <row r="74" spans="1:34" s="4" customFormat="1" ht="14.25" x14ac:dyDescent="0.2">
      <c r="A74" s="61">
        <v>20151656</v>
      </c>
      <c r="B74" s="62">
        <v>42353</v>
      </c>
      <c r="C74" s="63" t="s">
        <v>403</v>
      </c>
      <c r="D74" s="30">
        <f t="shared" si="0"/>
        <v>40</v>
      </c>
      <c r="E74" s="8">
        <v>-1</v>
      </c>
      <c r="F74" s="195">
        <v>98.886063342912308</v>
      </c>
      <c r="G74" s="45">
        <v>1</v>
      </c>
      <c r="H74" s="71">
        <v>0.29863288229378143</v>
      </c>
      <c r="I74" s="70">
        <v>2</v>
      </c>
      <c r="J74" s="94">
        <v>7.0000000000000007E-2</v>
      </c>
      <c r="K74" s="99"/>
      <c r="L74" s="94">
        <v>16.149999999999999</v>
      </c>
      <c r="M74" s="99"/>
      <c r="N74" s="96">
        <v>0</v>
      </c>
      <c r="O74" s="99" t="s">
        <v>869</v>
      </c>
      <c r="P74" s="96">
        <v>0</v>
      </c>
      <c r="Q74" s="99" t="s">
        <v>869</v>
      </c>
      <c r="R74" s="94">
        <v>0.97950000000000004</v>
      </c>
      <c r="S74" s="99"/>
      <c r="T74" s="96">
        <v>0</v>
      </c>
      <c r="U74" s="99" t="s">
        <v>869</v>
      </c>
      <c r="V74" s="96">
        <v>0</v>
      </c>
      <c r="W74" s="99" t="s">
        <v>869</v>
      </c>
      <c r="X74" s="180">
        <v>16.100000000000001</v>
      </c>
      <c r="Y74" s="180">
        <v>7</v>
      </c>
      <c r="Z74" s="180">
        <v>0</v>
      </c>
      <c r="AA74" s="180">
        <v>0</v>
      </c>
      <c r="AB74" s="180">
        <v>0</v>
      </c>
      <c r="AC74" s="180"/>
      <c r="AD74" s="180">
        <v>0</v>
      </c>
      <c r="AE74" s="180">
        <v>0</v>
      </c>
      <c r="AF74" s="180">
        <v>0</v>
      </c>
      <c r="AG74" s="180">
        <v>0</v>
      </c>
      <c r="AH74" s="180">
        <v>0</v>
      </c>
    </row>
    <row r="75" spans="1:34" s="4" customFormat="1" ht="14.25" x14ac:dyDescent="0.2">
      <c r="A75" s="61">
        <v>20151657</v>
      </c>
      <c r="B75" s="62">
        <v>42353</v>
      </c>
      <c r="C75" s="63" t="s">
        <v>404</v>
      </c>
      <c r="D75" s="30">
        <f t="shared" si="0"/>
        <v>40</v>
      </c>
      <c r="E75" s="8">
        <v>-0.75</v>
      </c>
      <c r="F75" s="195">
        <v>82.172338031595416</v>
      </c>
      <c r="G75" s="45">
        <v>1</v>
      </c>
      <c r="H75" s="71">
        <v>0.10517080682416857</v>
      </c>
      <c r="I75" s="70">
        <v>2</v>
      </c>
      <c r="J75" s="94">
        <v>7.0000000000000007E-2</v>
      </c>
      <c r="K75" s="99"/>
      <c r="L75" s="94">
        <v>15.005000000000001</v>
      </c>
      <c r="M75" s="99"/>
      <c r="N75" s="96">
        <v>0</v>
      </c>
      <c r="O75" s="99" t="s">
        <v>869</v>
      </c>
      <c r="P75" s="96">
        <v>0</v>
      </c>
      <c r="Q75" s="99" t="s">
        <v>869</v>
      </c>
      <c r="R75" s="94">
        <v>0.99639999999999995</v>
      </c>
      <c r="S75" s="99"/>
      <c r="T75" s="96">
        <v>0</v>
      </c>
      <c r="U75" s="99" t="s">
        <v>869</v>
      </c>
      <c r="V75" s="96">
        <v>0</v>
      </c>
      <c r="W75" s="99" t="s">
        <v>869</v>
      </c>
      <c r="X75" s="180">
        <v>15.8</v>
      </c>
      <c r="Y75" s="180">
        <v>0</v>
      </c>
      <c r="Z75" s="180">
        <v>0</v>
      </c>
      <c r="AA75" s="180">
        <v>0</v>
      </c>
      <c r="AB75" s="180">
        <v>0</v>
      </c>
      <c r="AC75" s="180"/>
      <c r="AD75" s="180">
        <v>0</v>
      </c>
      <c r="AE75" s="180">
        <v>0</v>
      </c>
      <c r="AF75" s="180">
        <v>0</v>
      </c>
      <c r="AG75" s="180">
        <v>0</v>
      </c>
      <c r="AH75" s="180">
        <v>0</v>
      </c>
    </row>
    <row r="76" spans="1:34" s="4" customFormat="1" ht="14.25" x14ac:dyDescent="0.2">
      <c r="A76" s="61">
        <v>20151658</v>
      </c>
      <c r="B76" s="62">
        <v>42353</v>
      </c>
      <c r="C76" s="63" t="s">
        <v>405</v>
      </c>
      <c r="D76" s="30">
        <f t="shared" si="0"/>
        <v>40</v>
      </c>
      <c r="E76" s="8">
        <v>-0.5</v>
      </c>
      <c r="F76" s="195">
        <v>76.894319512232201</v>
      </c>
      <c r="G76" s="45">
        <v>1</v>
      </c>
      <c r="H76" s="71">
        <v>2.3884220492398477E-2</v>
      </c>
      <c r="I76" s="70">
        <v>2</v>
      </c>
      <c r="J76" s="94">
        <v>0.06</v>
      </c>
      <c r="K76" s="99"/>
      <c r="L76" s="94">
        <v>9.0559999999999992</v>
      </c>
      <c r="M76" s="99"/>
      <c r="N76" s="96">
        <v>0</v>
      </c>
      <c r="O76" s="99" t="s">
        <v>869</v>
      </c>
      <c r="P76" s="96">
        <v>0</v>
      </c>
      <c r="Q76" s="99" t="s">
        <v>869</v>
      </c>
      <c r="R76" s="94">
        <v>1.2837000000000001</v>
      </c>
      <c r="S76" s="99"/>
      <c r="T76" s="96">
        <v>0</v>
      </c>
      <c r="U76" s="99" t="s">
        <v>869</v>
      </c>
      <c r="V76" s="96">
        <v>0</v>
      </c>
      <c r="W76" s="99" t="s">
        <v>869</v>
      </c>
      <c r="X76" s="180">
        <v>5.7</v>
      </c>
      <c r="Y76" s="180">
        <v>0</v>
      </c>
      <c r="Z76" s="180">
        <v>0</v>
      </c>
      <c r="AA76" s="180">
        <v>0</v>
      </c>
      <c r="AB76" s="180">
        <v>0</v>
      </c>
      <c r="AC76" s="180"/>
      <c r="AD76" s="180">
        <v>0</v>
      </c>
      <c r="AE76" s="180">
        <v>0</v>
      </c>
      <c r="AF76" s="180">
        <v>0</v>
      </c>
      <c r="AG76" s="180">
        <v>0</v>
      </c>
      <c r="AH76" s="180">
        <v>0</v>
      </c>
    </row>
    <row r="77" spans="1:34" s="4" customFormat="1" ht="14.25" x14ac:dyDescent="0.2">
      <c r="A77" s="61">
        <v>20151659</v>
      </c>
      <c r="B77" s="62">
        <v>42354</v>
      </c>
      <c r="C77" s="63" t="s">
        <v>407</v>
      </c>
      <c r="D77" s="30">
        <f t="shared" si="0"/>
        <v>45</v>
      </c>
      <c r="E77" s="8">
        <v>-3</v>
      </c>
      <c r="F77" s="195">
        <v>75.97273232386307</v>
      </c>
      <c r="G77" s="45">
        <v>1</v>
      </c>
      <c r="H77" s="71">
        <v>0.44657446941760293</v>
      </c>
      <c r="I77" s="70">
        <v>2</v>
      </c>
      <c r="J77" s="94">
        <v>0.11</v>
      </c>
      <c r="K77" s="99"/>
      <c r="L77" s="94">
        <v>8.032</v>
      </c>
      <c r="M77" s="99"/>
      <c r="N77" s="96">
        <v>0</v>
      </c>
      <c r="O77" s="99" t="s">
        <v>869</v>
      </c>
      <c r="P77" s="96">
        <v>0</v>
      </c>
      <c r="Q77" s="99" t="s">
        <v>869</v>
      </c>
      <c r="R77" s="94">
        <v>1.0566</v>
      </c>
      <c r="S77" s="99"/>
      <c r="T77" s="96">
        <v>0</v>
      </c>
      <c r="U77" s="99" t="s">
        <v>869</v>
      </c>
      <c r="V77" s="96">
        <v>0</v>
      </c>
      <c r="W77" s="99" t="s">
        <v>869</v>
      </c>
      <c r="X77" s="180">
        <v>17.7</v>
      </c>
      <c r="Y77" s="180">
        <v>0</v>
      </c>
      <c r="Z77" s="180">
        <v>0</v>
      </c>
      <c r="AA77" s="180">
        <v>0</v>
      </c>
      <c r="AB77" s="180">
        <v>0</v>
      </c>
      <c r="AC77" s="180"/>
      <c r="AD77" s="180">
        <v>0</v>
      </c>
      <c r="AE77" s="180">
        <v>0</v>
      </c>
      <c r="AF77" s="180">
        <v>0</v>
      </c>
      <c r="AG77" s="180">
        <v>0</v>
      </c>
      <c r="AH77" s="180">
        <v>0</v>
      </c>
    </row>
    <row r="78" spans="1:34" s="4" customFormat="1" ht="14.25" x14ac:dyDescent="0.2">
      <c r="A78" s="61">
        <v>20151660</v>
      </c>
      <c r="B78" s="62">
        <v>42354</v>
      </c>
      <c r="C78" s="63" t="s">
        <v>408</v>
      </c>
      <c r="D78" s="30">
        <f t="shared" ref="D78:D107" si="3">D70+5</f>
        <v>45</v>
      </c>
      <c r="E78" s="8">
        <v>-2.5</v>
      </c>
      <c r="F78" s="195">
        <v>64.028694969555318</v>
      </c>
      <c r="G78" s="45">
        <v>1</v>
      </c>
      <c r="H78" s="71">
        <v>0.43194288387788432</v>
      </c>
      <c r="I78" s="70">
        <v>2</v>
      </c>
      <c r="J78" s="94">
        <v>0.18</v>
      </c>
      <c r="K78" s="99"/>
      <c r="L78" s="94">
        <v>8.9969999999999999</v>
      </c>
      <c r="M78" s="99"/>
      <c r="N78" s="96">
        <v>0</v>
      </c>
      <c r="O78" s="99" t="s">
        <v>869</v>
      </c>
      <c r="P78" s="96">
        <v>0</v>
      </c>
      <c r="Q78" s="99" t="s">
        <v>869</v>
      </c>
      <c r="R78" s="94">
        <v>1.2302</v>
      </c>
      <c r="S78" s="99"/>
      <c r="T78" s="96">
        <v>0</v>
      </c>
      <c r="U78" s="99" t="s">
        <v>869</v>
      </c>
      <c r="V78" s="96">
        <v>0</v>
      </c>
      <c r="W78" s="99" t="s">
        <v>869</v>
      </c>
      <c r="X78" s="180">
        <v>0</v>
      </c>
      <c r="Y78" s="180">
        <v>0</v>
      </c>
      <c r="Z78" s="180">
        <v>0</v>
      </c>
      <c r="AA78" s="180">
        <v>0</v>
      </c>
      <c r="AB78" s="181">
        <v>1</v>
      </c>
      <c r="AC78" s="180"/>
      <c r="AD78" s="180">
        <v>0</v>
      </c>
      <c r="AE78" s="180">
        <v>0</v>
      </c>
      <c r="AF78" s="180">
        <v>0</v>
      </c>
      <c r="AG78" s="180">
        <v>0</v>
      </c>
      <c r="AH78" s="180">
        <v>0</v>
      </c>
    </row>
    <row r="79" spans="1:34" s="4" customFormat="1" ht="14.25" x14ac:dyDescent="0.2">
      <c r="A79" s="61">
        <v>20151661</v>
      </c>
      <c r="B79" s="62">
        <v>42354</v>
      </c>
      <c r="C79" s="63" t="s">
        <v>409</v>
      </c>
      <c r="D79" s="30">
        <f t="shared" si="3"/>
        <v>45</v>
      </c>
      <c r="E79" s="8">
        <v>-2</v>
      </c>
      <c r="F79" s="195">
        <v>47.218568322751821</v>
      </c>
      <c r="G79" s="45">
        <v>1</v>
      </c>
      <c r="H79" s="71">
        <v>0.20271471042229269</v>
      </c>
      <c r="I79" s="70">
        <v>2</v>
      </c>
      <c r="J79" s="94">
        <v>0.15</v>
      </c>
      <c r="K79" s="99"/>
      <c r="L79" s="94">
        <v>11.696999999999999</v>
      </c>
      <c r="M79" s="99"/>
      <c r="N79" s="96">
        <v>0</v>
      </c>
      <c r="O79" s="99" t="s">
        <v>869</v>
      </c>
      <c r="P79" s="96">
        <v>0</v>
      </c>
      <c r="Q79" s="99" t="s">
        <v>869</v>
      </c>
      <c r="R79" s="94">
        <v>1.2002999999999999</v>
      </c>
      <c r="S79" s="99"/>
      <c r="T79" s="96">
        <v>0</v>
      </c>
      <c r="U79" s="99" t="s">
        <v>869</v>
      </c>
      <c r="V79" s="96">
        <v>0</v>
      </c>
      <c r="W79" s="99" t="s">
        <v>869</v>
      </c>
      <c r="X79" s="180">
        <v>0</v>
      </c>
      <c r="Y79" s="180">
        <v>0</v>
      </c>
      <c r="Z79" s="180">
        <v>0</v>
      </c>
      <c r="AA79" s="180">
        <v>0</v>
      </c>
      <c r="AB79" s="180">
        <v>0</v>
      </c>
      <c r="AC79" s="180"/>
      <c r="AD79" s="180">
        <v>0</v>
      </c>
      <c r="AE79" s="180">
        <v>0</v>
      </c>
      <c r="AF79" s="180">
        <v>0</v>
      </c>
      <c r="AG79" s="180">
        <v>0</v>
      </c>
      <c r="AH79" s="180">
        <v>0</v>
      </c>
    </row>
    <row r="80" spans="1:34" s="4" customFormat="1" ht="14.25" x14ac:dyDescent="0.2">
      <c r="A80" s="61">
        <v>20151662</v>
      </c>
      <c r="B80" s="62">
        <v>42354</v>
      </c>
      <c r="C80" s="63" t="s">
        <v>410</v>
      </c>
      <c r="D80" s="30">
        <f t="shared" si="3"/>
        <v>45</v>
      </c>
      <c r="E80" s="8">
        <v>-1.5</v>
      </c>
      <c r="F80" s="195">
        <v>39.108419501925574</v>
      </c>
      <c r="G80" s="45">
        <v>1</v>
      </c>
      <c r="H80" s="71">
        <v>0.15069129516995983</v>
      </c>
      <c r="I80" s="70">
        <v>2</v>
      </c>
      <c r="J80" s="94">
        <v>0.1</v>
      </c>
      <c r="K80" s="99"/>
      <c r="L80" s="94">
        <v>10.039999999999999</v>
      </c>
      <c r="M80" s="99"/>
      <c r="N80" s="96">
        <v>0</v>
      </c>
      <c r="O80" s="99" t="s">
        <v>869</v>
      </c>
      <c r="P80" s="96">
        <v>0</v>
      </c>
      <c r="Q80" s="99" t="s">
        <v>869</v>
      </c>
      <c r="R80" s="94">
        <v>1.0161</v>
      </c>
      <c r="S80" s="99"/>
      <c r="T80" s="96">
        <v>0</v>
      </c>
      <c r="U80" s="99" t="s">
        <v>869</v>
      </c>
      <c r="V80" s="96">
        <v>0</v>
      </c>
      <c r="W80" s="99" t="s">
        <v>869</v>
      </c>
      <c r="X80" s="180">
        <v>3</v>
      </c>
      <c r="Y80" s="180">
        <v>0</v>
      </c>
      <c r="Z80" s="180">
        <v>0</v>
      </c>
      <c r="AA80" s="180">
        <v>0</v>
      </c>
      <c r="AB80" s="180">
        <v>3.1</v>
      </c>
      <c r="AC80" s="180"/>
      <c r="AD80" s="180">
        <v>0</v>
      </c>
      <c r="AE80" s="180">
        <v>0</v>
      </c>
      <c r="AF80" s="180">
        <v>0</v>
      </c>
      <c r="AG80" s="180">
        <v>0</v>
      </c>
      <c r="AH80" s="180">
        <v>0</v>
      </c>
    </row>
    <row r="81" spans="1:34" s="4" customFormat="1" ht="14.25" x14ac:dyDescent="0.2">
      <c r="A81" s="61">
        <v>20151663</v>
      </c>
      <c r="B81" s="62">
        <v>42354</v>
      </c>
      <c r="C81" s="63" t="s">
        <v>411</v>
      </c>
      <c r="D81" s="30">
        <f t="shared" si="3"/>
        <v>45</v>
      </c>
      <c r="E81" s="8">
        <v>-1.25</v>
      </c>
      <c r="F81" s="195">
        <v>42.647393532831572</v>
      </c>
      <c r="G81" s="45">
        <v>1</v>
      </c>
      <c r="H81" s="71">
        <v>0</v>
      </c>
      <c r="I81" s="70">
        <v>2</v>
      </c>
      <c r="J81" s="94">
        <v>0.09</v>
      </c>
      <c r="K81" s="99"/>
      <c r="L81" s="94">
        <v>9.9039999999999999</v>
      </c>
      <c r="M81" s="99"/>
      <c r="N81" s="96">
        <v>0</v>
      </c>
      <c r="O81" s="99" t="s">
        <v>869</v>
      </c>
      <c r="P81" s="96">
        <v>0</v>
      </c>
      <c r="Q81" s="99" t="s">
        <v>869</v>
      </c>
      <c r="R81" s="94">
        <v>0.98109999999999997</v>
      </c>
      <c r="S81" s="99"/>
      <c r="T81" s="96">
        <v>0</v>
      </c>
      <c r="U81" s="99" t="s">
        <v>869</v>
      </c>
      <c r="V81" s="96">
        <v>0</v>
      </c>
      <c r="W81" s="99" t="s">
        <v>869</v>
      </c>
      <c r="X81" s="180">
        <v>0</v>
      </c>
      <c r="Y81" s="180">
        <v>0</v>
      </c>
      <c r="Z81" s="180">
        <v>0</v>
      </c>
      <c r="AA81" s="180">
        <v>0</v>
      </c>
      <c r="AB81" s="180">
        <v>0</v>
      </c>
      <c r="AC81" s="180"/>
      <c r="AD81" s="180">
        <v>0</v>
      </c>
      <c r="AE81" s="180">
        <v>0</v>
      </c>
      <c r="AF81" s="180">
        <v>0</v>
      </c>
      <c r="AG81" s="180">
        <v>0</v>
      </c>
      <c r="AH81" s="180">
        <v>0</v>
      </c>
    </row>
    <row r="82" spans="1:34" s="4" customFormat="1" ht="14.25" x14ac:dyDescent="0.2">
      <c r="A82" s="61">
        <v>20151664</v>
      </c>
      <c r="B82" s="62">
        <v>42354</v>
      </c>
      <c r="C82" s="63" t="s">
        <v>412</v>
      </c>
      <c r="D82" s="30">
        <f t="shared" si="3"/>
        <v>45</v>
      </c>
      <c r="E82" s="8">
        <v>-1</v>
      </c>
      <c r="F82" s="195">
        <v>55.771088897441324</v>
      </c>
      <c r="G82" s="45">
        <v>1</v>
      </c>
      <c r="H82" s="71">
        <v>4.3393001212023295E-2</v>
      </c>
      <c r="I82" s="70">
        <v>2</v>
      </c>
      <c r="J82" s="94">
        <v>0.11</v>
      </c>
      <c r="K82" s="99"/>
      <c r="L82" s="94">
        <v>9.8190000000000008</v>
      </c>
      <c r="M82" s="99"/>
      <c r="N82" s="96">
        <v>0</v>
      </c>
      <c r="O82" s="99" t="s">
        <v>869</v>
      </c>
      <c r="P82" s="96">
        <v>0</v>
      </c>
      <c r="Q82" s="99" t="s">
        <v>869</v>
      </c>
      <c r="R82" s="94">
        <v>0.99209999999999998</v>
      </c>
      <c r="S82" s="99"/>
      <c r="T82" s="94">
        <v>0.441</v>
      </c>
      <c r="U82" s="99"/>
      <c r="V82" s="96">
        <v>0</v>
      </c>
      <c r="W82" s="99" t="s">
        <v>869</v>
      </c>
      <c r="X82" s="180">
        <v>6.1</v>
      </c>
      <c r="Y82" s="180">
        <v>9.3000000000000007</v>
      </c>
      <c r="Z82" s="180">
        <v>0</v>
      </c>
      <c r="AA82" s="180">
        <v>0</v>
      </c>
      <c r="AB82" s="180">
        <v>5.0999999999999996</v>
      </c>
      <c r="AC82" s="180"/>
      <c r="AD82" s="180">
        <v>0</v>
      </c>
      <c r="AE82" s="180">
        <v>0</v>
      </c>
      <c r="AF82" s="180">
        <v>0</v>
      </c>
      <c r="AG82" s="180">
        <v>0</v>
      </c>
      <c r="AH82" s="180">
        <v>0</v>
      </c>
    </row>
    <row r="83" spans="1:34" s="4" customFormat="1" ht="14.25" x14ac:dyDescent="0.2">
      <c r="A83" s="61">
        <v>20151665</v>
      </c>
      <c r="B83" s="62">
        <v>42354</v>
      </c>
      <c r="C83" s="63" t="s">
        <v>413</v>
      </c>
      <c r="D83" s="30">
        <f t="shared" si="3"/>
        <v>45</v>
      </c>
      <c r="E83" s="8">
        <v>-0.75</v>
      </c>
      <c r="F83" s="195">
        <v>63.438865964404322</v>
      </c>
      <c r="G83" s="45">
        <v>1</v>
      </c>
      <c r="H83" s="71">
        <v>0.10191934337089777</v>
      </c>
      <c r="I83" s="70">
        <v>2</v>
      </c>
      <c r="J83" s="94">
        <v>0.1</v>
      </c>
      <c r="K83" s="99"/>
      <c r="L83" s="94">
        <v>9.1690000000000005</v>
      </c>
      <c r="M83" s="99"/>
      <c r="N83" s="96">
        <v>0</v>
      </c>
      <c r="O83" s="99" t="s">
        <v>869</v>
      </c>
      <c r="P83" s="96">
        <v>0</v>
      </c>
      <c r="Q83" s="99" t="s">
        <v>869</v>
      </c>
      <c r="R83" s="94">
        <v>1.0130999999999999</v>
      </c>
      <c r="S83" s="99"/>
      <c r="T83" s="96">
        <v>0</v>
      </c>
      <c r="U83" s="99" t="s">
        <v>869</v>
      </c>
      <c r="V83" s="96">
        <v>0</v>
      </c>
      <c r="W83" s="99" t="s">
        <v>869</v>
      </c>
      <c r="X83" s="180">
        <v>3</v>
      </c>
      <c r="Y83" s="180">
        <v>0</v>
      </c>
      <c r="Z83" s="180">
        <v>0</v>
      </c>
      <c r="AA83" s="180">
        <v>0</v>
      </c>
      <c r="AB83" s="181">
        <v>1</v>
      </c>
      <c r="AC83" s="180"/>
      <c r="AD83" s="180">
        <v>0</v>
      </c>
      <c r="AE83" s="180">
        <v>0</v>
      </c>
      <c r="AF83" s="180">
        <v>0</v>
      </c>
      <c r="AG83" s="180">
        <v>0</v>
      </c>
      <c r="AH83" s="180">
        <v>0</v>
      </c>
    </row>
    <row r="84" spans="1:34" s="4" customFormat="1" ht="14.25" x14ac:dyDescent="0.2">
      <c r="A84" s="61">
        <v>20151666</v>
      </c>
      <c r="B84" s="62">
        <v>42354</v>
      </c>
      <c r="C84" s="63" t="s">
        <v>414</v>
      </c>
      <c r="D84" s="30">
        <f t="shared" si="3"/>
        <v>45</v>
      </c>
      <c r="E84" s="8">
        <v>-0.5</v>
      </c>
      <c r="F84" s="195">
        <v>57.982947666757575</v>
      </c>
      <c r="G84" s="45">
        <v>1</v>
      </c>
      <c r="H84" s="71">
        <v>0</v>
      </c>
      <c r="I84" s="70">
        <v>2</v>
      </c>
      <c r="J84" s="94">
        <v>0.08</v>
      </c>
      <c r="K84" s="99"/>
      <c r="L84" s="94">
        <v>6.4509999999999996</v>
      </c>
      <c r="M84" s="99"/>
      <c r="N84" s="96">
        <v>0</v>
      </c>
      <c r="O84" s="99" t="s">
        <v>869</v>
      </c>
      <c r="P84" s="96">
        <v>0</v>
      </c>
      <c r="Q84" s="99" t="s">
        <v>869</v>
      </c>
      <c r="R84" s="94">
        <v>7.1574999999999998</v>
      </c>
      <c r="S84" s="99"/>
      <c r="T84" s="96">
        <v>0</v>
      </c>
      <c r="U84" s="99" t="s">
        <v>869</v>
      </c>
      <c r="V84" s="96">
        <v>0</v>
      </c>
      <c r="W84" s="99" t="s">
        <v>869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/>
      <c r="AD84" s="180">
        <v>0</v>
      </c>
      <c r="AE84" s="180">
        <v>0</v>
      </c>
      <c r="AF84" s="180">
        <v>0</v>
      </c>
      <c r="AG84" s="180">
        <v>0</v>
      </c>
      <c r="AH84" s="180">
        <v>0</v>
      </c>
    </row>
    <row r="85" spans="1:34" s="4" customFormat="1" ht="14.25" x14ac:dyDescent="0.2">
      <c r="A85" s="61">
        <v>20151667</v>
      </c>
      <c r="B85" s="62">
        <v>42354</v>
      </c>
      <c r="C85" s="63" t="s">
        <v>416</v>
      </c>
      <c r="D85" s="30">
        <f t="shared" si="3"/>
        <v>50</v>
      </c>
      <c r="E85" s="8">
        <v>-3</v>
      </c>
      <c r="F85" s="195">
        <v>33.357586701703319</v>
      </c>
      <c r="G85" s="45">
        <v>1</v>
      </c>
      <c r="H85" s="71">
        <v>1.5755561859221459E-2</v>
      </c>
      <c r="I85" s="70">
        <v>2</v>
      </c>
      <c r="J85" s="94">
        <v>0.1</v>
      </c>
      <c r="K85" s="99"/>
      <c r="L85" s="94">
        <v>1.4350000000000001</v>
      </c>
      <c r="M85" s="99"/>
      <c r="N85" s="96">
        <v>0</v>
      </c>
      <c r="O85" s="99" t="s">
        <v>869</v>
      </c>
      <c r="P85" s="96">
        <v>0</v>
      </c>
      <c r="Q85" s="99" t="s">
        <v>869</v>
      </c>
      <c r="R85" s="94">
        <v>1.1909000000000001</v>
      </c>
      <c r="S85" s="99"/>
      <c r="T85" s="96">
        <v>0</v>
      </c>
      <c r="U85" s="99" t="s">
        <v>869</v>
      </c>
      <c r="V85" s="96">
        <v>0</v>
      </c>
      <c r="W85" s="99" t="s">
        <v>869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/>
      <c r="AD85" s="180">
        <v>0</v>
      </c>
      <c r="AE85" s="180">
        <v>0</v>
      </c>
      <c r="AF85" s="180">
        <v>0</v>
      </c>
      <c r="AG85" s="180">
        <v>0</v>
      </c>
      <c r="AH85" s="180">
        <v>0</v>
      </c>
    </row>
    <row r="86" spans="1:34" s="4" customFormat="1" ht="14.25" x14ac:dyDescent="0.2">
      <c r="A86" s="61">
        <v>20151668</v>
      </c>
      <c r="B86" s="62">
        <v>42354</v>
      </c>
      <c r="C86" s="63" t="s">
        <v>417</v>
      </c>
      <c r="D86" s="30">
        <f t="shared" si="3"/>
        <v>50</v>
      </c>
      <c r="E86" s="8">
        <v>-2.5</v>
      </c>
      <c r="F86" s="195">
        <v>34.094872958142069</v>
      </c>
      <c r="G86" s="45">
        <v>1</v>
      </c>
      <c r="H86" s="71">
        <v>-3.7532188604033575E-3</v>
      </c>
      <c r="I86" s="70">
        <v>2</v>
      </c>
      <c r="J86" s="94">
        <v>7.0000000000000007E-2</v>
      </c>
      <c r="K86" s="99"/>
      <c r="L86" s="94">
        <v>16.245000000000001</v>
      </c>
      <c r="M86" s="99"/>
      <c r="N86" s="96">
        <v>0</v>
      </c>
      <c r="O86" s="99" t="s">
        <v>869</v>
      </c>
      <c r="P86" s="96">
        <v>0</v>
      </c>
      <c r="Q86" s="99" t="s">
        <v>869</v>
      </c>
      <c r="R86" s="94">
        <v>2.2288000000000001</v>
      </c>
      <c r="S86" s="99"/>
      <c r="T86" s="94">
        <v>0.49440000000000001</v>
      </c>
      <c r="U86" s="99"/>
      <c r="V86" s="96">
        <v>0</v>
      </c>
      <c r="W86" s="99" t="s">
        <v>869</v>
      </c>
      <c r="X86" s="180">
        <v>4</v>
      </c>
      <c r="Y86" s="180">
        <v>0</v>
      </c>
      <c r="Z86" s="180">
        <v>0</v>
      </c>
      <c r="AA86" s="180">
        <v>0</v>
      </c>
      <c r="AB86" s="180">
        <v>0</v>
      </c>
      <c r="AC86" s="180"/>
      <c r="AD86" s="180">
        <v>0</v>
      </c>
      <c r="AE86" s="180">
        <v>0</v>
      </c>
      <c r="AF86" s="180">
        <v>0</v>
      </c>
      <c r="AG86" s="180">
        <v>0</v>
      </c>
      <c r="AH86" s="180">
        <v>0</v>
      </c>
    </row>
    <row r="87" spans="1:34" s="4" customFormat="1" ht="14.25" x14ac:dyDescent="0.2">
      <c r="A87" s="61">
        <v>20151669</v>
      </c>
      <c r="B87" s="62">
        <v>42354</v>
      </c>
      <c r="C87" s="63" t="s">
        <v>418</v>
      </c>
      <c r="D87" s="30">
        <f t="shared" si="3"/>
        <v>50</v>
      </c>
      <c r="E87" s="8">
        <v>-2</v>
      </c>
      <c r="F87" s="195">
        <v>42.35247903025607</v>
      </c>
      <c r="G87" s="45">
        <v>1</v>
      </c>
      <c r="H87" s="71">
        <v>9.8667879917626961E-2</v>
      </c>
      <c r="I87" s="70">
        <v>2</v>
      </c>
      <c r="J87" s="94">
        <v>0.06</v>
      </c>
      <c r="K87" s="99"/>
      <c r="L87" s="94">
        <v>37.31</v>
      </c>
      <c r="M87" s="99"/>
      <c r="N87" s="96">
        <v>0</v>
      </c>
      <c r="O87" s="99" t="s">
        <v>869</v>
      </c>
      <c r="P87" s="96">
        <v>0</v>
      </c>
      <c r="Q87" s="99" t="s">
        <v>869</v>
      </c>
      <c r="R87" s="94">
        <v>1.1668000000000001</v>
      </c>
      <c r="S87" s="99"/>
      <c r="T87" s="96">
        <v>0</v>
      </c>
      <c r="U87" s="99" t="s">
        <v>869</v>
      </c>
      <c r="V87" s="96">
        <v>0</v>
      </c>
      <c r="W87" s="99" t="s">
        <v>869</v>
      </c>
      <c r="X87" s="180">
        <v>6.4</v>
      </c>
      <c r="Y87" s="180">
        <v>0</v>
      </c>
      <c r="Z87" s="180">
        <v>0</v>
      </c>
      <c r="AA87" s="180">
        <v>0</v>
      </c>
      <c r="AB87" s="180">
        <v>0</v>
      </c>
      <c r="AC87" s="180"/>
      <c r="AD87" s="180">
        <v>0</v>
      </c>
      <c r="AE87" s="180">
        <v>0</v>
      </c>
      <c r="AF87" s="180">
        <v>0</v>
      </c>
      <c r="AG87" s="180">
        <v>0</v>
      </c>
      <c r="AH87" s="180">
        <v>0</v>
      </c>
    </row>
    <row r="88" spans="1:34" s="4" customFormat="1" ht="14.25" x14ac:dyDescent="0.2">
      <c r="A88" s="61">
        <v>20151670</v>
      </c>
      <c r="B88" s="62">
        <v>42354</v>
      </c>
      <c r="C88" s="63" t="s">
        <v>419</v>
      </c>
      <c r="D88" s="30">
        <f t="shared" si="3"/>
        <v>50</v>
      </c>
      <c r="E88" s="8">
        <v>-1.5</v>
      </c>
      <c r="F88" s="195">
        <v>44.859252302147823</v>
      </c>
      <c r="G88" s="45">
        <v>1</v>
      </c>
      <c r="H88" s="71">
        <v>2.550995221903388E-2</v>
      </c>
      <c r="I88" s="70">
        <v>2</v>
      </c>
      <c r="J88" s="94">
        <v>7.0000000000000007E-2</v>
      </c>
      <c r="K88" s="99"/>
      <c r="L88" s="94">
        <v>22.908000000000001</v>
      </c>
      <c r="M88" s="99"/>
      <c r="N88" s="96">
        <v>0</v>
      </c>
      <c r="O88" s="99" t="s">
        <v>869</v>
      </c>
      <c r="P88" s="96">
        <v>0</v>
      </c>
      <c r="Q88" s="99" t="s">
        <v>869</v>
      </c>
      <c r="R88" s="96">
        <v>0</v>
      </c>
      <c r="S88" s="99" t="s">
        <v>869</v>
      </c>
      <c r="T88" s="94">
        <v>0.43030000000000002</v>
      </c>
      <c r="U88" s="99"/>
      <c r="V88" s="96">
        <v>0</v>
      </c>
      <c r="W88" s="99" t="s">
        <v>869</v>
      </c>
      <c r="X88" s="180">
        <v>3</v>
      </c>
      <c r="Y88" s="180">
        <v>0</v>
      </c>
      <c r="Z88" s="180">
        <v>0</v>
      </c>
      <c r="AA88" s="180">
        <v>0</v>
      </c>
      <c r="AB88" s="181">
        <v>1</v>
      </c>
      <c r="AC88" s="180"/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</row>
    <row r="89" spans="1:34" s="4" customFormat="1" ht="14.25" x14ac:dyDescent="0.2">
      <c r="A89" s="61">
        <v>20151671</v>
      </c>
      <c r="B89" s="62">
        <v>42354</v>
      </c>
      <c r="C89" s="63" t="s">
        <v>420</v>
      </c>
      <c r="D89" s="30">
        <f t="shared" si="3"/>
        <v>50</v>
      </c>
      <c r="E89" s="8">
        <v>-1.25</v>
      </c>
      <c r="F89" s="195">
        <v>52.084657615247572</v>
      </c>
      <c r="G89" s="45">
        <v>1</v>
      </c>
      <c r="H89" s="71">
        <v>6.9404708838189749E-2</v>
      </c>
      <c r="I89" s="70">
        <v>2</v>
      </c>
      <c r="J89" s="94">
        <v>0.09</v>
      </c>
      <c r="K89" s="99"/>
      <c r="L89" s="94">
        <v>12.641</v>
      </c>
      <c r="M89" s="99"/>
      <c r="N89" s="96">
        <v>0</v>
      </c>
      <c r="O89" s="99" t="s">
        <v>869</v>
      </c>
      <c r="P89" s="96">
        <v>0</v>
      </c>
      <c r="Q89" s="99" t="s">
        <v>869</v>
      </c>
      <c r="R89" s="94">
        <v>1.0410999999999999</v>
      </c>
      <c r="S89" s="99"/>
      <c r="T89" s="94">
        <v>0.86970000000000003</v>
      </c>
      <c r="U89" s="99"/>
      <c r="V89" s="96">
        <v>0</v>
      </c>
      <c r="W89" s="99" t="s">
        <v>869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/>
      <c r="AD89" s="180">
        <v>0</v>
      </c>
      <c r="AE89" s="180">
        <v>0</v>
      </c>
      <c r="AF89" s="180">
        <v>0</v>
      </c>
      <c r="AG89" s="180">
        <v>0</v>
      </c>
      <c r="AH89" s="180">
        <v>0</v>
      </c>
    </row>
    <row r="90" spans="1:34" s="4" customFormat="1" ht="14.25" x14ac:dyDescent="0.2">
      <c r="A90" s="61">
        <v>20151672</v>
      </c>
      <c r="B90" s="62">
        <v>42354</v>
      </c>
      <c r="C90" s="63" t="s">
        <v>421</v>
      </c>
      <c r="D90" s="30">
        <f t="shared" si="3"/>
        <v>50</v>
      </c>
      <c r="E90" s="8">
        <v>-1</v>
      </c>
      <c r="F90" s="195">
        <v>50.757542353657819</v>
      </c>
      <c r="G90" s="45">
        <v>1</v>
      </c>
      <c r="H90" s="71">
        <v>9.3790684737720745E-2</v>
      </c>
      <c r="I90" s="70">
        <v>2</v>
      </c>
      <c r="J90" s="94">
        <v>0.08</v>
      </c>
      <c r="K90" s="99"/>
      <c r="L90" s="94">
        <v>10.366</v>
      </c>
      <c r="M90" s="99"/>
      <c r="N90" s="96">
        <v>0</v>
      </c>
      <c r="O90" s="99" t="s">
        <v>869</v>
      </c>
      <c r="P90" s="96">
        <v>0</v>
      </c>
      <c r="Q90" s="99" t="s">
        <v>869</v>
      </c>
      <c r="R90" s="94">
        <v>1.0523</v>
      </c>
      <c r="S90" s="99"/>
      <c r="T90" s="96">
        <v>0</v>
      </c>
      <c r="U90" s="99" t="s">
        <v>869</v>
      </c>
      <c r="V90" s="96">
        <v>0</v>
      </c>
      <c r="W90" s="99" t="s">
        <v>869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/>
      <c r="AD90" s="180">
        <v>0</v>
      </c>
      <c r="AE90" s="180">
        <v>0</v>
      </c>
      <c r="AF90" s="180">
        <v>0</v>
      </c>
      <c r="AG90" s="180">
        <v>0</v>
      </c>
      <c r="AH90" s="180">
        <v>0</v>
      </c>
    </row>
    <row r="91" spans="1:34" s="4" customFormat="1" ht="14.25" x14ac:dyDescent="0.2">
      <c r="A91" s="61">
        <v>20151673</v>
      </c>
      <c r="B91" s="62">
        <v>42354</v>
      </c>
      <c r="C91" s="63" t="s">
        <v>422</v>
      </c>
      <c r="D91" s="30">
        <f t="shared" si="3"/>
        <v>50</v>
      </c>
      <c r="E91" s="8">
        <v>-0.75</v>
      </c>
      <c r="F91" s="195">
        <v>64.765981225994068</v>
      </c>
      <c r="G91" s="45">
        <v>1</v>
      </c>
      <c r="H91" s="71">
        <v>0.12467958754379337</v>
      </c>
      <c r="I91" s="70">
        <v>2</v>
      </c>
      <c r="J91" s="94">
        <v>0.1</v>
      </c>
      <c r="K91" s="99"/>
      <c r="L91" s="94">
        <v>4.4160000000000004</v>
      </c>
      <c r="M91" s="99"/>
      <c r="N91" s="96">
        <v>0</v>
      </c>
      <c r="O91" s="99" t="s">
        <v>869</v>
      </c>
      <c r="P91" s="96">
        <v>0</v>
      </c>
      <c r="Q91" s="99" t="s">
        <v>869</v>
      </c>
      <c r="R91" s="94">
        <v>1.0750999999999999</v>
      </c>
      <c r="S91" s="99"/>
      <c r="T91" s="96">
        <v>0</v>
      </c>
      <c r="U91" s="99" t="s">
        <v>869</v>
      </c>
      <c r="V91" s="96">
        <v>0</v>
      </c>
      <c r="W91" s="99" t="s">
        <v>869</v>
      </c>
      <c r="X91" s="180">
        <v>0</v>
      </c>
      <c r="Y91" s="180">
        <v>0</v>
      </c>
      <c r="Z91" s="180">
        <v>0</v>
      </c>
      <c r="AA91" s="180">
        <v>0</v>
      </c>
      <c r="AB91" s="181">
        <v>1</v>
      </c>
      <c r="AC91" s="180"/>
      <c r="AD91" s="180">
        <v>0</v>
      </c>
      <c r="AE91" s="180">
        <v>0</v>
      </c>
      <c r="AF91" s="180">
        <v>0</v>
      </c>
      <c r="AG91" s="180">
        <v>0</v>
      </c>
      <c r="AH91" s="180">
        <v>0</v>
      </c>
    </row>
    <row r="92" spans="1:34" s="4" customFormat="1" ht="14.25" x14ac:dyDescent="0.2">
      <c r="A92" s="61">
        <v>20151674</v>
      </c>
      <c r="B92" s="62">
        <v>42354</v>
      </c>
      <c r="C92" s="63" t="s">
        <v>423</v>
      </c>
      <c r="D92" s="30">
        <f t="shared" si="3"/>
        <v>50</v>
      </c>
      <c r="E92" s="8">
        <v>-0.5</v>
      </c>
      <c r="F92" s="195">
        <v>125.51836875654706</v>
      </c>
      <c r="G92" s="45">
        <v>1</v>
      </c>
      <c r="H92" s="71">
        <v>0</v>
      </c>
      <c r="I92" s="70">
        <v>2</v>
      </c>
      <c r="J92" s="94">
        <v>7.0000000000000007E-2</v>
      </c>
      <c r="K92" s="99"/>
      <c r="L92" s="94">
        <v>1.4610000000000001</v>
      </c>
      <c r="M92" s="99"/>
      <c r="N92" s="96">
        <v>0</v>
      </c>
      <c r="O92" s="99" t="s">
        <v>869</v>
      </c>
      <c r="P92" s="96">
        <v>0</v>
      </c>
      <c r="Q92" s="99" t="s">
        <v>869</v>
      </c>
      <c r="R92" s="94">
        <v>9.4558</v>
      </c>
      <c r="S92" s="99"/>
      <c r="T92" s="96">
        <v>0</v>
      </c>
      <c r="U92" s="99" t="s">
        <v>869</v>
      </c>
      <c r="V92" s="96">
        <v>0</v>
      </c>
      <c r="W92" s="99" t="s">
        <v>869</v>
      </c>
      <c r="X92" s="180">
        <v>0</v>
      </c>
      <c r="Y92" s="180">
        <v>5</v>
      </c>
      <c r="Z92" s="180">
        <v>0</v>
      </c>
      <c r="AA92" s="180">
        <v>0</v>
      </c>
      <c r="AB92" s="181">
        <v>1</v>
      </c>
      <c r="AC92" s="180"/>
      <c r="AD92" s="180">
        <v>0</v>
      </c>
      <c r="AE92" s="180">
        <v>0</v>
      </c>
      <c r="AF92" s="180">
        <v>0</v>
      </c>
      <c r="AG92" s="180">
        <v>0</v>
      </c>
      <c r="AH92" s="180">
        <v>0</v>
      </c>
    </row>
    <row r="93" spans="1:34" s="4" customFormat="1" ht="14.25" x14ac:dyDescent="0.2">
      <c r="A93" s="61">
        <v>20151675</v>
      </c>
      <c r="B93" s="62">
        <v>42354</v>
      </c>
      <c r="C93" s="63" t="s">
        <v>425</v>
      </c>
      <c r="D93" s="30">
        <f t="shared" si="3"/>
        <v>55</v>
      </c>
      <c r="E93" s="8">
        <v>-3</v>
      </c>
      <c r="F93" s="195">
        <v>41.172821019954071</v>
      </c>
      <c r="G93" s="45">
        <v>1</v>
      </c>
      <c r="H93" s="71">
        <v>0.17670300279612622</v>
      </c>
      <c r="I93" s="70">
        <v>2</v>
      </c>
      <c r="J93" s="94">
        <v>0.12</v>
      </c>
      <c r="K93" s="99"/>
      <c r="L93" s="94">
        <v>2.165</v>
      </c>
      <c r="M93" s="99"/>
      <c r="N93" s="96">
        <v>0</v>
      </c>
      <c r="O93" s="99" t="s">
        <v>869</v>
      </c>
      <c r="P93" s="96">
        <v>0</v>
      </c>
      <c r="Q93" s="99" t="s">
        <v>869</v>
      </c>
      <c r="R93" s="94">
        <v>1.2592000000000001</v>
      </c>
      <c r="S93" s="99"/>
      <c r="T93" s="94">
        <v>0.54120000000000001</v>
      </c>
      <c r="U93" s="99"/>
      <c r="V93" s="96">
        <v>0</v>
      </c>
      <c r="W93" s="99" t="s">
        <v>869</v>
      </c>
      <c r="X93" s="180">
        <v>0</v>
      </c>
      <c r="Y93" s="180">
        <v>0</v>
      </c>
      <c r="Z93" s="180">
        <v>0</v>
      </c>
      <c r="AA93" s="180">
        <v>0</v>
      </c>
      <c r="AB93" s="180">
        <v>0</v>
      </c>
      <c r="AC93" s="180"/>
      <c r="AD93" s="180">
        <v>0</v>
      </c>
      <c r="AE93" s="180">
        <v>0</v>
      </c>
      <c r="AF93" s="180">
        <v>0</v>
      </c>
      <c r="AG93" s="180">
        <v>0</v>
      </c>
      <c r="AH93" s="180">
        <v>0</v>
      </c>
    </row>
    <row r="94" spans="1:34" s="4" customFormat="1" ht="14.25" x14ac:dyDescent="0.2">
      <c r="A94" s="61">
        <v>20151676</v>
      </c>
      <c r="B94" s="62">
        <v>42354</v>
      </c>
      <c r="C94" s="63" t="s">
        <v>426</v>
      </c>
      <c r="D94" s="30">
        <f t="shared" si="3"/>
        <v>55</v>
      </c>
      <c r="E94" s="8">
        <v>-2.5</v>
      </c>
      <c r="F94" s="195">
        <v>44.26942329699682</v>
      </c>
      <c r="G94" s="45">
        <v>1</v>
      </c>
      <c r="H94" s="71">
        <v>3.5264342578846274E-2</v>
      </c>
      <c r="I94" s="70">
        <v>2</v>
      </c>
      <c r="J94" s="94">
        <v>0.13</v>
      </c>
      <c r="K94" s="99"/>
      <c r="L94" s="94">
        <v>1.2370000000000001</v>
      </c>
      <c r="M94" s="99"/>
      <c r="N94" s="96">
        <v>0</v>
      </c>
      <c r="O94" s="99" t="s">
        <v>869</v>
      </c>
      <c r="P94" s="96">
        <v>0</v>
      </c>
      <c r="Q94" s="99" t="s">
        <v>869</v>
      </c>
      <c r="R94" s="94">
        <v>1.4430000000000001</v>
      </c>
      <c r="S94" s="99"/>
      <c r="T94" s="96">
        <v>0</v>
      </c>
      <c r="U94" s="99" t="s">
        <v>869</v>
      </c>
      <c r="V94" s="96">
        <v>0</v>
      </c>
      <c r="W94" s="99" t="s">
        <v>869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/>
      <c r="AD94" s="180">
        <v>0</v>
      </c>
      <c r="AE94" s="180">
        <v>0</v>
      </c>
      <c r="AF94" s="180">
        <v>0</v>
      </c>
      <c r="AG94" s="180">
        <v>0</v>
      </c>
      <c r="AH94" s="180">
        <v>0</v>
      </c>
    </row>
    <row r="95" spans="1:34" s="4" customFormat="1" ht="14.25" x14ac:dyDescent="0.2">
      <c r="A95" s="61">
        <v>20151677</v>
      </c>
      <c r="B95" s="62">
        <v>42354</v>
      </c>
      <c r="C95" s="63" t="s">
        <v>427</v>
      </c>
      <c r="D95" s="30">
        <f t="shared" si="3"/>
        <v>55</v>
      </c>
      <c r="E95" s="8">
        <v>-2</v>
      </c>
      <c r="F95" s="195">
        <v>47.660940076615077</v>
      </c>
      <c r="G95" s="45">
        <v>1</v>
      </c>
      <c r="H95" s="71">
        <v>2.7135683945669283E-2</v>
      </c>
      <c r="I95" s="70">
        <v>2</v>
      </c>
      <c r="J95" s="94">
        <v>7.0000000000000007E-2</v>
      </c>
      <c r="K95" s="99"/>
      <c r="L95" s="94">
        <v>1.502</v>
      </c>
      <c r="M95" s="99"/>
      <c r="N95" s="96">
        <v>0</v>
      </c>
      <c r="O95" s="99" t="s">
        <v>869</v>
      </c>
      <c r="P95" s="96">
        <v>0</v>
      </c>
      <c r="Q95" s="99" t="s">
        <v>869</v>
      </c>
      <c r="R95" s="94">
        <v>3.9117999999999999</v>
      </c>
      <c r="S95" s="99"/>
      <c r="T95" s="96">
        <v>0</v>
      </c>
      <c r="U95" s="99" t="s">
        <v>869</v>
      </c>
      <c r="V95" s="96">
        <v>0</v>
      </c>
      <c r="W95" s="99" t="s">
        <v>869</v>
      </c>
      <c r="X95" s="180">
        <v>0</v>
      </c>
      <c r="Y95" s="180">
        <v>0</v>
      </c>
      <c r="Z95" s="180">
        <v>0</v>
      </c>
      <c r="AA95" s="180">
        <v>0</v>
      </c>
      <c r="AB95" s="180">
        <v>0</v>
      </c>
      <c r="AC95" s="180"/>
      <c r="AD95" s="180">
        <v>0</v>
      </c>
      <c r="AE95" s="180">
        <v>0</v>
      </c>
      <c r="AF95" s="180">
        <v>0</v>
      </c>
      <c r="AG95" s="180">
        <v>0</v>
      </c>
      <c r="AH95" s="180">
        <v>0</v>
      </c>
    </row>
    <row r="96" spans="1:34" ht="14.25" x14ac:dyDescent="0.2">
      <c r="A96" s="61">
        <v>20151678</v>
      </c>
      <c r="B96" s="62">
        <v>42354</v>
      </c>
      <c r="C96" s="63" t="s">
        <v>428</v>
      </c>
      <c r="D96" s="30">
        <f t="shared" si="3"/>
        <v>55</v>
      </c>
      <c r="E96" s="8">
        <v>-1.5</v>
      </c>
      <c r="F96" s="195">
        <v>36.896560732609323</v>
      </c>
      <c r="G96" s="45">
        <v>1</v>
      </c>
      <c r="H96" s="71">
        <v>0</v>
      </c>
      <c r="I96" s="70">
        <v>2</v>
      </c>
      <c r="J96" s="94">
        <v>0.06</v>
      </c>
      <c r="K96" s="99"/>
      <c r="L96" s="94">
        <v>2.9860000000000002</v>
      </c>
      <c r="M96" s="99"/>
      <c r="N96" s="96">
        <v>0</v>
      </c>
      <c r="O96" s="99" t="s">
        <v>869</v>
      </c>
      <c r="P96" s="96">
        <v>0</v>
      </c>
      <c r="Q96" s="99" t="s">
        <v>869</v>
      </c>
      <c r="R96" s="94">
        <v>9.1963000000000008</v>
      </c>
      <c r="S96" s="99"/>
      <c r="T96" s="94">
        <v>0.4103</v>
      </c>
      <c r="U96" s="99"/>
      <c r="V96" s="96">
        <v>0</v>
      </c>
      <c r="W96" s="99" t="s">
        <v>869</v>
      </c>
      <c r="X96" s="180">
        <v>0</v>
      </c>
      <c r="Y96" s="180">
        <v>0</v>
      </c>
      <c r="Z96" s="180">
        <v>0</v>
      </c>
      <c r="AA96" s="180">
        <v>0</v>
      </c>
      <c r="AB96" s="180">
        <v>0</v>
      </c>
      <c r="AC96" s="180"/>
      <c r="AD96" s="180">
        <v>0</v>
      </c>
      <c r="AE96" s="180">
        <v>0</v>
      </c>
      <c r="AF96" s="180">
        <v>0</v>
      </c>
      <c r="AG96" s="180">
        <v>0</v>
      </c>
      <c r="AH96" s="180">
        <v>0</v>
      </c>
    </row>
    <row r="97" spans="1:34" ht="14.25" x14ac:dyDescent="0.2">
      <c r="A97" s="61">
        <v>20151679</v>
      </c>
      <c r="B97" s="62">
        <v>42354</v>
      </c>
      <c r="C97" s="63" t="s">
        <v>429</v>
      </c>
      <c r="D97" s="30">
        <f t="shared" si="3"/>
        <v>55</v>
      </c>
      <c r="E97" s="8">
        <v>-1.25</v>
      </c>
      <c r="F97" s="195">
        <v>32.915214947840077</v>
      </c>
      <c r="G97" s="45">
        <v>1</v>
      </c>
      <c r="H97" s="71">
        <v>0</v>
      </c>
      <c r="I97" s="70">
        <v>2</v>
      </c>
      <c r="J97" s="94">
        <v>0.06</v>
      </c>
      <c r="K97" s="99"/>
      <c r="L97" s="94">
        <v>3.4049999999999998</v>
      </c>
      <c r="M97" s="99"/>
      <c r="N97" s="96">
        <v>0</v>
      </c>
      <c r="O97" s="99" t="s">
        <v>869</v>
      </c>
      <c r="P97" s="96">
        <v>0</v>
      </c>
      <c r="Q97" s="99" t="s">
        <v>869</v>
      </c>
      <c r="R97" s="94">
        <v>1.2602</v>
      </c>
      <c r="S97" s="99"/>
      <c r="T97" s="96">
        <v>0</v>
      </c>
      <c r="U97" s="99" t="s">
        <v>869</v>
      </c>
      <c r="V97" s="96">
        <v>0</v>
      </c>
      <c r="W97" s="99" t="s">
        <v>869</v>
      </c>
      <c r="X97" s="180">
        <v>9</v>
      </c>
      <c r="Y97" s="180">
        <v>0</v>
      </c>
      <c r="Z97" s="180">
        <v>0</v>
      </c>
      <c r="AA97" s="180">
        <v>0</v>
      </c>
      <c r="AB97" s="180">
        <v>0</v>
      </c>
      <c r="AC97" s="180"/>
      <c r="AD97" s="180">
        <v>0</v>
      </c>
      <c r="AE97" s="180">
        <v>0</v>
      </c>
      <c r="AF97" s="180">
        <v>0</v>
      </c>
      <c r="AG97" s="180">
        <v>0</v>
      </c>
      <c r="AH97" s="180">
        <v>0</v>
      </c>
    </row>
    <row r="98" spans="1:34" ht="14.25" x14ac:dyDescent="0.2">
      <c r="A98" s="61">
        <v>20151680</v>
      </c>
      <c r="B98" s="62">
        <v>42354</v>
      </c>
      <c r="C98" s="63" t="s">
        <v>430</v>
      </c>
      <c r="D98" s="30">
        <f t="shared" si="3"/>
        <v>55</v>
      </c>
      <c r="E98" s="8">
        <v>-1</v>
      </c>
      <c r="F98" s="195">
        <v>52.084657615247572</v>
      </c>
      <c r="G98" s="45">
        <v>1</v>
      </c>
      <c r="H98" s="71">
        <v>0</v>
      </c>
      <c r="I98" s="70">
        <v>2</v>
      </c>
      <c r="J98" s="97">
        <v>7.0000000000000007E-2</v>
      </c>
      <c r="K98" s="99"/>
      <c r="L98" s="97">
        <v>4.9630000000000001</v>
      </c>
      <c r="M98" s="99"/>
      <c r="N98" s="96">
        <v>0</v>
      </c>
      <c r="O98" s="99" t="s">
        <v>869</v>
      </c>
      <c r="P98" s="96">
        <v>0</v>
      </c>
      <c r="Q98" s="99" t="s">
        <v>869</v>
      </c>
      <c r="R98" s="97">
        <v>1.0406</v>
      </c>
      <c r="S98" s="99"/>
      <c r="T98" s="96">
        <v>0</v>
      </c>
      <c r="U98" s="99" t="s">
        <v>869</v>
      </c>
      <c r="V98" s="96">
        <v>0</v>
      </c>
      <c r="W98" s="99" t="s">
        <v>869</v>
      </c>
      <c r="X98" s="180">
        <v>8.5</v>
      </c>
      <c r="Y98" s="180">
        <v>0</v>
      </c>
      <c r="Z98" s="180">
        <v>0</v>
      </c>
      <c r="AA98" s="180">
        <v>0</v>
      </c>
      <c r="AB98" s="180">
        <v>0</v>
      </c>
      <c r="AC98" s="180"/>
      <c r="AD98" s="180">
        <v>0</v>
      </c>
      <c r="AE98" s="180">
        <v>0</v>
      </c>
      <c r="AF98" s="180">
        <v>0</v>
      </c>
      <c r="AG98" s="180">
        <v>0</v>
      </c>
      <c r="AH98" s="180">
        <v>0</v>
      </c>
    </row>
    <row r="99" spans="1:34" ht="14.25" x14ac:dyDescent="0.2">
      <c r="A99" s="61">
        <v>20151681</v>
      </c>
      <c r="B99" s="62">
        <v>42354</v>
      </c>
      <c r="C99" s="63" t="s">
        <v>431</v>
      </c>
      <c r="D99" s="30">
        <f t="shared" si="3"/>
        <v>55</v>
      </c>
      <c r="E99" s="8">
        <v>-0.75</v>
      </c>
      <c r="F99" s="195">
        <v>37.928761491623575</v>
      </c>
      <c r="G99" s="45">
        <v>1</v>
      </c>
      <c r="H99" s="71">
        <v>0</v>
      </c>
      <c r="I99" s="70">
        <v>2</v>
      </c>
      <c r="J99" s="97">
        <v>0.08</v>
      </c>
      <c r="K99" s="99"/>
      <c r="L99" s="97">
        <v>8.3019999999999996</v>
      </c>
      <c r="M99" s="99"/>
      <c r="N99" s="96">
        <v>0</v>
      </c>
      <c r="O99" s="99" t="s">
        <v>869</v>
      </c>
      <c r="P99" s="96">
        <v>0</v>
      </c>
      <c r="Q99" s="99" t="s">
        <v>869</v>
      </c>
      <c r="R99" s="97">
        <v>1.0577000000000001</v>
      </c>
      <c r="S99" s="99"/>
      <c r="T99" s="97">
        <v>0.61890000000000001</v>
      </c>
      <c r="U99" s="99"/>
      <c r="V99" s="96">
        <v>0</v>
      </c>
      <c r="W99" s="99" t="s">
        <v>869</v>
      </c>
      <c r="X99" s="180">
        <v>0</v>
      </c>
      <c r="Y99" s="180">
        <v>0</v>
      </c>
      <c r="Z99" s="180">
        <v>0</v>
      </c>
      <c r="AA99" s="180">
        <v>0</v>
      </c>
      <c r="AB99" s="180">
        <v>0</v>
      </c>
      <c r="AC99" s="180"/>
      <c r="AD99" s="180">
        <v>0</v>
      </c>
      <c r="AE99" s="180">
        <v>0</v>
      </c>
      <c r="AF99" s="180">
        <v>0</v>
      </c>
      <c r="AG99" s="180">
        <v>0</v>
      </c>
      <c r="AH99" s="180">
        <v>0</v>
      </c>
    </row>
    <row r="100" spans="1:34" ht="14.25" x14ac:dyDescent="0.2">
      <c r="A100" s="61">
        <v>20151682</v>
      </c>
      <c r="B100" s="62">
        <v>42354</v>
      </c>
      <c r="C100" s="63" t="s">
        <v>432</v>
      </c>
      <c r="D100" s="30">
        <f t="shared" si="3"/>
        <v>55</v>
      </c>
      <c r="E100" s="8">
        <v>-0.5</v>
      </c>
      <c r="F100" s="195">
        <v>41.762650025105067</v>
      </c>
      <c r="G100" s="45">
        <v>1</v>
      </c>
      <c r="H100" s="71">
        <v>0</v>
      </c>
      <c r="I100" s="70">
        <v>2</v>
      </c>
      <c r="J100" s="97">
        <v>7.0000000000000007E-2</v>
      </c>
      <c r="K100" s="99"/>
      <c r="L100" s="97">
        <v>3.72</v>
      </c>
      <c r="M100" s="99"/>
      <c r="N100" s="96">
        <v>0</v>
      </c>
      <c r="O100" s="99" t="s">
        <v>869</v>
      </c>
      <c r="P100" s="96">
        <v>0</v>
      </c>
      <c r="Q100" s="99" t="s">
        <v>869</v>
      </c>
      <c r="R100" s="97">
        <v>9.0054999999999996</v>
      </c>
      <c r="S100" s="99"/>
      <c r="T100" s="96">
        <v>0</v>
      </c>
      <c r="U100" s="99" t="s">
        <v>869</v>
      </c>
      <c r="V100" s="96">
        <v>0</v>
      </c>
      <c r="W100" s="99" t="s">
        <v>869</v>
      </c>
      <c r="X100" s="180">
        <v>0</v>
      </c>
      <c r="Y100" s="180">
        <v>0</v>
      </c>
      <c r="Z100" s="180">
        <v>0</v>
      </c>
      <c r="AA100" s="180">
        <v>0</v>
      </c>
      <c r="AB100" s="180">
        <v>30.9</v>
      </c>
      <c r="AC100" s="180"/>
      <c r="AD100" s="180">
        <v>0</v>
      </c>
      <c r="AE100" s="180">
        <v>0</v>
      </c>
      <c r="AF100" s="180">
        <v>0</v>
      </c>
      <c r="AG100" s="180">
        <v>0</v>
      </c>
      <c r="AH100" s="180">
        <v>0</v>
      </c>
    </row>
    <row r="101" spans="1:34" ht="14.25" x14ac:dyDescent="0.2">
      <c r="A101" s="61">
        <v>20151683</v>
      </c>
      <c r="B101" s="62">
        <v>42354</v>
      </c>
      <c r="C101" s="63" t="s">
        <v>434</v>
      </c>
      <c r="D101" s="30">
        <f t="shared" si="3"/>
        <v>60</v>
      </c>
      <c r="E101" s="8">
        <v>-3</v>
      </c>
      <c r="F101" s="195">
        <v>98.386234519601075</v>
      </c>
      <c r="G101" s="45">
        <v>1</v>
      </c>
      <c r="H101" s="71">
        <v>0.54249264128909169</v>
      </c>
      <c r="I101" s="70">
        <v>2</v>
      </c>
      <c r="J101" s="97">
        <v>0.08</v>
      </c>
      <c r="K101" s="99"/>
      <c r="L101" s="97">
        <v>2.4900000000000002</v>
      </c>
      <c r="M101" s="99"/>
      <c r="N101" s="96">
        <v>0</v>
      </c>
      <c r="O101" s="99" t="s">
        <v>869</v>
      </c>
      <c r="P101" s="96">
        <v>0</v>
      </c>
      <c r="Q101" s="99" t="s">
        <v>869</v>
      </c>
      <c r="R101" s="97">
        <v>3.3858000000000001</v>
      </c>
      <c r="S101" s="99"/>
      <c r="T101" s="96">
        <v>0</v>
      </c>
      <c r="U101" s="99" t="s">
        <v>869</v>
      </c>
      <c r="V101" s="96">
        <v>0</v>
      </c>
      <c r="W101" s="99" t="s">
        <v>869</v>
      </c>
      <c r="X101" s="180">
        <v>0</v>
      </c>
      <c r="Y101" s="180">
        <v>0</v>
      </c>
      <c r="Z101" s="180">
        <v>0</v>
      </c>
      <c r="AA101" s="180">
        <v>0</v>
      </c>
      <c r="AB101" s="180">
        <v>0</v>
      </c>
      <c r="AC101" s="180"/>
      <c r="AD101" s="180">
        <v>0</v>
      </c>
      <c r="AE101" s="180">
        <v>0</v>
      </c>
      <c r="AF101" s="180">
        <v>0</v>
      </c>
      <c r="AG101" s="180">
        <v>0</v>
      </c>
      <c r="AH101" s="180">
        <v>0</v>
      </c>
    </row>
    <row r="102" spans="1:34" ht="14.25" x14ac:dyDescent="0.2">
      <c r="A102" s="61">
        <v>20151684</v>
      </c>
      <c r="B102" s="62">
        <v>42354</v>
      </c>
      <c r="C102" s="63" t="s">
        <v>435</v>
      </c>
      <c r="D102" s="30">
        <f t="shared" si="3"/>
        <v>60</v>
      </c>
      <c r="E102" s="8">
        <v>-2.5</v>
      </c>
      <c r="F102" s="195">
        <v>116.81839093056982</v>
      </c>
      <c r="G102" s="45">
        <v>1</v>
      </c>
      <c r="H102" s="71">
        <v>0.50510081157647735</v>
      </c>
      <c r="I102" s="70">
        <v>2</v>
      </c>
      <c r="J102" s="97">
        <v>0.1</v>
      </c>
      <c r="K102" s="99"/>
      <c r="L102" s="97">
        <v>1.855</v>
      </c>
      <c r="M102" s="99"/>
      <c r="N102" s="96">
        <v>0</v>
      </c>
      <c r="O102" s="99" t="s">
        <v>869</v>
      </c>
      <c r="P102" s="96">
        <v>0</v>
      </c>
      <c r="Q102" s="99" t="s">
        <v>869</v>
      </c>
      <c r="R102" s="97">
        <v>3.0529000000000002</v>
      </c>
      <c r="S102" s="99"/>
      <c r="T102" s="96">
        <v>0</v>
      </c>
      <c r="U102" s="99" t="s">
        <v>869</v>
      </c>
      <c r="V102" s="96">
        <v>0</v>
      </c>
      <c r="W102" s="99" t="s">
        <v>869</v>
      </c>
      <c r="X102" s="180">
        <v>6.5</v>
      </c>
      <c r="Y102" s="180">
        <v>0</v>
      </c>
      <c r="Z102" s="180">
        <v>0</v>
      </c>
      <c r="AA102" s="180">
        <v>0</v>
      </c>
      <c r="AB102" s="180">
        <v>0</v>
      </c>
      <c r="AC102" s="180"/>
      <c r="AD102" s="180">
        <v>0</v>
      </c>
      <c r="AE102" s="180">
        <v>0</v>
      </c>
      <c r="AF102" s="180">
        <v>0</v>
      </c>
      <c r="AG102" s="180">
        <v>0</v>
      </c>
      <c r="AH102" s="180">
        <v>0</v>
      </c>
    </row>
    <row r="103" spans="1:34" ht="14.25" x14ac:dyDescent="0.2">
      <c r="A103" s="61">
        <v>20151685</v>
      </c>
      <c r="B103" s="62">
        <v>42354</v>
      </c>
      <c r="C103" s="63" t="s">
        <v>436</v>
      </c>
      <c r="D103" s="30">
        <f t="shared" si="3"/>
        <v>60</v>
      </c>
      <c r="E103" s="8">
        <v>-2</v>
      </c>
      <c r="F103" s="195">
        <v>137.90477786471806</v>
      </c>
      <c r="G103" s="45">
        <v>1</v>
      </c>
      <c r="H103" s="71">
        <v>0.43682007905779052</v>
      </c>
      <c r="I103" s="70">
        <v>2</v>
      </c>
      <c r="J103" s="97">
        <v>0.1</v>
      </c>
      <c r="K103" s="99"/>
      <c r="L103" s="97">
        <v>1.7929999999999999</v>
      </c>
      <c r="M103" s="99"/>
      <c r="N103" s="96">
        <v>0</v>
      </c>
      <c r="O103" s="99" t="s">
        <v>869</v>
      </c>
      <c r="P103" s="96">
        <v>0</v>
      </c>
      <c r="Q103" s="99" t="s">
        <v>869</v>
      </c>
      <c r="R103" s="97">
        <v>5.4880000000000004</v>
      </c>
      <c r="S103" s="99"/>
      <c r="T103" s="96">
        <v>0</v>
      </c>
      <c r="U103" s="99" t="s">
        <v>869</v>
      </c>
      <c r="V103" s="96">
        <v>0</v>
      </c>
      <c r="W103" s="99" t="s">
        <v>869</v>
      </c>
      <c r="X103" s="180">
        <v>6.6</v>
      </c>
      <c r="Y103" s="180">
        <v>0</v>
      </c>
      <c r="Z103" s="180">
        <v>0</v>
      </c>
      <c r="AA103" s="180">
        <v>0</v>
      </c>
      <c r="AB103" s="180">
        <v>0</v>
      </c>
      <c r="AC103" s="180"/>
      <c r="AD103" s="180">
        <v>0</v>
      </c>
      <c r="AE103" s="180">
        <v>0</v>
      </c>
      <c r="AF103" s="180">
        <v>0</v>
      </c>
      <c r="AG103" s="180">
        <v>0</v>
      </c>
      <c r="AH103" s="180">
        <v>0</v>
      </c>
    </row>
    <row r="104" spans="1:34" ht="14.25" x14ac:dyDescent="0.2">
      <c r="A104" s="61">
        <v>20151686</v>
      </c>
      <c r="B104" s="62">
        <v>42354</v>
      </c>
      <c r="C104" s="63" t="s">
        <v>437</v>
      </c>
      <c r="D104" s="30">
        <f t="shared" si="3"/>
        <v>60</v>
      </c>
      <c r="E104" s="8">
        <v>-1.5</v>
      </c>
      <c r="F104" s="195">
        <v>92.63540171937882</v>
      </c>
      <c r="G104" s="45">
        <v>1</v>
      </c>
      <c r="H104" s="71">
        <v>0.19296032006248026</v>
      </c>
      <c r="I104" s="70">
        <v>2</v>
      </c>
      <c r="J104" s="97">
        <v>0.11</v>
      </c>
      <c r="K104" s="99"/>
      <c r="L104" s="97">
        <v>4.7190000000000003</v>
      </c>
      <c r="M104" s="99"/>
      <c r="N104" s="96">
        <v>0</v>
      </c>
      <c r="O104" s="99" t="s">
        <v>869</v>
      </c>
      <c r="P104" s="96">
        <v>0</v>
      </c>
      <c r="Q104" s="99" t="s">
        <v>869</v>
      </c>
      <c r="R104" s="97">
        <v>2.5912999999999999</v>
      </c>
      <c r="S104" s="99"/>
      <c r="T104" s="96">
        <v>0</v>
      </c>
      <c r="U104" s="99" t="s">
        <v>869</v>
      </c>
      <c r="V104" s="96">
        <v>0</v>
      </c>
      <c r="W104" s="99" t="s">
        <v>869</v>
      </c>
      <c r="X104" s="180">
        <v>0</v>
      </c>
      <c r="Y104" s="180">
        <v>0</v>
      </c>
      <c r="Z104" s="180">
        <v>0</v>
      </c>
      <c r="AA104" s="180">
        <v>0</v>
      </c>
      <c r="AB104" s="180">
        <v>0</v>
      </c>
      <c r="AC104" s="180"/>
      <c r="AD104" s="180">
        <v>0</v>
      </c>
      <c r="AE104" s="180">
        <v>0</v>
      </c>
      <c r="AF104" s="180">
        <v>0</v>
      </c>
      <c r="AG104" s="180">
        <v>0</v>
      </c>
      <c r="AH104" s="180">
        <v>0</v>
      </c>
    </row>
    <row r="105" spans="1:34" ht="14.25" x14ac:dyDescent="0.2">
      <c r="A105" s="61">
        <v>20151687</v>
      </c>
      <c r="B105" s="62">
        <v>42354</v>
      </c>
      <c r="C105" s="63" t="s">
        <v>853</v>
      </c>
      <c r="D105" s="30">
        <f t="shared" si="3"/>
        <v>60</v>
      </c>
      <c r="E105" s="7">
        <v>-1.25</v>
      </c>
      <c r="F105" s="195">
        <v>65.945639236296074</v>
      </c>
      <c r="G105" s="45">
        <v>1</v>
      </c>
      <c r="H105" s="71">
        <v>0.13443397790360578</v>
      </c>
      <c r="I105" s="70">
        <v>2</v>
      </c>
      <c r="J105" s="97">
        <v>0.11</v>
      </c>
      <c r="K105" s="99"/>
      <c r="L105" s="97">
        <v>5.1539999999999999</v>
      </c>
      <c r="M105" s="99"/>
      <c r="N105" s="96">
        <v>0</v>
      </c>
      <c r="O105" s="99" t="s">
        <v>869</v>
      </c>
      <c r="P105" s="96">
        <v>0</v>
      </c>
      <c r="Q105" s="99" t="s">
        <v>869</v>
      </c>
      <c r="R105" s="97">
        <v>3.7071000000000001</v>
      </c>
      <c r="S105" s="99"/>
      <c r="T105" s="96">
        <v>0</v>
      </c>
      <c r="U105" s="99" t="s">
        <v>869</v>
      </c>
      <c r="V105" s="96">
        <v>0</v>
      </c>
      <c r="W105" s="99" t="s">
        <v>869</v>
      </c>
      <c r="X105" s="180">
        <v>0</v>
      </c>
      <c r="Y105" s="180">
        <v>0</v>
      </c>
      <c r="Z105" s="180">
        <v>0</v>
      </c>
      <c r="AA105" s="180">
        <v>0</v>
      </c>
      <c r="AB105" s="180">
        <v>0</v>
      </c>
      <c r="AC105" s="180"/>
      <c r="AD105" s="180">
        <v>0</v>
      </c>
      <c r="AE105" s="180">
        <v>0</v>
      </c>
      <c r="AF105" s="180">
        <v>0</v>
      </c>
      <c r="AG105" s="180">
        <v>0</v>
      </c>
      <c r="AH105" s="180">
        <v>0</v>
      </c>
    </row>
    <row r="106" spans="1:34" s="21" customFormat="1" ht="14.25" x14ac:dyDescent="0.2">
      <c r="A106" s="61">
        <v>20151688</v>
      </c>
      <c r="B106" s="62">
        <v>42354</v>
      </c>
      <c r="C106" s="63" t="s">
        <v>438</v>
      </c>
      <c r="D106" s="30">
        <f t="shared" si="3"/>
        <v>60</v>
      </c>
      <c r="E106" s="8">
        <v>-1</v>
      </c>
      <c r="F106" s="195">
        <v>61.816836200239067</v>
      </c>
      <c r="G106" s="45">
        <v>1</v>
      </c>
      <c r="H106" s="71">
        <v>9.3790684737720745E-2</v>
      </c>
      <c r="I106" s="70">
        <v>2</v>
      </c>
      <c r="J106" s="97">
        <v>0.08</v>
      </c>
      <c r="K106" s="99"/>
      <c r="L106" s="97">
        <v>2.085</v>
      </c>
      <c r="M106" s="99"/>
      <c r="N106" s="96">
        <v>0</v>
      </c>
      <c r="O106" s="99" t="s">
        <v>869</v>
      </c>
      <c r="P106" s="96">
        <v>0</v>
      </c>
      <c r="Q106" s="99" t="s">
        <v>869</v>
      </c>
      <c r="R106" s="97">
        <v>1.4734</v>
      </c>
      <c r="S106" s="99"/>
      <c r="T106" s="96">
        <v>0</v>
      </c>
      <c r="U106" s="99" t="s">
        <v>869</v>
      </c>
      <c r="V106" s="96">
        <v>0</v>
      </c>
      <c r="W106" s="99" t="s">
        <v>869</v>
      </c>
      <c r="X106" s="180">
        <v>0</v>
      </c>
      <c r="Y106" s="180">
        <v>0</v>
      </c>
      <c r="Z106" s="180">
        <v>0</v>
      </c>
      <c r="AA106" s="180">
        <v>0</v>
      </c>
      <c r="AB106" s="180">
        <v>0</v>
      </c>
      <c r="AC106" s="180"/>
      <c r="AD106" s="180">
        <v>0</v>
      </c>
      <c r="AE106" s="180">
        <v>0</v>
      </c>
      <c r="AF106" s="180">
        <v>0</v>
      </c>
      <c r="AG106" s="180">
        <v>0</v>
      </c>
      <c r="AH106" s="180">
        <v>0</v>
      </c>
    </row>
    <row r="107" spans="1:34" s="21" customFormat="1" ht="14.25" x14ac:dyDescent="0.2">
      <c r="A107" s="61">
        <v>20151689</v>
      </c>
      <c r="B107" s="62">
        <v>42354</v>
      </c>
      <c r="C107" s="63" t="s">
        <v>439</v>
      </c>
      <c r="D107" s="30">
        <f t="shared" si="3"/>
        <v>60</v>
      </c>
      <c r="E107" s="8">
        <v>-0.75</v>
      </c>
      <c r="F107" s="195">
        <v>44.564337799572321</v>
      </c>
      <c r="G107" s="45">
        <v>1</v>
      </c>
      <c r="H107" s="71">
        <v>0</v>
      </c>
      <c r="I107" s="70">
        <v>2</v>
      </c>
      <c r="J107" s="97">
        <v>7.0000000000000007E-2</v>
      </c>
      <c r="K107" s="99"/>
      <c r="L107" s="97">
        <v>0.74099999999999999</v>
      </c>
      <c r="M107" s="99"/>
      <c r="N107" s="96">
        <v>0</v>
      </c>
      <c r="O107" s="99" t="s">
        <v>869</v>
      </c>
      <c r="P107" s="96">
        <v>0</v>
      </c>
      <c r="Q107" s="99" t="s">
        <v>869</v>
      </c>
      <c r="R107" s="97">
        <v>1.0501</v>
      </c>
      <c r="S107" s="99"/>
      <c r="T107" s="96">
        <v>0</v>
      </c>
      <c r="U107" s="99" t="s">
        <v>869</v>
      </c>
      <c r="V107" s="96">
        <v>0</v>
      </c>
      <c r="W107" s="99" t="s">
        <v>869</v>
      </c>
      <c r="X107" s="180">
        <v>0</v>
      </c>
      <c r="Y107" s="180">
        <v>8.1</v>
      </c>
      <c r="Z107" s="180">
        <v>0</v>
      </c>
      <c r="AA107" s="180">
        <v>0</v>
      </c>
      <c r="AB107" s="180">
        <v>0</v>
      </c>
      <c r="AC107" s="180"/>
      <c r="AD107" s="180">
        <v>0</v>
      </c>
      <c r="AE107" s="180">
        <v>0</v>
      </c>
      <c r="AF107" s="180">
        <v>0</v>
      </c>
      <c r="AG107" s="180">
        <v>0</v>
      </c>
      <c r="AH107" s="180">
        <v>0</v>
      </c>
    </row>
    <row r="108" spans="1:34" ht="14.25" x14ac:dyDescent="0.2">
      <c r="A108" s="61">
        <v>20151690</v>
      </c>
      <c r="B108" s="62">
        <v>42354</v>
      </c>
      <c r="C108" s="63" t="s">
        <v>440</v>
      </c>
      <c r="D108" s="7">
        <v>60</v>
      </c>
      <c r="E108" s="8">
        <v>-0.5</v>
      </c>
      <c r="F108" s="195">
        <v>48.398226333053827</v>
      </c>
      <c r="G108" s="45">
        <v>1</v>
      </c>
      <c r="H108" s="71">
        <v>0</v>
      </c>
      <c r="I108" s="70">
        <v>2</v>
      </c>
      <c r="J108" s="97">
        <v>0.05</v>
      </c>
      <c r="K108" s="99"/>
      <c r="L108" s="97">
        <v>1.6180000000000001</v>
      </c>
      <c r="M108" s="99"/>
      <c r="N108" s="96">
        <v>0</v>
      </c>
      <c r="O108" s="99" t="s">
        <v>869</v>
      </c>
      <c r="P108" s="96">
        <v>0</v>
      </c>
      <c r="Q108" s="99" t="s">
        <v>869</v>
      </c>
      <c r="R108" s="97">
        <v>4.7579000000000002</v>
      </c>
      <c r="S108" s="99"/>
      <c r="T108" s="96">
        <v>0</v>
      </c>
      <c r="U108" s="99" t="s">
        <v>869</v>
      </c>
      <c r="V108" s="96">
        <v>0</v>
      </c>
      <c r="W108" s="99" t="s">
        <v>869</v>
      </c>
      <c r="X108" s="180">
        <v>0</v>
      </c>
      <c r="Y108" s="180">
        <v>0</v>
      </c>
      <c r="Z108" s="180">
        <v>0</v>
      </c>
      <c r="AA108" s="180">
        <v>0</v>
      </c>
      <c r="AB108" s="180">
        <v>0</v>
      </c>
      <c r="AC108" s="180"/>
      <c r="AD108" s="180">
        <v>0</v>
      </c>
      <c r="AE108" s="180">
        <v>0</v>
      </c>
      <c r="AF108" s="180">
        <v>0</v>
      </c>
      <c r="AG108" s="180">
        <v>0</v>
      </c>
      <c r="AH108" s="180">
        <v>0</v>
      </c>
    </row>
    <row r="109" spans="1:34" x14ac:dyDescent="0.2">
      <c r="J109" s="97"/>
      <c r="K109" s="99"/>
      <c r="L109" s="97"/>
      <c r="M109" s="99"/>
      <c r="N109" s="96"/>
      <c r="O109" s="99"/>
      <c r="P109" s="96"/>
      <c r="Q109" s="99"/>
      <c r="R109" s="97"/>
      <c r="S109" s="99"/>
      <c r="T109" s="96"/>
      <c r="U109" s="99"/>
      <c r="V109" s="96"/>
      <c r="W109" s="99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s="4" customFormat="1" x14ac:dyDescent="0.2">
      <c r="F110" s="38"/>
      <c r="J110" s="96"/>
      <c r="K110" s="99"/>
      <c r="L110" s="97"/>
      <c r="M110" s="99"/>
      <c r="N110" s="96"/>
      <c r="O110" s="99"/>
      <c r="P110" s="96"/>
      <c r="Q110" s="99"/>
      <c r="R110" s="96"/>
      <c r="S110" s="99"/>
      <c r="T110" s="97"/>
      <c r="U110" s="99"/>
      <c r="V110" s="96"/>
      <c r="W110" s="99"/>
    </row>
    <row r="111" spans="1:34" s="4" customFormat="1" x14ac:dyDescent="0.2">
      <c r="E111" s="21" t="s">
        <v>910</v>
      </c>
      <c r="F111" s="38">
        <f>COUNT(F3:F108)</f>
        <v>106</v>
      </c>
      <c r="G111" s="38"/>
      <c r="H111" s="38">
        <f>COUNT(H3:H108)</f>
        <v>106</v>
      </c>
      <c r="I111" s="38"/>
      <c r="J111" s="38">
        <f>COUNT(J3:J108)</f>
        <v>106</v>
      </c>
      <c r="K111" s="38"/>
      <c r="L111" s="38">
        <f>COUNT(L3:L108)</f>
        <v>106</v>
      </c>
      <c r="M111" s="38"/>
      <c r="N111" s="38"/>
      <c r="O111" s="38"/>
      <c r="P111" s="38"/>
      <c r="Q111" s="38"/>
      <c r="R111" s="38">
        <f>COUNT(R3:R108)</f>
        <v>106</v>
      </c>
      <c r="S111" s="38"/>
      <c r="T111" s="38">
        <f>COUNT(T3:T108)</f>
        <v>106</v>
      </c>
      <c r="U111" s="38"/>
      <c r="V111" s="38"/>
      <c r="W111" s="38"/>
      <c r="X111" s="38">
        <f>COUNT(X3:X108)</f>
        <v>106</v>
      </c>
      <c r="Y111" s="38">
        <f>COUNT(Y3:Y108)</f>
        <v>106</v>
      </c>
      <c r="Z111" s="38"/>
      <c r="AA111" s="38"/>
      <c r="AB111" s="38">
        <f>COUNT(AB3:AB108)</f>
        <v>106</v>
      </c>
      <c r="AC111" s="38"/>
      <c r="AD111" s="38"/>
      <c r="AE111" s="38"/>
      <c r="AF111" s="38">
        <f>COUNT(AF3:AF108)</f>
        <v>106</v>
      </c>
      <c r="AG111" s="38"/>
      <c r="AH111" s="38"/>
    </row>
    <row r="112" spans="1:34" s="4" customFormat="1" x14ac:dyDescent="0.2">
      <c r="E112" s="4" t="s">
        <v>897</v>
      </c>
      <c r="F112" s="38">
        <f>MAX(F3:F108)</f>
        <v>1634.7245498988184</v>
      </c>
      <c r="G112" s="38"/>
      <c r="H112" s="38">
        <f>MAX(H3:H108)</f>
        <v>1.6627964676824187</v>
      </c>
      <c r="I112" s="38"/>
      <c r="J112" s="38">
        <f>MAX(J3:J108)</f>
        <v>0.22</v>
      </c>
      <c r="K112" s="38"/>
      <c r="L112" s="38">
        <f>MAX(L3:L108)</f>
        <v>49.481000000000002</v>
      </c>
      <c r="M112" s="38"/>
      <c r="N112" s="38"/>
      <c r="O112" s="38"/>
      <c r="P112" s="38"/>
      <c r="Q112" s="38"/>
      <c r="R112" s="38">
        <f>MAX(R3:R108)</f>
        <v>51.690800000000003</v>
      </c>
      <c r="S112" s="38"/>
      <c r="T112" s="38">
        <f>MAX(T3:T108)</f>
        <v>1.6069</v>
      </c>
      <c r="U112" s="38"/>
      <c r="V112" s="38"/>
      <c r="W112" s="38"/>
      <c r="X112" s="38">
        <f>MAX(X3:X108)</f>
        <v>282.5</v>
      </c>
      <c r="Y112" s="38">
        <f>MAX(Y3:Y108)</f>
        <v>152.1</v>
      </c>
      <c r="Z112" s="38"/>
      <c r="AA112" s="38"/>
      <c r="AB112" s="38">
        <f>MAX(AB3:AB108)</f>
        <v>30.9</v>
      </c>
      <c r="AC112" s="38"/>
      <c r="AD112" s="38"/>
      <c r="AE112" s="38"/>
      <c r="AF112" s="38">
        <f>MAX(AF3:AF108)</f>
        <v>0.8</v>
      </c>
      <c r="AG112" s="38"/>
      <c r="AH112" s="38"/>
    </row>
    <row r="113" spans="1:34" s="4" customFormat="1" x14ac:dyDescent="0.2">
      <c r="E113" s="4" t="s">
        <v>898</v>
      </c>
      <c r="F113" s="38">
        <f>MIN(F3:F108)</f>
        <v>32.915214947840077</v>
      </c>
      <c r="G113" s="38"/>
      <c r="H113" s="38">
        <f>MIN(H3:H108)</f>
        <v>-3.7532188604033575E-3</v>
      </c>
      <c r="I113" s="38"/>
      <c r="J113" s="38">
        <f>MIN(J3:J108)</f>
        <v>0.05</v>
      </c>
      <c r="K113" s="38"/>
      <c r="L113" s="38">
        <f>MIN(L3:L108)</f>
        <v>0</v>
      </c>
      <c r="M113" s="38"/>
      <c r="N113" s="38"/>
      <c r="O113" s="38"/>
      <c r="P113" s="38"/>
      <c r="Q113" s="38"/>
      <c r="R113" s="38">
        <f>MIN(R3:R108)</f>
        <v>0</v>
      </c>
      <c r="S113" s="38"/>
      <c r="T113" s="38">
        <f>MIN(T3:T108)</f>
        <v>0</v>
      </c>
      <c r="U113" s="38"/>
      <c r="V113" s="38"/>
      <c r="W113" s="38"/>
      <c r="X113" s="38">
        <f>MIN(X3:X108)</f>
        <v>0</v>
      </c>
      <c r="Y113" s="38">
        <f>MIN(Y3:Y108)</f>
        <v>0</v>
      </c>
      <c r="Z113" s="38"/>
      <c r="AA113" s="38"/>
      <c r="AB113" s="38">
        <f>MIN(AB3:AB108)</f>
        <v>0</v>
      </c>
      <c r="AC113" s="38"/>
      <c r="AD113" s="38"/>
      <c r="AE113" s="38"/>
      <c r="AF113" s="38">
        <f>MIN(AF3:AF108)</f>
        <v>0</v>
      </c>
      <c r="AG113" s="38"/>
      <c r="AH113" s="38"/>
    </row>
    <row r="114" spans="1:34" s="4" customFormat="1" x14ac:dyDescent="0.2">
      <c r="E114" s="4" t="s">
        <v>899</v>
      </c>
      <c r="F114" s="38">
        <f>AVERAGE(F3:F108)</f>
        <v>180.68442382393783</v>
      </c>
      <c r="G114" s="38"/>
      <c r="H114" s="38">
        <f>AVERAGE(H3:H108)</f>
        <v>0.36186588695182664</v>
      </c>
      <c r="I114" s="38"/>
      <c r="J114" s="38">
        <f>AVERAGE(J3:J108)</f>
        <v>9.4433962264150947E-2</v>
      </c>
      <c r="K114" s="38"/>
      <c r="L114" s="38">
        <f>AVERAGE(L3:L108)</f>
        <v>9.3750188679245277</v>
      </c>
      <c r="M114" s="38"/>
      <c r="N114" s="38"/>
      <c r="O114" s="38"/>
      <c r="P114" s="38"/>
      <c r="Q114" s="38"/>
      <c r="R114" s="38">
        <f>AVERAGE(R3:R108)</f>
        <v>3.0135952830188684</v>
      </c>
      <c r="S114" s="38"/>
      <c r="T114" s="38">
        <f>AVERAGE(T3:T108)</f>
        <v>8.8640566037735846E-2</v>
      </c>
      <c r="U114" s="38"/>
      <c r="V114" s="38"/>
      <c r="W114" s="38"/>
      <c r="X114" s="38">
        <f>AVERAGE(X3:X108)</f>
        <v>8.073584905660379</v>
      </c>
      <c r="Y114" s="38">
        <f>AVERAGE(Y3:Y108)</f>
        <v>2.379245283018868</v>
      </c>
      <c r="Z114" s="38"/>
      <c r="AA114" s="38"/>
      <c r="AB114" s="38">
        <f>AVERAGE(AB3:AB108)</f>
        <v>0.589622641509434</v>
      </c>
      <c r="AC114" s="38"/>
      <c r="AD114" s="38"/>
      <c r="AE114" s="38"/>
      <c r="AF114" s="38">
        <f>AVERAGE(AF3:AF108)</f>
        <v>7.5471698113207548E-3</v>
      </c>
      <c r="AG114" s="38"/>
      <c r="AH114" s="38"/>
    </row>
    <row r="115" spans="1:34" s="12" customFormat="1" x14ac:dyDescent="0.2">
      <c r="A115" s="4"/>
      <c r="B115" s="4"/>
      <c r="C115" s="4"/>
      <c r="D115" s="4"/>
      <c r="E115" s="4" t="s">
        <v>900</v>
      </c>
      <c r="F115" s="38">
        <f>STDEV(F3:F108)</f>
        <v>263.77604745414123</v>
      </c>
      <c r="G115" s="38"/>
      <c r="H115" s="38">
        <f>STDEV(H3:H108)</f>
        <v>0.29230958900858667</v>
      </c>
      <c r="I115" s="38"/>
      <c r="J115" s="38">
        <f>STDEV(J3:J108)</f>
        <v>3.1413681844191493E-2</v>
      </c>
      <c r="K115" s="38"/>
      <c r="L115" s="38">
        <f>STDEV(L3:L108)</f>
        <v>8.8404625379758794</v>
      </c>
      <c r="M115" s="38"/>
      <c r="N115" s="38"/>
      <c r="O115" s="38"/>
      <c r="P115" s="38"/>
      <c r="Q115" s="38"/>
      <c r="R115" s="38">
        <f>STDEV(R3:R108)</f>
        <v>5.420721875023518</v>
      </c>
      <c r="S115" s="38"/>
      <c r="T115" s="38">
        <f>STDEV(T3:T108)</f>
        <v>0.2440828535279429</v>
      </c>
      <c r="U115" s="38"/>
      <c r="V115" s="38"/>
      <c r="W115" s="38"/>
      <c r="X115" s="38">
        <f>STDEV(X3:X108)</f>
        <v>28.990232515655514</v>
      </c>
      <c r="Y115" s="38">
        <f>STDEV(Y3:Y108)</f>
        <v>15.203575500401413</v>
      </c>
      <c r="Z115" s="38"/>
      <c r="AA115" s="38"/>
      <c r="AB115" s="38">
        <f>STDEV(AB3:AB108)</f>
        <v>3.0938319357587241</v>
      </c>
      <c r="AC115" s="38"/>
      <c r="AD115" s="38"/>
      <c r="AE115" s="38"/>
      <c r="AF115" s="38">
        <f>STDEV(AF3:AF108)</f>
        <v>7.7702868988581142E-2</v>
      </c>
      <c r="AG115" s="38"/>
      <c r="AH115" s="38"/>
    </row>
    <row r="116" spans="1:34" s="4" customFormat="1" x14ac:dyDescent="0.2">
      <c r="E116" s="4" t="s">
        <v>909</v>
      </c>
      <c r="F116" s="38">
        <f>MEDIAN(F3:F108)</f>
        <v>91.069160513933809</v>
      </c>
      <c r="G116" s="38"/>
      <c r="H116" s="38">
        <f>MEDIAN(H3:H108)</f>
        <v>0.37748087103559841</v>
      </c>
      <c r="I116" s="38"/>
      <c r="J116" s="38">
        <f>MEDIAN(J3:J108)</f>
        <v>0.09</v>
      </c>
      <c r="K116" s="38"/>
      <c r="L116" s="38">
        <f>MEDIAN(L3:L108)</f>
        <v>6.5884999999999998</v>
      </c>
      <c r="M116" s="38"/>
      <c r="N116" s="38"/>
      <c r="O116" s="38"/>
      <c r="P116" s="38"/>
      <c r="Q116" s="38"/>
      <c r="R116" s="38">
        <f>MEDIAN(R3:R108)</f>
        <v>1.3324499999999999</v>
      </c>
      <c r="S116" s="38"/>
      <c r="T116" s="38">
        <f>MEDIAN(T3:T108)</f>
        <v>0</v>
      </c>
      <c r="U116" s="38"/>
      <c r="V116" s="38"/>
      <c r="W116" s="38"/>
      <c r="X116" s="38">
        <f>MEDIAN(X3:X108)</f>
        <v>2</v>
      </c>
      <c r="Y116" s="38">
        <f>MEDIAN(Y3:Y108)</f>
        <v>0</v>
      </c>
      <c r="Z116" s="38"/>
      <c r="AA116" s="38"/>
      <c r="AB116" s="38">
        <f>MEDIAN(AB3:AB108)</f>
        <v>0</v>
      </c>
      <c r="AC116" s="38"/>
      <c r="AD116" s="38"/>
      <c r="AE116" s="38"/>
      <c r="AF116" s="38">
        <f>MEDIAN(AF3:AF108)</f>
        <v>0</v>
      </c>
      <c r="AG116" s="38"/>
      <c r="AH116" s="38"/>
    </row>
    <row r="117" spans="1:34" s="21" customFormat="1" x14ac:dyDescent="0.2">
      <c r="A117" s="4"/>
      <c r="B117" s="4"/>
      <c r="C117" s="4"/>
      <c r="D117" s="4"/>
      <c r="E117" s="4"/>
      <c r="F117" s="38"/>
      <c r="G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E118" s="4" t="s">
        <v>937</v>
      </c>
      <c r="G118" s="38"/>
      <c r="H118" s="38">
        <f>CORREL($F$3:$F$108,H3:H108)</f>
        <v>0.26853691444832917</v>
      </c>
      <c r="I118" s="38"/>
      <c r="J118" s="38">
        <f>CORREL($F$3:$F$108,J3:J108)</f>
        <v>0.32351543681902517</v>
      </c>
      <c r="K118" s="38"/>
      <c r="L118" s="38">
        <f>CORREL($F$3:$F$108,L3:L108)</f>
        <v>-0.19194749477550074</v>
      </c>
      <c r="M118" s="38"/>
      <c r="N118" s="38"/>
      <c r="O118" s="38"/>
      <c r="P118" s="38"/>
      <c r="Q118" s="38"/>
      <c r="R118" s="38">
        <f>CORREL($F$3:$F$108,R3:R108)</f>
        <v>-0.14960050543136102</v>
      </c>
      <c r="S118" s="38"/>
      <c r="T118" s="38">
        <f>CORREL($F$3:$F$108,T3:T108)</f>
        <v>-0.10367799102518344</v>
      </c>
      <c r="U118" s="38"/>
      <c r="V118" s="38"/>
      <c r="W118" s="38"/>
      <c r="X118" s="38">
        <f>CORREL($F$3:$F$108,X3:X108)</f>
        <v>-4.6568794154262461E-2</v>
      </c>
      <c r="Y118" s="38">
        <f>CORREL($F$3:$F$108,Y3:Y108)</f>
        <v>-4.4254764452755606E-2</v>
      </c>
      <c r="Z118" s="38"/>
      <c r="AA118" s="38"/>
      <c r="AB118" s="38">
        <f>CORREL($F$3:$F$108,AB3:AB108)</f>
        <v>-6.8778928730127309E-2</v>
      </c>
      <c r="AC118" s="38"/>
      <c r="AD118" s="38"/>
      <c r="AE118" s="38"/>
      <c r="AF118" s="38"/>
      <c r="AG118" s="38"/>
      <c r="AH118" s="4"/>
    </row>
    <row r="119" spans="1:34" s="4" customFormat="1" x14ac:dyDescent="0.2">
      <c r="F119" s="38"/>
    </row>
    <row r="120" spans="1:34" s="4" customFormat="1" x14ac:dyDescent="0.2">
      <c r="E120" s="4" t="s">
        <v>938</v>
      </c>
      <c r="F120" s="38"/>
      <c r="J120" s="4">
        <f>COUNTIF(J3:J108, "&gt;0")</f>
        <v>106</v>
      </c>
      <c r="L120" s="4">
        <f t="shared" ref="L120:AH120" si="4">COUNTIF(L3:L108, "&gt;0")</f>
        <v>105</v>
      </c>
      <c r="N120" s="4">
        <f t="shared" si="4"/>
        <v>0</v>
      </c>
      <c r="O120" s="4">
        <f t="shared" si="4"/>
        <v>0</v>
      </c>
      <c r="P120" s="4">
        <f t="shared" si="4"/>
        <v>0</v>
      </c>
      <c r="Q120" s="4">
        <f t="shared" si="4"/>
        <v>0</v>
      </c>
      <c r="R120" s="4">
        <f t="shared" si="4"/>
        <v>98</v>
      </c>
      <c r="T120" s="4">
        <f t="shared" si="4"/>
        <v>15</v>
      </c>
      <c r="V120" s="4">
        <f t="shared" si="4"/>
        <v>0</v>
      </c>
      <c r="X120" s="4">
        <f t="shared" si="4"/>
        <v>54</v>
      </c>
      <c r="Y120" s="4">
        <f t="shared" si="4"/>
        <v>9</v>
      </c>
      <c r="Z120" s="4">
        <f t="shared" si="4"/>
        <v>0</v>
      </c>
      <c r="AA120" s="4">
        <f t="shared" si="4"/>
        <v>0</v>
      </c>
      <c r="AB120" s="4">
        <f t="shared" si="4"/>
        <v>17</v>
      </c>
      <c r="AC120" s="4">
        <f t="shared" si="4"/>
        <v>0</v>
      </c>
      <c r="AD120" s="4">
        <f t="shared" si="4"/>
        <v>0</v>
      </c>
      <c r="AE120" s="4">
        <f t="shared" si="4"/>
        <v>0</v>
      </c>
      <c r="AF120" s="4">
        <f t="shared" si="4"/>
        <v>1</v>
      </c>
      <c r="AG120" s="4">
        <f t="shared" si="4"/>
        <v>0</v>
      </c>
      <c r="AH120" s="4">
        <f t="shared" si="4"/>
        <v>0</v>
      </c>
    </row>
    <row r="121" spans="1:34" s="4" customFormat="1" x14ac:dyDescent="0.2">
      <c r="F121" s="38"/>
    </row>
    <row r="122" spans="1:34" s="4" customFormat="1" x14ac:dyDescent="0.2">
      <c r="F122" s="38"/>
    </row>
    <row r="123" spans="1:34" s="4" customFormat="1" x14ac:dyDescent="0.2">
      <c r="F123" s="38"/>
    </row>
    <row r="124" spans="1:34" s="4" customFormat="1" x14ac:dyDescent="0.2">
      <c r="F124" s="38"/>
    </row>
    <row r="125" spans="1:34" s="4" customFormat="1" x14ac:dyDescent="0.2">
      <c r="F125" s="38"/>
    </row>
    <row r="126" spans="1:34" s="4" customFormat="1" x14ac:dyDescent="0.2">
      <c r="F126" s="38"/>
    </row>
    <row r="127" spans="1:34" s="4" customFormat="1" x14ac:dyDescent="0.2">
      <c r="F127" s="38"/>
    </row>
    <row r="128" spans="1:34" s="4" customFormat="1" x14ac:dyDescent="0.2">
      <c r="F128" s="38"/>
    </row>
    <row r="129" spans="6:6" s="4" customFormat="1" x14ac:dyDescent="0.2">
      <c r="F129" s="38"/>
    </row>
    <row r="130" spans="6:6" s="4" customFormat="1" x14ac:dyDescent="0.2">
      <c r="F130" s="38"/>
    </row>
    <row r="131" spans="6:6" s="4" customFormat="1" x14ac:dyDescent="0.2">
      <c r="F131" s="38"/>
    </row>
    <row r="132" spans="6:6" s="4" customFormat="1" x14ac:dyDescent="0.2">
      <c r="F132" s="38"/>
    </row>
    <row r="133" spans="6:6" s="4" customFormat="1" x14ac:dyDescent="0.2">
      <c r="F133" s="38"/>
    </row>
    <row r="134" spans="6:6" s="4" customFormat="1" x14ac:dyDescent="0.2">
      <c r="F134" s="38"/>
    </row>
    <row r="135" spans="6:6" s="4" customFormat="1" x14ac:dyDescent="0.2">
      <c r="F135" s="38"/>
    </row>
    <row r="136" spans="6:6" s="4" customFormat="1" x14ac:dyDescent="0.2">
      <c r="F136" s="38"/>
    </row>
    <row r="137" spans="6:6" s="4" customFormat="1" x14ac:dyDescent="0.2">
      <c r="F137" s="38"/>
    </row>
    <row r="138" spans="6:6" s="4" customFormat="1" x14ac:dyDescent="0.2">
      <c r="F138" s="38"/>
    </row>
    <row r="139" spans="6:6" s="4" customFormat="1" x14ac:dyDescent="0.2">
      <c r="F139" s="38"/>
    </row>
    <row r="140" spans="6:6" s="4" customFormat="1" x14ac:dyDescent="0.2">
      <c r="F140" s="38"/>
    </row>
    <row r="141" spans="6:6" s="4" customFormat="1" x14ac:dyDescent="0.2">
      <c r="F141" s="38"/>
    </row>
    <row r="142" spans="6:6" s="4" customFormat="1" x14ac:dyDescent="0.2">
      <c r="F142" s="38"/>
    </row>
    <row r="143" spans="6:6" s="4" customFormat="1" x14ac:dyDescent="0.2">
      <c r="F143" s="38"/>
    </row>
    <row r="144" spans="6:6" s="4" customFormat="1" x14ac:dyDescent="0.2">
      <c r="F144" s="38"/>
    </row>
    <row r="145" spans="6:6" s="4" customFormat="1" x14ac:dyDescent="0.2">
      <c r="F145" s="38"/>
    </row>
    <row r="146" spans="6:6" s="4" customFormat="1" x14ac:dyDescent="0.2">
      <c r="F146" s="38"/>
    </row>
    <row r="147" spans="6:6" s="4" customFormat="1" x14ac:dyDescent="0.2">
      <c r="F147" s="38"/>
    </row>
    <row r="148" spans="6:6" s="4" customFormat="1" x14ac:dyDescent="0.2">
      <c r="F148" s="38"/>
    </row>
    <row r="149" spans="6:6" s="4" customFormat="1" x14ac:dyDescent="0.2">
      <c r="F149" s="38"/>
    </row>
    <row r="150" spans="6:6" s="4" customFormat="1" x14ac:dyDescent="0.2">
      <c r="F150" s="38"/>
    </row>
    <row r="151" spans="6:6" s="4" customFormat="1" x14ac:dyDescent="0.2">
      <c r="F151" s="38"/>
    </row>
    <row r="152" spans="6:6" s="4" customFormat="1" x14ac:dyDescent="0.2">
      <c r="F152" s="38"/>
    </row>
    <row r="153" spans="6:6" s="4" customFormat="1" x14ac:dyDescent="0.2">
      <c r="F153" s="38"/>
    </row>
    <row r="154" spans="6:6" s="4" customFormat="1" x14ac:dyDescent="0.2">
      <c r="F154" s="38"/>
    </row>
    <row r="155" spans="6:6" s="4" customFormat="1" x14ac:dyDescent="0.2">
      <c r="F155" s="38"/>
    </row>
    <row r="156" spans="6:6" s="4" customFormat="1" x14ac:dyDescent="0.2">
      <c r="F156" s="38"/>
    </row>
    <row r="157" spans="6:6" s="4" customFormat="1" x14ac:dyDescent="0.2">
      <c r="F157" s="38"/>
    </row>
    <row r="158" spans="6:6" s="4" customFormat="1" x14ac:dyDescent="0.2">
      <c r="F158" s="38"/>
    </row>
    <row r="159" spans="6:6" s="4" customFormat="1" x14ac:dyDescent="0.2">
      <c r="F159" s="38"/>
    </row>
    <row r="160" spans="6:6" s="4" customFormat="1" x14ac:dyDescent="0.2">
      <c r="F160" s="38"/>
    </row>
    <row r="161" spans="6:34" s="4" customFormat="1" x14ac:dyDescent="0.2">
      <c r="F161" s="38"/>
    </row>
    <row r="162" spans="6:34" s="4" customFormat="1" x14ac:dyDescent="0.2">
      <c r="F162" s="38"/>
    </row>
    <row r="163" spans="6:34" s="4" customFormat="1" x14ac:dyDescent="0.2">
      <c r="F163" s="38"/>
    </row>
    <row r="164" spans="6:34" s="4" customFormat="1" x14ac:dyDescent="0.2">
      <c r="F164" s="38"/>
    </row>
    <row r="165" spans="6:34" s="4" customFormat="1" x14ac:dyDescent="0.2">
      <c r="F165" s="38"/>
    </row>
    <row r="166" spans="6:34" s="4" customFormat="1" x14ac:dyDescent="0.2">
      <c r="F166" s="38"/>
    </row>
    <row r="167" spans="6:34" s="4" customFormat="1" x14ac:dyDescent="0.2">
      <c r="F167" s="38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6:34" s="4" customFormat="1" x14ac:dyDescent="0.2">
      <c r="F168" s="38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6:34" s="4" customFormat="1" x14ac:dyDescent="0.2">
      <c r="F169" s="38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6:34" s="4" customFormat="1" x14ac:dyDescent="0.2">
      <c r="F170" s="38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6:34" s="4" customFormat="1" x14ac:dyDescent="0.2">
      <c r="F171" s="38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6:34" s="4" customFormat="1" x14ac:dyDescent="0.2">
      <c r="F172" s="38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6:34" s="4" customFormat="1" x14ac:dyDescent="0.2">
      <c r="F173" s="38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6:34" s="4" customFormat="1" x14ac:dyDescent="0.2">
      <c r="F174" s="38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6:34" s="4" customFormat="1" x14ac:dyDescent="0.2">
      <c r="F175" s="38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6:34" s="4" customFormat="1" x14ac:dyDescent="0.2">
      <c r="F176" s="38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s="26" customFormat="1" x14ac:dyDescent="0.2">
      <c r="A177" s="4"/>
      <c r="B177" s="4"/>
      <c r="C177" s="4"/>
      <c r="D177" s="4"/>
      <c r="E177" s="4"/>
      <c r="F177" s="38"/>
      <c r="G177" s="4"/>
    </row>
    <row r="178" spans="1:34" s="26" customFormat="1" x14ac:dyDescent="0.2">
      <c r="A178" s="4"/>
      <c r="B178" s="4"/>
      <c r="C178" s="4"/>
      <c r="D178" s="4"/>
      <c r="E178" s="4"/>
      <c r="F178" s="38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s="26" customFormat="1" x14ac:dyDescent="0.2">
      <c r="A179" s="4"/>
      <c r="B179" s="4"/>
      <c r="C179" s="4"/>
      <c r="D179" s="4"/>
      <c r="E179" s="4"/>
      <c r="F179" s="38"/>
      <c r="G179" s="4"/>
    </row>
    <row r="180" spans="1:34" s="26" customFormat="1" x14ac:dyDescent="0.2">
      <c r="A180" s="4"/>
      <c r="B180" s="4"/>
      <c r="C180" s="4"/>
      <c r="D180" s="4"/>
      <c r="E180" s="4"/>
      <c r="F180" s="38"/>
      <c r="G180" s="4"/>
    </row>
    <row r="181" spans="1:34" s="26" customFormat="1" x14ac:dyDescent="0.2">
      <c r="A181" s="4"/>
      <c r="B181" s="4"/>
      <c r="C181" s="4"/>
      <c r="D181" s="4"/>
      <c r="E181" s="4"/>
      <c r="F181" s="38"/>
      <c r="G181" s="4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s="26" customFormat="1" x14ac:dyDescent="0.2">
      <c r="A182" s="4"/>
      <c r="B182" s="4"/>
      <c r="C182" s="4"/>
      <c r="D182" s="4"/>
      <c r="E182" s="4"/>
      <c r="F182" s="38"/>
      <c r="G182" s="4"/>
    </row>
    <row r="183" spans="1:34" s="26" customFormat="1" x14ac:dyDescent="0.2">
      <c r="A183" s="4"/>
      <c r="B183" s="4"/>
      <c r="C183" s="4"/>
      <c r="D183" s="4"/>
      <c r="E183" s="4"/>
      <c r="F183" s="38"/>
      <c r="G183" s="4"/>
    </row>
    <row r="184" spans="1:34" s="26" customFormat="1" x14ac:dyDescent="0.2">
      <c r="A184" s="4"/>
      <c r="B184" s="4"/>
      <c r="C184" s="4"/>
      <c r="D184" s="4"/>
      <c r="E184" s="4"/>
      <c r="F184" s="38"/>
      <c r="G184" s="4"/>
    </row>
    <row r="185" spans="1:34" s="26" customFormat="1" x14ac:dyDescent="0.2">
      <c r="A185" s="4"/>
      <c r="B185" s="4"/>
      <c r="C185" s="4"/>
      <c r="D185" s="4"/>
      <c r="E185" s="4"/>
      <c r="F185" s="38"/>
      <c r="G185" s="4"/>
    </row>
    <row r="186" spans="1:34" s="26" customFormat="1" x14ac:dyDescent="0.2">
      <c r="A186" s="4"/>
      <c r="B186" s="4"/>
      <c r="C186" s="4"/>
      <c r="D186" s="4"/>
      <c r="E186" s="4"/>
      <c r="F186" s="38"/>
      <c r="G186" s="4"/>
    </row>
    <row r="187" spans="1:34" s="26" customFormat="1" x14ac:dyDescent="0.2">
      <c r="A187" s="4"/>
      <c r="B187" s="4"/>
      <c r="C187" s="4"/>
      <c r="D187" s="4"/>
      <c r="E187" s="4"/>
      <c r="F187" s="38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38"/>
      <c r="G188" s="4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38"/>
      <c r="G189" s="4"/>
    </row>
    <row r="190" spans="1:34" s="26" customFormat="1" x14ac:dyDescent="0.2">
      <c r="A190" s="4"/>
      <c r="B190" s="4"/>
      <c r="C190" s="4"/>
      <c r="D190" s="4"/>
      <c r="E190" s="4"/>
      <c r="F190" s="38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38"/>
      <c r="G191" s="4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38"/>
      <c r="G192" s="4"/>
    </row>
    <row r="193" spans="1:34" s="26" customFormat="1" x14ac:dyDescent="0.2">
      <c r="A193" s="4"/>
      <c r="B193" s="4"/>
      <c r="C193" s="4"/>
      <c r="D193" s="4"/>
      <c r="E193" s="4"/>
      <c r="F193" s="38"/>
      <c r="G193" s="4"/>
    </row>
    <row r="194" spans="1:34" s="26" customFormat="1" x14ac:dyDescent="0.2">
      <c r="A194" s="4"/>
      <c r="B194" s="4"/>
      <c r="C194" s="4"/>
      <c r="D194" s="4"/>
      <c r="E194" s="4"/>
      <c r="F194" s="38"/>
      <c r="G194" s="4"/>
    </row>
    <row r="195" spans="1:34" s="26" customFormat="1" x14ac:dyDescent="0.2">
      <c r="A195" s="4"/>
      <c r="B195" s="4"/>
      <c r="C195" s="4"/>
      <c r="D195" s="4"/>
      <c r="E195" s="4"/>
      <c r="F195" s="38"/>
      <c r="G195" s="4"/>
    </row>
    <row r="196" spans="1:34" s="26" customFormat="1" x14ac:dyDescent="0.2">
      <c r="A196" s="4"/>
      <c r="B196" s="4"/>
      <c r="C196" s="4"/>
      <c r="D196" s="4"/>
      <c r="E196" s="4"/>
      <c r="F196" s="38"/>
      <c r="G196" s="4"/>
    </row>
    <row r="197" spans="1:34" s="26" customFormat="1" x14ac:dyDescent="0.2">
      <c r="A197" s="4"/>
      <c r="B197" s="4"/>
      <c r="C197" s="4"/>
      <c r="D197" s="4"/>
      <c r="E197" s="4"/>
      <c r="F197" s="38"/>
      <c r="G197" s="4"/>
    </row>
    <row r="198" spans="1:34" s="26" customFormat="1" x14ac:dyDescent="0.2">
      <c r="A198" s="4"/>
      <c r="B198" s="4"/>
      <c r="C198" s="4"/>
      <c r="D198" s="4"/>
      <c r="E198" s="4"/>
      <c r="F198" s="38"/>
      <c r="G198" s="4"/>
    </row>
    <row r="199" spans="1:34" s="26" customFormat="1" x14ac:dyDescent="0.2">
      <c r="A199" s="4"/>
      <c r="B199" s="4"/>
      <c r="C199" s="4"/>
      <c r="D199" s="4"/>
      <c r="E199" s="4"/>
      <c r="F199" s="38"/>
      <c r="G199" s="4"/>
    </row>
    <row r="200" spans="1:34" s="26" customFormat="1" x14ac:dyDescent="0.2">
      <c r="A200" s="4"/>
      <c r="B200" s="4"/>
      <c r="C200" s="4"/>
      <c r="D200" s="4"/>
      <c r="E200" s="4"/>
      <c r="F200" s="38"/>
      <c r="G200" s="4"/>
    </row>
    <row r="201" spans="1:34" s="26" customFormat="1" x14ac:dyDescent="0.2">
      <c r="A201" s="4"/>
      <c r="B201" s="4"/>
      <c r="C201" s="4"/>
      <c r="D201" s="4"/>
      <c r="E201" s="4"/>
      <c r="F201" s="38"/>
      <c r="G201" s="4"/>
    </row>
    <row r="202" spans="1:34" s="26" customFormat="1" x14ac:dyDescent="0.2">
      <c r="A202" s="4"/>
      <c r="B202" s="4"/>
      <c r="C202" s="4"/>
      <c r="D202" s="4"/>
      <c r="E202" s="4"/>
      <c r="F202" s="38"/>
      <c r="G202" s="4"/>
    </row>
    <row r="203" spans="1:34" s="26" customFormat="1" x14ac:dyDescent="0.2">
      <c r="A203" s="4"/>
      <c r="B203" s="4"/>
      <c r="C203" s="4"/>
      <c r="D203" s="4"/>
      <c r="E203" s="4"/>
      <c r="F203" s="38"/>
      <c r="G203" s="4"/>
    </row>
    <row r="204" spans="1:34" s="26" customFormat="1" x14ac:dyDescent="0.2">
      <c r="A204" s="4"/>
      <c r="B204" s="4"/>
      <c r="C204" s="4"/>
      <c r="D204" s="4"/>
      <c r="E204" s="4"/>
      <c r="F204" s="38"/>
      <c r="G204" s="4"/>
    </row>
    <row r="205" spans="1:34" s="26" customFormat="1" x14ac:dyDescent="0.2">
      <c r="A205" s="4"/>
      <c r="B205" s="4"/>
      <c r="C205" s="4"/>
      <c r="D205" s="4"/>
      <c r="E205" s="4"/>
      <c r="F205" s="38"/>
      <c r="G205" s="4"/>
    </row>
    <row r="206" spans="1:34" s="26" customFormat="1" x14ac:dyDescent="0.2">
      <c r="A206" s="4"/>
      <c r="B206" s="4"/>
      <c r="C206" s="4"/>
      <c r="D206" s="4"/>
      <c r="E206" s="4"/>
      <c r="F206" s="38"/>
      <c r="G206" s="4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s="26" customFormat="1" x14ac:dyDescent="0.2">
      <c r="A207" s="4"/>
      <c r="B207" s="4"/>
      <c r="C207" s="4"/>
      <c r="D207" s="4"/>
      <c r="E207" s="4"/>
      <c r="F207" s="38"/>
      <c r="G207" s="4"/>
    </row>
    <row r="208" spans="1:34" s="26" customFormat="1" x14ac:dyDescent="0.2">
      <c r="A208" s="4"/>
      <c r="B208" s="4"/>
      <c r="C208" s="4"/>
      <c r="D208" s="4"/>
      <c r="E208" s="4"/>
      <c r="F208" s="38"/>
      <c r="G208" s="4"/>
    </row>
    <row r="209" spans="1:34" s="26" customFormat="1" x14ac:dyDescent="0.2">
      <c r="A209" s="4"/>
      <c r="B209" s="4"/>
      <c r="C209" s="4"/>
      <c r="D209" s="4"/>
      <c r="E209" s="4"/>
      <c r="F209" s="38"/>
      <c r="G209" s="4"/>
    </row>
    <row r="210" spans="1:34" s="26" customFormat="1" x14ac:dyDescent="0.2">
      <c r="A210" s="4"/>
      <c r="B210" s="4"/>
      <c r="C210" s="4"/>
      <c r="D210" s="4"/>
      <c r="E210" s="4"/>
      <c r="F210" s="38"/>
      <c r="G210" s="4"/>
    </row>
    <row r="211" spans="1:34" s="26" customFormat="1" x14ac:dyDescent="0.2">
      <c r="A211" s="4"/>
      <c r="B211" s="4"/>
      <c r="C211" s="4"/>
      <c r="D211" s="4"/>
      <c r="E211" s="4"/>
      <c r="F211" s="38"/>
      <c r="G211" s="4"/>
    </row>
    <row r="212" spans="1:34" s="26" customFormat="1" x14ac:dyDescent="0.2">
      <c r="A212" s="4"/>
      <c r="B212" s="4"/>
      <c r="C212" s="4"/>
      <c r="D212" s="4"/>
      <c r="E212" s="4"/>
      <c r="F212" s="38"/>
      <c r="G212" s="4"/>
    </row>
    <row r="213" spans="1:34" s="26" customFormat="1" x14ac:dyDescent="0.2">
      <c r="A213" s="4"/>
      <c r="B213" s="4"/>
      <c r="C213" s="4"/>
      <c r="D213" s="4"/>
      <c r="E213" s="4"/>
      <c r="F213" s="38"/>
      <c r="G213" s="4"/>
    </row>
    <row r="214" spans="1:34" s="26" customFormat="1" x14ac:dyDescent="0.2">
      <c r="A214" s="4"/>
      <c r="B214" s="4"/>
      <c r="C214" s="4"/>
      <c r="D214" s="4"/>
      <c r="E214" s="4"/>
      <c r="F214" s="38"/>
      <c r="G214" s="4"/>
    </row>
    <row r="215" spans="1:34" s="26" customFormat="1" x14ac:dyDescent="0.2">
      <c r="A215" s="4"/>
      <c r="B215" s="4"/>
      <c r="C215" s="4"/>
      <c r="D215" s="4"/>
      <c r="E215" s="4"/>
      <c r="F215" s="38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34" s="21" customFormat="1" x14ac:dyDescent="0.2">
      <c r="A216" s="4"/>
      <c r="B216" s="4"/>
      <c r="C216" s="4"/>
      <c r="D216" s="4"/>
      <c r="E216" s="4"/>
      <c r="F216" s="38"/>
      <c r="G216" s="4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s="26" customFormat="1" x14ac:dyDescent="0.2">
      <c r="A217" s="4"/>
      <c r="B217" s="4"/>
      <c r="C217" s="4"/>
      <c r="D217" s="4"/>
      <c r="E217" s="4"/>
      <c r="F217" s="38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38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38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38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38"/>
      <c r="G221" s="4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s="26" customFormat="1" x14ac:dyDescent="0.2">
      <c r="A222" s="4"/>
      <c r="B222" s="4"/>
      <c r="C222" s="4"/>
      <c r="D222" s="4"/>
      <c r="E222" s="4"/>
      <c r="F222" s="38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38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38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38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38"/>
      <c r="G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>
      <c r="F227" s="38"/>
    </row>
    <row r="228" spans="1:34" s="4" customFormat="1" x14ac:dyDescent="0.2">
      <c r="F228" s="38"/>
    </row>
    <row r="229" spans="1:34" s="4" customFormat="1" x14ac:dyDescent="0.2">
      <c r="F229" s="38"/>
    </row>
    <row r="230" spans="1:34" s="4" customFormat="1" x14ac:dyDescent="0.2">
      <c r="F230" s="38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38"/>
      <c r="G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>
      <c r="F232" s="38"/>
    </row>
    <row r="233" spans="1:34" s="4" customFormat="1" x14ac:dyDescent="0.2">
      <c r="F233" s="38"/>
    </row>
    <row r="234" spans="1:34" s="4" customFormat="1" x14ac:dyDescent="0.2">
      <c r="F234" s="38"/>
    </row>
    <row r="235" spans="1:34" s="4" customFormat="1" x14ac:dyDescent="0.2">
      <c r="F235" s="38"/>
    </row>
    <row r="236" spans="1:34" s="4" customFormat="1" x14ac:dyDescent="0.2">
      <c r="F236" s="38"/>
    </row>
    <row r="237" spans="1:34" s="4" customFormat="1" x14ac:dyDescent="0.2">
      <c r="F237" s="38"/>
    </row>
    <row r="238" spans="1:34" s="4" customFormat="1" x14ac:dyDescent="0.2">
      <c r="F238" s="38"/>
    </row>
    <row r="239" spans="1:34" s="4" customFormat="1" x14ac:dyDescent="0.2">
      <c r="F239" s="38"/>
    </row>
    <row r="240" spans="1:34" s="4" customFormat="1" x14ac:dyDescent="0.2">
      <c r="F240" s="38"/>
    </row>
    <row r="241" spans="6:6" s="4" customFormat="1" x14ac:dyDescent="0.2">
      <c r="F241" s="38"/>
    </row>
    <row r="242" spans="6:6" s="4" customFormat="1" x14ac:dyDescent="0.2">
      <c r="F242" s="38"/>
    </row>
    <row r="243" spans="6:6" s="4" customFormat="1" x14ac:dyDescent="0.2">
      <c r="F243" s="38"/>
    </row>
    <row r="244" spans="6:6" s="4" customFormat="1" x14ac:dyDescent="0.2">
      <c r="F244" s="38"/>
    </row>
    <row r="245" spans="6:6" s="4" customFormat="1" x14ac:dyDescent="0.2">
      <c r="F245" s="38"/>
    </row>
    <row r="246" spans="6:6" s="4" customFormat="1" x14ac:dyDescent="0.2">
      <c r="F246" s="38"/>
    </row>
    <row r="247" spans="6:6" s="4" customFormat="1" x14ac:dyDescent="0.2">
      <c r="F247" s="38"/>
    </row>
    <row r="248" spans="6:6" s="4" customFormat="1" x14ac:dyDescent="0.2">
      <c r="F248" s="38"/>
    </row>
    <row r="249" spans="6:6" s="4" customFormat="1" x14ac:dyDescent="0.2">
      <c r="F249" s="38"/>
    </row>
    <row r="250" spans="6:6" s="4" customFormat="1" x14ac:dyDescent="0.2">
      <c r="F250" s="38"/>
    </row>
    <row r="251" spans="6:6" s="4" customFormat="1" x14ac:dyDescent="0.2">
      <c r="F251" s="38"/>
    </row>
    <row r="252" spans="6:6" s="4" customFormat="1" x14ac:dyDescent="0.2">
      <c r="F252" s="38"/>
    </row>
    <row r="253" spans="6:6" s="4" customFormat="1" x14ac:dyDescent="0.2">
      <c r="F253" s="38"/>
    </row>
    <row r="254" spans="6:6" s="4" customFormat="1" x14ac:dyDescent="0.2">
      <c r="F254" s="38"/>
    </row>
    <row r="255" spans="6:6" s="4" customFormat="1" x14ac:dyDescent="0.2">
      <c r="F255" s="38"/>
    </row>
    <row r="256" spans="6:6" s="4" customFormat="1" x14ac:dyDescent="0.2">
      <c r="F256" s="38"/>
    </row>
    <row r="257" spans="1:34" s="4" customFormat="1" x14ac:dyDescent="0.2">
      <c r="F257" s="38"/>
    </row>
    <row r="258" spans="1:34" s="4" customFormat="1" x14ac:dyDescent="0.2">
      <c r="F258" s="38"/>
    </row>
    <row r="259" spans="1:34" s="4" customFormat="1" x14ac:dyDescent="0.2">
      <c r="F259" s="38"/>
    </row>
    <row r="260" spans="1:34" s="4" customFormat="1" x14ac:dyDescent="0.2">
      <c r="F260" s="38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s="4" customFormat="1" x14ac:dyDescent="0.2">
      <c r="F261" s="38"/>
    </row>
    <row r="262" spans="1:34" s="4" customFormat="1" x14ac:dyDescent="0.2">
      <c r="F262" s="38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s="4" customFormat="1" x14ac:dyDescent="0.2">
      <c r="F263" s="38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>
      <c r="F264" s="38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s="4" customFormat="1" x14ac:dyDescent="0.2">
      <c r="F265" s="38"/>
    </row>
    <row r="266" spans="1:34" s="4" customFormat="1" x14ac:dyDescent="0.2">
      <c r="F266" s="38"/>
    </row>
    <row r="267" spans="1:34" s="4" customFormat="1" x14ac:dyDescent="0.2">
      <c r="F267" s="38"/>
    </row>
    <row r="268" spans="1:34" s="4" customFormat="1" x14ac:dyDescent="0.2">
      <c r="F268" s="38"/>
    </row>
    <row r="269" spans="1:34" s="4" customFormat="1" x14ac:dyDescent="0.2">
      <c r="F269" s="38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38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F271" s="38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38"/>
      <c r="G272" s="4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38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38"/>
      <c r="G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>
      <c r="F275" s="38"/>
    </row>
    <row r="276" spans="1:34" s="4" customFormat="1" x14ac:dyDescent="0.2">
      <c r="F276" s="38"/>
    </row>
    <row r="277" spans="1:34" s="4" customFormat="1" x14ac:dyDescent="0.2">
      <c r="F277" s="38"/>
    </row>
    <row r="278" spans="1:34" s="4" customFormat="1" x14ac:dyDescent="0.2">
      <c r="F278" s="38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s="4" customFormat="1" x14ac:dyDescent="0.2">
      <c r="F279" s="38"/>
    </row>
    <row r="280" spans="1:34" s="4" customFormat="1" x14ac:dyDescent="0.2">
      <c r="F280" s="38"/>
    </row>
    <row r="281" spans="1:34" s="4" customFormat="1" x14ac:dyDescent="0.2">
      <c r="F281" s="38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s="4" customFormat="1" x14ac:dyDescent="0.2">
      <c r="F282" s="38"/>
    </row>
    <row r="283" spans="1:34" s="4" customFormat="1" x14ac:dyDescent="0.2">
      <c r="F283" s="38"/>
    </row>
    <row r="284" spans="1:34" s="4" customFormat="1" x14ac:dyDescent="0.2">
      <c r="F284" s="38"/>
    </row>
    <row r="285" spans="1:34" s="4" customFormat="1" x14ac:dyDescent="0.2">
      <c r="F285" s="38"/>
    </row>
    <row r="286" spans="1:34" s="4" customFormat="1" x14ac:dyDescent="0.2">
      <c r="F286" s="38"/>
    </row>
    <row r="287" spans="1:34" s="4" customFormat="1" x14ac:dyDescent="0.2">
      <c r="F287" s="38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38"/>
      <c r="G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F289" s="38"/>
    </row>
    <row r="290" spans="1:34" s="4" customFormat="1" x14ac:dyDescent="0.2">
      <c r="F290" s="38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38"/>
      <c r="G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>
      <c r="F292" s="38"/>
    </row>
    <row r="293" spans="1:34" s="4" customFormat="1" x14ac:dyDescent="0.2">
      <c r="F293" s="38"/>
    </row>
    <row r="294" spans="1:34" s="4" customFormat="1" x14ac:dyDescent="0.2">
      <c r="F294" s="38"/>
    </row>
    <row r="295" spans="1:34" s="4" customFormat="1" x14ac:dyDescent="0.2">
      <c r="F295" s="38"/>
    </row>
    <row r="296" spans="1:34" s="4" customFormat="1" x14ac:dyDescent="0.2">
      <c r="F296" s="38"/>
    </row>
    <row r="297" spans="1:34" s="4" customFormat="1" x14ac:dyDescent="0.2">
      <c r="F297" s="38"/>
    </row>
    <row r="298" spans="1:34" s="4" customFormat="1" x14ac:dyDescent="0.2">
      <c r="F298" s="38"/>
    </row>
    <row r="299" spans="1:34" s="4" customFormat="1" x14ac:dyDescent="0.2">
      <c r="F299" s="38"/>
    </row>
    <row r="300" spans="1:34" s="4" customFormat="1" x14ac:dyDescent="0.2">
      <c r="F300" s="38"/>
    </row>
    <row r="301" spans="1:34" s="4" customFormat="1" x14ac:dyDescent="0.2">
      <c r="F301" s="38"/>
    </row>
    <row r="302" spans="1:34" s="4" customFormat="1" x14ac:dyDescent="0.2">
      <c r="F302" s="38"/>
    </row>
    <row r="303" spans="1:34" s="4" customFormat="1" x14ac:dyDescent="0.2">
      <c r="F303" s="38"/>
    </row>
    <row r="304" spans="1:34" s="4" customFormat="1" x14ac:dyDescent="0.2">
      <c r="F304" s="38"/>
    </row>
    <row r="305" spans="6:6" s="4" customFormat="1" x14ac:dyDescent="0.2">
      <c r="F305" s="38"/>
    </row>
    <row r="306" spans="6:6" s="4" customFormat="1" x14ac:dyDescent="0.2">
      <c r="F306" s="38"/>
    </row>
    <row r="307" spans="6:6" s="4" customFormat="1" x14ac:dyDescent="0.2">
      <c r="F307" s="38"/>
    </row>
    <row r="308" spans="6:6" s="4" customFormat="1" x14ac:dyDescent="0.2">
      <c r="F308" s="38"/>
    </row>
    <row r="309" spans="6:6" s="4" customFormat="1" x14ac:dyDescent="0.2">
      <c r="F309" s="38"/>
    </row>
    <row r="310" spans="6:6" s="4" customFormat="1" x14ac:dyDescent="0.2">
      <c r="F310" s="38"/>
    </row>
    <row r="311" spans="6:6" s="4" customFormat="1" x14ac:dyDescent="0.2">
      <c r="F311" s="38"/>
    </row>
    <row r="312" spans="6:6" s="4" customFormat="1" x14ac:dyDescent="0.2">
      <c r="F312" s="38"/>
    </row>
    <row r="313" spans="6:6" s="4" customFormat="1" x14ac:dyDescent="0.2">
      <c r="F313" s="38"/>
    </row>
    <row r="314" spans="6:6" s="4" customFormat="1" x14ac:dyDescent="0.2">
      <c r="F314" s="38"/>
    </row>
    <row r="315" spans="6:6" s="4" customFormat="1" x14ac:dyDescent="0.2">
      <c r="F315" s="38"/>
    </row>
    <row r="316" spans="6:6" s="4" customFormat="1" x14ac:dyDescent="0.2">
      <c r="F316" s="38"/>
    </row>
    <row r="317" spans="6:6" s="4" customFormat="1" x14ac:dyDescent="0.2">
      <c r="F317" s="38"/>
    </row>
    <row r="318" spans="6:6" s="4" customFormat="1" x14ac:dyDescent="0.2">
      <c r="F318" s="38"/>
    </row>
    <row r="319" spans="6:6" s="4" customFormat="1" x14ac:dyDescent="0.2">
      <c r="F319" s="38"/>
    </row>
    <row r="320" spans="6:6" s="4" customFormat="1" x14ac:dyDescent="0.2">
      <c r="F320" s="38"/>
    </row>
    <row r="321" spans="6:34" s="4" customFormat="1" x14ac:dyDescent="0.2">
      <c r="F321" s="38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6:34" s="4" customFormat="1" x14ac:dyDescent="0.2">
      <c r="F322" s="38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6:34" s="4" customFormat="1" x14ac:dyDescent="0.2">
      <c r="F323" s="38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6:34" s="4" customFormat="1" x14ac:dyDescent="0.2">
      <c r="F324" s="38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6:34" s="4" customFormat="1" x14ac:dyDescent="0.2">
      <c r="F325" s="38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6:34" s="4" customFormat="1" x14ac:dyDescent="0.2">
      <c r="F326" s="38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6:34" s="4" customFormat="1" x14ac:dyDescent="0.2">
      <c r="F327" s="38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6:34" s="4" customFormat="1" x14ac:dyDescent="0.2">
      <c r="F328" s="38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6:34" s="4" customFormat="1" x14ac:dyDescent="0.2">
      <c r="F329" s="38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6:34" s="4" customFormat="1" x14ac:dyDescent="0.2">
      <c r="F330" s="3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2"/>
  <sheetViews>
    <sheetView zoomScale="70" zoomScaleNormal="70" workbookViewId="0">
      <selection activeCell="L63" sqref="L63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88671875" style="4" customWidth="1"/>
    <col min="5" max="5" width="9.77734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76" t="s">
        <v>861</v>
      </c>
      <c r="K1" s="77"/>
      <c r="L1" s="78" t="s">
        <v>862</v>
      </c>
      <c r="M1" s="79"/>
      <c r="N1" s="76" t="s">
        <v>863</v>
      </c>
      <c r="O1" s="77"/>
      <c r="P1" s="76" t="s">
        <v>864</v>
      </c>
      <c r="Q1" s="77"/>
      <c r="R1" s="78" t="s">
        <v>865</v>
      </c>
      <c r="S1" s="79"/>
      <c r="T1" s="78" t="s">
        <v>866</v>
      </c>
      <c r="U1" s="79"/>
      <c r="V1" s="76" t="s">
        <v>867</v>
      </c>
      <c r="W1" s="80"/>
      <c r="X1" s="128" t="s">
        <v>872</v>
      </c>
      <c r="Y1" s="128" t="s">
        <v>873</v>
      </c>
      <c r="Z1" s="128" t="s">
        <v>874</v>
      </c>
      <c r="AA1" s="128" t="s">
        <v>875</v>
      </c>
      <c r="AB1" s="128" t="s">
        <v>876</v>
      </c>
      <c r="AC1" s="128" t="s">
        <v>877</v>
      </c>
      <c r="AD1" s="128" t="s">
        <v>878</v>
      </c>
      <c r="AE1" s="128" t="s">
        <v>879</v>
      </c>
      <c r="AF1" s="128" t="s">
        <v>880</v>
      </c>
      <c r="AG1" s="128" t="s">
        <v>881</v>
      </c>
      <c r="AH1" s="165" t="s">
        <v>883</v>
      </c>
      <c r="AI1" s="164" t="s">
        <v>884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1" t="s">
        <v>855</v>
      </c>
      <c r="I2" s="1" t="s">
        <v>856</v>
      </c>
      <c r="J2" s="78" t="s">
        <v>868</v>
      </c>
      <c r="K2" s="79"/>
      <c r="L2" s="78" t="s">
        <v>868</v>
      </c>
      <c r="M2" s="79"/>
      <c r="N2" s="78" t="s">
        <v>868</v>
      </c>
      <c r="O2" s="79"/>
      <c r="P2" s="78" t="s">
        <v>868</v>
      </c>
      <c r="Q2" s="79"/>
      <c r="R2" s="78" t="s">
        <v>868</v>
      </c>
      <c r="S2" s="79"/>
      <c r="T2" s="78" t="s">
        <v>868</v>
      </c>
      <c r="U2" s="79"/>
      <c r="V2" s="78" t="s">
        <v>868</v>
      </c>
      <c r="W2" s="80"/>
      <c r="X2" s="127" t="s">
        <v>882</v>
      </c>
      <c r="Y2" s="127" t="s">
        <v>882</v>
      </c>
      <c r="Z2" s="127" t="s">
        <v>882</v>
      </c>
      <c r="AA2" s="127" t="s">
        <v>882</v>
      </c>
      <c r="AB2" s="127" t="s">
        <v>882</v>
      </c>
      <c r="AC2" s="127" t="s">
        <v>882</v>
      </c>
      <c r="AD2" s="127" t="s">
        <v>882</v>
      </c>
      <c r="AE2" s="127" t="s">
        <v>882</v>
      </c>
      <c r="AF2" s="127" t="s">
        <v>882</v>
      </c>
      <c r="AG2" s="127" t="s">
        <v>882</v>
      </c>
    </row>
    <row r="3" spans="1:35" ht="15" x14ac:dyDescent="0.25">
      <c r="A3" s="29">
        <v>20160260</v>
      </c>
      <c r="B3" s="31">
        <v>42486</v>
      </c>
      <c r="C3" s="30" t="s">
        <v>327</v>
      </c>
      <c r="D3" s="30">
        <v>0</v>
      </c>
      <c r="E3" s="8">
        <v>-3</v>
      </c>
      <c r="F3" s="34">
        <v>37.72744977189258</v>
      </c>
      <c r="G3" s="35">
        <v>1</v>
      </c>
      <c r="H3" s="71">
        <v>0.25388020234536673</v>
      </c>
      <c r="I3" s="70">
        <v>1</v>
      </c>
      <c r="J3" s="82">
        <v>0.06</v>
      </c>
      <c r="K3" s="83"/>
      <c r="L3" s="84">
        <v>11.694000000000001</v>
      </c>
      <c r="M3" s="83"/>
      <c r="N3" s="81">
        <v>0</v>
      </c>
      <c r="O3" s="83" t="s">
        <v>869</v>
      </c>
      <c r="P3" s="81">
        <v>0</v>
      </c>
      <c r="Q3" s="83" t="s">
        <v>869</v>
      </c>
      <c r="R3" s="82">
        <v>2.0573000000000001</v>
      </c>
      <c r="S3" s="83"/>
      <c r="T3" s="81">
        <v>0</v>
      </c>
      <c r="U3" s="83" t="s">
        <v>869</v>
      </c>
      <c r="V3" s="81">
        <v>0</v>
      </c>
      <c r="W3" s="83" t="s">
        <v>869</v>
      </c>
      <c r="X3" s="133">
        <v>44.7</v>
      </c>
      <c r="Y3" s="133">
        <v>0</v>
      </c>
      <c r="Z3" s="133">
        <v>0</v>
      </c>
      <c r="AA3" s="133">
        <v>0</v>
      </c>
      <c r="AB3" s="133">
        <v>0</v>
      </c>
      <c r="AC3" s="133">
        <v>0</v>
      </c>
      <c r="AD3" s="133">
        <v>0</v>
      </c>
      <c r="AE3" s="133">
        <v>0</v>
      </c>
      <c r="AF3" s="133">
        <v>0</v>
      </c>
      <c r="AG3" s="133">
        <v>0</v>
      </c>
      <c r="AH3" s="171">
        <v>-86.91</v>
      </c>
      <c r="AI3" s="170">
        <v>-12.27</v>
      </c>
    </row>
    <row r="4" spans="1:35" ht="15" x14ac:dyDescent="0.25">
      <c r="A4" s="29">
        <v>20160261</v>
      </c>
      <c r="B4" s="31">
        <v>42486</v>
      </c>
      <c r="C4" s="30" t="s">
        <v>328</v>
      </c>
      <c r="D4" s="30">
        <v>0</v>
      </c>
      <c r="E4" s="8">
        <v>-2.5</v>
      </c>
      <c r="F4" s="34">
        <v>107.26850592825099</v>
      </c>
      <c r="G4" s="35">
        <v>1</v>
      </c>
      <c r="H4" s="71">
        <v>0.29546064229324748</v>
      </c>
      <c r="I4" s="70">
        <v>1</v>
      </c>
      <c r="J4" s="82">
        <v>7.0000000000000007E-2</v>
      </c>
      <c r="K4" s="83"/>
      <c r="L4" s="84">
        <v>5.5960000000000001</v>
      </c>
      <c r="M4" s="83"/>
      <c r="N4" s="81">
        <v>0</v>
      </c>
      <c r="O4" s="83" t="s">
        <v>869</v>
      </c>
      <c r="P4" s="81">
        <v>0</v>
      </c>
      <c r="Q4" s="83" t="s">
        <v>869</v>
      </c>
      <c r="R4" s="82">
        <v>1.1331</v>
      </c>
      <c r="S4" s="83"/>
      <c r="T4" s="81">
        <v>0</v>
      </c>
      <c r="U4" s="83" t="s">
        <v>869</v>
      </c>
      <c r="V4" s="81">
        <v>0</v>
      </c>
      <c r="W4" s="83" t="s">
        <v>869</v>
      </c>
      <c r="X4" s="133">
        <v>0</v>
      </c>
      <c r="Y4" s="133">
        <v>0</v>
      </c>
      <c r="Z4" s="133">
        <v>0</v>
      </c>
      <c r="AA4" s="133">
        <v>0</v>
      </c>
      <c r="AB4" s="133">
        <v>0</v>
      </c>
      <c r="AC4" s="133">
        <v>0</v>
      </c>
      <c r="AD4" s="133">
        <v>0</v>
      </c>
      <c r="AE4" s="133">
        <v>0</v>
      </c>
      <c r="AF4" s="133">
        <v>0</v>
      </c>
      <c r="AG4" s="133">
        <v>0</v>
      </c>
      <c r="AH4" s="171">
        <v>-74.430000000000007</v>
      </c>
      <c r="AI4" s="170">
        <v>-12.54</v>
      </c>
    </row>
    <row r="5" spans="1:35" ht="15" x14ac:dyDescent="0.25">
      <c r="A5" s="29">
        <v>20160262</v>
      </c>
      <c r="B5" s="31">
        <v>42486</v>
      </c>
      <c r="C5" s="30" t="s">
        <v>329</v>
      </c>
      <c r="D5" s="30">
        <v>0</v>
      </c>
      <c r="E5" s="8">
        <v>-2</v>
      </c>
      <c r="F5" s="34">
        <v>208.12509054402668</v>
      </c>
      <c r="G5" s="35">
        <v>1</v>
      </c>
      <c r="H5" s="71">
        <v>0.67408216448225633</v>
      </c>
      <c r="I5" s="70">
        <v>2</v>
      </c>
      <c r="J5" s="82">
        <v>7.0000000000000007E-2</v>
      </c>
      <c r="K5" s="83"/>
      <c r="L5" s="84">
        <v>4.2329999999999997</v>
      </c>
      <c r="M5" s="83"/>
      <c r="N5" s="81">
        <v>0</v>
      </c>
      <c r="O5" s="83" t="s">
        <v>869</v>
      </c>
      <c r="P5" s="81">
        <v>0</v>
      </c>
      <c r="Q5" s="83" t="s">
        <v>869</v>
      </c>
      <c r="R5" s="82">
        <v>2.83</v>
      </c>
      <c r="S5" s="83"/>
      <c r="T5" s="81">
        <v>0</v>
      </c>
      <c r="U5" s="83" t="s">
        <v>869</v>
      </c>
      <c r="V5" s="81">
        <v>0</v>
      </c>
      <c r="W5" s="83" t="s">
        <v>869</v>
      </c>
      <c r="X5" s="133">
        <v>0</v>
      </c>
      <c r="Y5" s="133">
        <v>0</v>
      </c>
      <c r="Z5" s="133">
        <v>0</v>
      </c>
      <c r="AA5" s="133">
        <v>0</v>
      </c>
      <c r="AB5" s="133">
        <v>0</v>
      </c>
      <c r="AC5" s="133">
        <v>0</v>
      </c>
      <c r="AD5" s="133">
        <v>0</v>
      </c>
      <c r="AE5" s="133">
        <v>0</v>
      </c>
      <c r="AF5" s="133">
        <v>0</v>
      </c>
      <c r="AG5" s="133">
        <v>0</v>
      </c>
      <c r="AH5" s="171">
        <v>-82.55</v>
      </c>
      <c r="AI5" s="170">
        <v>-11.56</v>
      </c>
    </row>
    <row r="6" spans="1:35" ht="15" x14ac:dyDescent="0.25">
      <c r="A6" s="17">
        <v>20160263</v>
      </c>
      <c r="B6" s="19">
        <v>42486</v>
      </c>
      <c r="C6" s="18" t="s">
        <v>330</v>
      </c>
      <c r="D6" s="30">
        <v>0</v>
      </c>
      <c r="E6" s="8">
        <v>-1.5</v>
      </c>
      <c r="F6" s="36">
        <v>336.10854481452759</v>
      </c>
      <c r="G6" s="37">
        <v>10</v>
      </c>
      <c r="H6" s="71">
        <v>0.77553843795508537</v>
      </c>
      <c r="I6" s="70">
        <v>2</v>
      </c>
      <c r="J6" s="82">
        <v>0.09</v>
      </c>
      <c r="K6" s="83"/>
      <c r="L6" s="84">
        <v>3.71</v>
      </c>
      <c r="M6" s="83"/>
      <c r="N6" s="81">
        <v>0</v>
      </c>
      <c r="O6" s="83" t="s">
        <v>869</v>
      </c>
      <c r="P6" s="81">
        <v>0</v>
      </c>
      <c r="Q6" s="83" t="s">
        <v>869</v>
      </c>
      <c r="R6" s="81">
        <v>0</v>
      </c>
      <c r="S6" s="83" t="s">
        <v>869</v>
      </c>
      <c r="T6" s="81">
        <v>0</v>
      </c>
      <c r="U6" s="83" t="s">
        <v>869</v>
      </c>
      <c r="V6" s="81">
        <v>0</v>
      </c>
      <c r="W6" s="83" t="s">
        <v>869</v>
      </c>
      <c r="X6" s="133">
        <v>0</v>
      </c>
      <c r="Y6" s="133">
        <v>5</v>
      </c>
      <c r="Z6" s="133">
        <v>0</v>
      </c>
      <c r="AA6" s="133">
        <v>0</v>
      </c>
      <c r="AB6" s="133">
        <v>0</v>
      </c>
      <c r="AC6" s="133">
        <v>0</v>
      </c>
      <c r="AD6" s="133">
        <v>0</v>
      </c>
      <c r="AE6" s="133">
        <v>0</v>
      </c>
      <c r="AF6" s="133">
        <v>0</v>
      </c>
      <c r="AG6" s="133">
        <v>0</v>
      </c>
      <c r="AH6" s="171">
        <v>-83.65</v>
      </c>
      <c r="AI6" s="170">
        <v>-11.96</v>
      </c>
    </row>
    <row r="7" spans="1:35" ht="15" x14ac:dyDescent="0.25">
      <c r="A7" s="29">
        <v>20160264</v>
      </c>
      <c r="B7" s="31">
        <v>42486</v>
      </c>
      <c r="C7" s="30" t="s">
        <v>331</v>
      </c>
      <c r="D7" s="30">
        <v>0</v>
      </c>
      <c r="E7" s="8">
        <v>-1.25</v>
      </c>
      <c r="F7" s="36">
        <v>581.63404963718835</v>
      </c>
      <c r="G7" s="37">
        <v>10</v>
      </c>
      <c r="H7" s="71">
        <v>0.81878209550088132</v>
      </c>
      <c r="I7" s="70">
        <v>2</v>
      </c>
      <c r="J7" s="82">
        <v>0.12</v>
      </c>
      <c r="K7" s="83"/>
      <c r="L7" s="84">
        <v>3.7759999999999998</v>
      </c>
      <c r="M7" s="83"/>
      <c r="N7" s="81">
        <v>0</v>
      </c>
      <c r="O7" s="83" t="s">
        <v>869</v>
      </c>
      <c r="P7" s="81">
        <v>0</v>
      </c>
      <c r="Q7" s="83" t="s">
        <v>869</v>
      </c>
      <c r="R7" s="82">
        <v>0.65629999999999999</v>
      </c>
      <c r="S7" s="83"/>
      <c r="T7" s="81">
        <v>0</v>
      </c>
      <c r="U7" s="83" t="s">
        <v>869</v>
      </c>
      <c r="V7" s="81">
        <v>0</v>
      </c>
      <c r="W7" s="83" t="s">
        <v>869</v>
      </c>
      <c r="X7" s="133">
        <v>0</v>
      </c>
      <c r="Y7" s="133">
        <v>0</v>
      </c>
      <c r="Z7" s="133">
        <v>0</v>
      </c>
      <c r="AA7" s="133">
        <v>0</v>
      </c>
      <c r="AB7" s="133">
        <v>0</v>
      </c>
      <c r="AC7" s="133">
        <v>0</v>
      </c>
      <c r="AD7" s="133">
        <v>0</v>
      </c>
      <c r="AE7" s="133">
        <v>0</v>
      </c>
      <c r="AF7" s="133">
        <v>0</v>
      </c>
      <c r="AG7" s="133">
        <v>0</v>
      </c>
      <c r="AH7" s="171">
        <v>-92.71</v>
      </c>
      <c r="AI7" s="170">
        <v>-13.53</v>
      </c>
    </row>
    <row r="8" spans="1:35" ht="15" x14ac:dyDescent="0.25">
      <c r="A8" s="29">
        <v>20160265</v>
      </c>
      <c r="B8" s="31">
        <v>42486</v>
      </c>
      <c r="C8" s="30" t="s">
        <v>332</v>
      </c>
      <c r="D8" s="30">
        <v>0</v>
      </c>
      <c r="E8" s="8">
        <v>-1</v>
      </c>
      <c r="F8" s="36">
        <v>972.71060222897165</v>
      </c>
      <c r="G8" s="37">
        <v>10</v>
      </c>
      <c r="H8" s="71">
        <v>0.81379244270713569</v>
      </c>
      <c r="I8" s="70">
        <v>2</v>
      </c>
      <c r="J8" s="82">
        <v>0.14000000000000001</v>
      </c>
      <c r="K8" s="83"/>
      <c r="L8" s="84">
        <v>6.04</v>
      </c>
      <c r="M8" s="83"/>
      <c r="N8" s="81">
        <v>0</v>
      </c>
      <c r="O8" s="83" t="s">
        <v>869</v>
      </c>
      <c r="P8" s="81">
        <v>0</v>
      </c>
      <c r="Q8" s="83" t="s">
        <v>869</v>
      </c>
      <c r="R8" s="82">
        <v>2.6410999999999998</v>
      </c>
      <c r="S8" s="83"/>
      <c r="T8" s="81">
        <v>0</v>
      </c>
      <c r="U8" s="83" t="s">
        <v>869</v>
      </c>
      <c r="V8" s="81">
        <v>0</v>
      </c>
      <c r="W8" s="83" t="s">
        <v>869</v>
      </c>
      <c r="X8" s="133">
        <v>0</v>
      </c>
      <c r="Y8" s="133">
        <v>0</v>
      </c>
      <c r="Z8" s="133">
        <v>0</v>
      </c>
      <c r="AA8" s="133">
        <v>0</v>
      </c>
      <c r="AB8" s="133">
        <v>0</v>
      </c>
      <c r="AC8" s="133">
        <v>0</v>
      </c>
      <c r="AD8" s="133">
        <v>0</v>
      </c>
      <c r="AE8" s="133">
        <v>0</v>
      </c>
      <c r="AF8" s="133">
        <v>0</v>
      </c>
      <c r="AG8" s="133">
        <v>0</v>
      </c>
      <c r="AH8" s="171">
        <v>-95.48</v>
      </c>
      <c r="AI8" s="170">
        <v>-13.8</v>
      </c>
    </row>
    <row r="9" spans="1:35" ht="15" x14ac:dyDescent="0.25">
      <c r="A9" s="29">
        <v>20160266</v>
      </c>
      <c r="B9" s="31">
        <v>42486</v>
      </c>
      <c r="C9" s="30" t="s">
        <v>333</v>
      </c>
      <c r="D9" s="30">
        <v>0</v>
      </c>
      <c r="E9" s="8">
        <v>-0.75</v>
      </c>
      <c r="F9" s="36">
        <v>788.93402676290816</v>
      </c>
      <c r="G9" s="37">
        <v>10</v>
      </c>
      <c r="H9" s="71">
        <v>0.39798804322832831</v>
      </c>
      <c r="I9" s="70">
        <v>2</v>
      </c>
      <c r="J9" s="82">
        <v>0.14000000000000001</v>
      </c>
      <c r="K9" s="83"/>
      <c r="L9" s="84">
        <v>8.0419999999999998</v>
      </c>
      <c r="M9" s="83"/>
      <c r="N9" s="81">
        <v>0</v>
      </c>
      <c r="O9" s="83" t="s">
        <v>869</v>
      </c>
      <c r="P9" s="81">
        <v>0</v>
      </c>
      <c r="Q9" s="83" t="s">
        <v>869</v>
      </c>
      <c r="R9" s="82">
        <v>16.586400000000001</v>
      </c>
      <c r="S9" s="83"/>
      <c r="T9" s="81">
        <v>0</v>
      </c>
      <c r="U9" s="83" t="s">
        <v>869</v>
      </c>
      <c r="V9" s="81">
        <v>0</v>
      </c>
      <c r="W9" s="83" t="s">
        <v>869</v>
      </c>
      <c r="X9" s="133">
        <v>0</v>
      </c>
      <c r="Y9" s="133">
        <v>5.9</v>
      </c>
      <c r="Z9" s="133">
        <v>0</v>
      </c>
      <c r="AA9" s="133">
        <v>0</v>
      </c>
      <c r="AB9" s="133">
        <v>0</v>
      </c>
      <c r="AC9" s="133">
        <v>0</v>
      </c>
      <c r="AD9" s="133">
        <v>0</v>
      </c>
      <c r="AE9" s="133">
        <v>0</v>
      </c>
      <c r="AF9" s="133">
        <v>0</v>
      </c>
      <c r="AG9" s="133">
        <v>0</v>
      </c>
      <c r="AH9" s="171">
        <v>-88.56</v>
      </c>
      <c r="AI9" s="170">
        <v>-13</v>
      </c>
    </row>
    <row r="10" spans="1:35" s="4" customFormat="1" ht="15" x14ac:dyDescent="0.25">
      <c r="A10" s="29">
        <v>20160267</v>
      </c>
      <c r="B10" s="31">
        <v>42486</v>
      </c>
      <c r="C10" s="30" t="s">
        <v>334</v>
      </c>
      <c r="D10" s="30">
        <v>0</v>
      </c>
      <c r="E10" s="8">
        <v>-0.5</v>
      </c>
      <c r="F10" s="36">
        <v>92.713401151338772</v>
      </c>
      <c r="G10" s="37">
        <v>1</v>
      </c>
      <c r="H10" s="71">
        <v>0</v>
      </c>
      <c r="I10" s="70">
        <v>1</v>
      </c>
      <c r="J10" s="82">
        <v>0.14000000000000001</v>
      </c>
      <c r="K10" s="83"/>
      <c r="L10" s="84">
        <v>9.2080000000000002</v>
      </c>
      <c r="M10" s="83"/>
      <c r="N10" s="81">
        <v>0</v>
      </c>
      <c r="O10" s="83" t="s">
        <v>869</v>
      </c>
      <c r="P10" s="81">
        <v>0</v>
      </c>
      <c r="Q10" s="83" t="s">
        <v>869</v>
      </c>
      <c r="R10" s="82">
        <v>25.8383</v>
      </c>
      <c r="S10" s="83"/>
      <c r="T10" s="81">
        <v>0</v>
      </c>
      <c r="U10" s="83" t="s">
        <v>869</v>
      </c>
      <c r="V10" s="81">
        <v>0</v>
      </c>
      <c r="W10" s="83" t="s">
        <v>869</v>
      </c>
      <c r="X10" s="133">
        <v>3</v>
      </c>
      <c r="Y10" s="133">
        <v>0</v>
      </c>
      <c r="Z10" s="133">
        <v>0</v>
      </c>
      <c r="AA10" s="133">
        <v>0</v>
      </c>
      <c r="AB10" s="133">
        <v>0</v>
      </c>
      <c r="AC10" s="133">
        <v>0</v>
      </c>
      <c r="AD10" s="133">
        <v>0</v>
      </c>
      <c r="AE10" s="133">
        <v>0</v>
      </c>
      <c r="AF10" s="133">
        <v>0</v>
      </c>
      <c r="AG10" s="133">
        <v>0</v>
      </c>
      <c r="AH10" s="171">
        <v>-77.819999999999993</v>
      </c>
      <c r="AI10" s="170">
        <v>-11.52</v>
      </c>
    </row>
    <row r="11" spans="1:35" s="4" customFormat="1" ht="15" x14ac:dyDescent="0.25">
      <c r="A11" s="29">
        <v>20160268</v>
      </c>
      <c r="B11" s="31">
        <v>42486</v>
      </c>
      <c r="C11" s="30" t="s">
        <v>335</v>
      </c>
      <c r="D11" s="30">
        <v>0</v>
      </c>
      <c r="E11" s="8">
        <v>-0.25</v>
      </c>
      <c r="F11" s="36">
        <v>25.52468516094596</v>
      </c>
      <c r="G11" s="37">
        <v>1</v>
      </c>
      <c r="H11" s="71">
        <v>9.9939912342711205E-3</v>
      </c>
      <c r="I11" s="70">
        <v>1</v>
      </c>
      <c r="J11" s="82">
        <v>7.0000000000000007E-2</v>
      </c>
      <c r="K11" s="83"/>
      <c r="L11" s="84">
        <v>3.6429999999999998</v>
      </c>
      <c r="M11" s="83"/>
      <c r="N11" s="81">
        <v>0</v>
      </c>
      <c r="O11" s="83" t="s">
        <v>869</v>
      </c>
      <c r="P11" s="81">
        <v>0</v>
      </c>
      <c r="Q11" s="83" t="s">
        <v>869</v>
      </c>
      <c r="R11" s="82">
        <v>5.3715000000000002</v>
      </c>
      <c r="S11" s="83"/>
      <c r="T11" s="81">
        <v>0</v>
      </c>
      <c r="U11" s="83" t="s">
        <v>869</v>
      </c>
      <c r="V11" s="81">
        <v>0</v>
      </c>
      <c r="W11" s="83" t="s">
        <v>869</v>
      </c>
      <c r="X11" s="133">
        <v>3</v>
      </c>
      <c r="Y11" s="133">
        <v>0</v>
      </c>
      <c r="Z11" s="133">
        <v>0</v>
      </c>
      <c r="AA11" s="133">
        <v>0</v>
      </c>
      <c r="AB11" s="133">
        <v>0</v>
      </c>
      <c r="AC11" s="133">
        <v>0</v>
      </c>
      <c r="AD11" s="133">
        <v>0</v>
      </c>
      <c r="AE11" s="133">
        <v>0</v>
      </c>
      <c r="AF11" s="133">
        <v>0</v>
      </c>
      <c r="AG11" s="133">
        <v>0</v>
      </c>
      <c r="AH11" s="171">
        <v>-89.67</v>
      </c>
      <c r="AI11" s="170">
        <v>-13.19</v>
      </c>
    </row>
    <row r="12" spans="1:35" s="4" customFormat="1" ht="15" x14ac:dyDescent="0.25">
      <c r="A12" s="29">
        <v>20160269</v>
      </c>
      <c r="B12" s="31">
        <v>42486</v>
      </c>
      <c r="C12" s="30" t="s">
        <v>336</v>
      </c>
      <c r="D12" s="30">
        <f t="shared" ref="D12:D37" si="0">D3+5</f>
        <v>5</v>
      </c>
      <c r="E12" s="8">
        <v>-3</v>
      </c>
      <c r="F12" s="36">
        <v>38.903619854875387</v>
      </c>
      <c r="G12" s="37">
        <v>1</v>
      </c>
      <c r="H12" s="71">
        <v>2.620046754043075</v>
      </c>
      <c r="I12" s="70">
        <v>2</v>
      </c>
      <c r="J12" s="82">
        <v>0.05</v>
      </c>
      <c r="K12" s="83"/>
      <c r="L12" s="84">
        <v>10.821999999999999</v>
      </c>
      <c r="M12" s="83"/>
      <c r="N12" s="81">
        <v>0</v>
      </c>
      <c r="O12" s="83" t="s">
        <v>869</v>
      </c>
      <c r="P12" s="81">
        <v>0</v>
      </c>
      <c r="Q12" s="83" t="s">
        <v>869</v>
      </c>
      <c r="R12" s="82">
        <v>2.4506999999999999</v>
      </c>
      <c r="S12" s="83"/>
      <c r="T12" s="81">
        <v>0</v>
      </c>
      <c r="U12" s="83" t="s">
        <v>869</v>
      </c>
      <c r="V12" s="81">
        <v>0</v>
      </c>
      <c r="W12" s="83" t="s">
        <v>869</v>
      </c>
      <c r="X12" s="133">
        <v>5</v>
      </c>
      <c r="Y12" s="133">
        <v>8.1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71">
        <v>-86.63</v>
      </c>
      <c r="AI12" s="170">
        <v>-13.2</v>
      </c>
    </row>
    <row r="13" spans="1:35" s="4" customFormat="1" ht="15" x14ac:dyDescent="0.25">
      <c r="A13" s="29">
        <v>20160270</v>
      </c>
      <c r="B13" s="31">
        <v>42486</v>
      </c>
      <c r="C13" s="30" t="s">
        <v>337</v>
      </c>
      <c r="D13" s="30">
        <f t="shared" si="0"/>
        <v>5</v>
      </c>
      <c r="E13" s="8">
        <v>-2.5</v>
      </c>
      <c r="F13" s="36">
        <v>100.94659173221842</v>
      </c>
      <c r="G13" s="37">
        <v>1</v>
      </c>
      <c r="H13" s="71">
        <v>1.0865601287652333</v>
      </c>
      <c r="I13" s="70">
        <v>2</v>
      </c>
      <c r="J13" s="82">
        <v>0.05</v>
      </c>
      <c r="K13" s="83"/>
      <c r="L13" s="84">
        <v>12.493</v>
      </c>
      <c r="M13" s="83"/>
      <c r="N13" s="81">
        <v>0</v>
      </c>
      <c r="O13" s="83" t="s">
        <v>869</v>
      </c>
      <c r="P13" s="81">
        <v>0</v>
      </c>
      <c r="Q13" s="83" t="s">
        <v>869</v>
      </c>
      <c r="R13" s="82">
        <v>7.9634999999999998</v>
      </c>
      <c r="S13" s="83"/>
      <c r="T13" s="81">
        <v>0</v>
      </c>
      <c r="U13" s="83" t="s">
        <v>869</v>
      </c>
      <c r="V13" s="81">
        <v>0</v>
      </c>
      <c r="W13" s="83" t="s">
        <v>869</v>
      </c>
      <c r="X13" s="133">
        <v>0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71">
        <v>-84.78</v>
      </c>
      <c r="AI13" s="170">
        <v>-13.06</v>
      </c>
    </row>
    <row r="14" spans="1:35" s="4" customFormat="1" ht="15" x14ac:dyDescent="0.25">
      <c r="A14" s="29">
        <v>20160271</v>
      </c>
      <c r="B14" s="31">
        <v>42486</v>
      </c>
      <c r="C14" s="30" t="s">
        <v>338</v>
      </c>
      <c r="D14" s="30">
        <f t="shared" si="0"/>
        <v>5</v>
      </c>
      <c r="E14" s="8">
        <v>-2</v>
      </c>
      <c r="F14" s="36">
        <v>95.506805098422959</v>
      </c>
      <c r="G14" s="37">
        <v>1</v>
      </c>
      <c r="H14" s="71">
        <v>0.63416494213229091</v>
      </c>
      <c r="I14" s="70">
        <v>2</v>
      </c>
      <c r="J14" s="82">
        <v>0.05</v>
      </c>
      <c r="K14" s="83"/>
      <c r="L14" s="84">
        <v>10.269</v>
      </c>
      <c r="M14" s="83"/>
      <c r="N14" s="81">
        <v>0</v>
      </c>
      <c r="O14" s="83" t="s">
        <v>869</v>
      </c>
      <c r="P14" s="81">
        <v>0</v>
      </c>
      <c r="Q14" s="83" t="s">
        <v>869</v>
      </c>
      <c r="R14" s="82">
        <v>5.0487000000000002</v>
      </c>
      <c r="S14" s="83"/>
      <c r="T14" s="81">
        <v>0</v>
      </c>
      <c r="U14" s="83" t="s">
        <v>869</v>
      </c>
      <c r="V14" s="81">
        <v>0</v>
      </c>
      <c r="W14" s="83" t="s">
        <v>869</v>
      </c>
      <c r="X14" s="133">
        <v>0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71">
        <v>-86.62</v>
      </c>
      <c r="AI14" s="170">
        <v>-13.07</v>
      </c>
    </row>
    <row r="15" spans="1:35" s="4" customFormat="1" ht="15" x14ac:dyDescent="0.25">
      <c r="A15" s="29">
        <v>20160272</v>
      </c>
      <c r="B15" s="31">
        <v>42486</v>
      </c>
      <c r="C15" s="30" t="s">
        <v>339</v>
      </c>
      <c r="D15" s="30">
        <f t="shared" si="0"/>
        <v>5</v>
      </c>
      <c r="E15" s="8">
        <v>-1.5</v>
      </c>
      <c r="F15" s="36">
        <v>72.718509740631063</v>
      </c>
      <c r="G15" s="37">
        <v>1</v>
      </c>
      <c r="H15" s="71">
        <v>0.74393730359469601</v>
      </c>
      <c r="I15" s="70">
        <v>2</v>
      </c>
      <c r="J15" s="82">
        <v>0.08</v>
      </c>
      <c r="K15" s="83"/>
      <c r="L15" s="84">
        <v>5.6230000000000002</v>
      </c>
      <c r="M15" s="83"/>
      <c r="N15" s="81">
        <v>0</v>
      </c>
      <c r="O15" s="83" t="s">
        <v>869</v>
      </c>
      <c r="P15" s="81">
        <v>0</v>
      </c>
      <c r="Q15" s="83" t="s">
        <v>869</v>
      </c>
      <c r="R15" s="82">
        <v>0.49159999999999998</v>
      </c>
      <c r="S15" s="83"/>
      <c r="T15" s="81">
        <v>0</v>
      </c>
      <c r="U15" s="83" t="s">
        <v>869</v>
      </c>
      <c r="V15" s="81">
        <v>0</v>
      </c>
      <c r="W15" s="83" t="s">
        <v>869</v>
      </c>
      <c r="X15" s="133">
        <v>7.2</v>
      </c>
      <c r="Y15" s="133">
        <v>170.1</v>
      </c>
      <c r="Z15" s="133">
        <v>0</v>
      </c>
      <c r="AA15" s="133">
        <v>0</v>
      </c>
      <c r="AB15" s="133">
        <v>21.9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71">
        <v>-81.99</v>
      </c>
      <c r="AI15" s="170">
        <v>-12.1</v>
      </c>
    </row>
    <row r="16" spans="1:35" s="4" customFormat="1" ht="15" x14ac:dyDescent="0.25">
      <c r="A16" s="29">
        <v>20160273</v>
      </c>
      <c r="B16" s="31">
        <v>42486</v>
      </c>
      <c r="C16" s="30" t="s">
        <v>340</v>
      </c>
      <c r="D16" s="30">
        <f t="shared" si="0"/>
        <v>5</v>
      </c>
      <c r="E16" s="8">
        <v>-1.25</v>
      </c>
      <c r="F16" s="36">
        <v>81.539785363002125</v>
      </c>
      <c r="G16" s="37">
        <v>1</v>
      </c>
      <c r="H16" s="71">
        <v>0.74560052119261122</v>
      </c>
      <c r="I16" s="70">
        <v>2</v>
      </c>
      <c r="J16" s="82">
        <v>0.1</v>
      </c>
      <c r="K16" s="83"/>
      <c r="L16" s="84">
        <v>6.0860000000000003</v>
      </c>
      <c r="M16" s="83"/>
      <c r="N16" s="81">
        <v>0</v>
      </c>
      <c r="O16" s="83" t="s">
        <v>869</v>
      </c>
      <c r="P16" s="81">
        <v>0</v>
      </c>
      <c r="Q16" s="83" t="s">
        <v>869</v>
      </c>
      <c r="R16" s="82">
        <v>4.0098000000000003</v>
      </c>
      <c r="S16" s="83"/>
      <c r="T16" s="81">
        <v>0</v>
      </c>
      <c r="U16" s="83" t="s">
        <v>869</v>
      </c>
      <c r="V16" s="81">
        <v>0</v>
      </c>
      <c r="W16" s="83" t="s">
        <v>869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71">
        <v>-80.180000000000007</v>
      </c>
      <c r="AI16" s="170">
        <v>-11.77</v>
      </c>
    </row>
    <row r="17" spans="1:35" s="4" customFormat="1" ht="15" x14ac:dyDescent="0.25">
      <c r="A17" s="29">
        <v>20160274</v>
      </c>
      <c r="B17" s="31">
        <v>42486</v>
      </c>
      <c r="C17" s="30" t="s">
        <v>341</v>
      </c>
      <c r="D17" s="30">
        <f t="shared" si="0"/>
        <v>5</v>
      </c>
      <c r="E17" s="8">
        <v>-1</v>
      </c>
      <c r="F17" s="36">
        <v>81.098721581883567</v>
      </c>
      <c r="G17" s="37">
        <v>1</v>
      </c>
      <c r="H17" s="71">
        <v>0.75059017398635686</v>
      </c>
      <c r="I17" s="70">
        <v>2</v>
      </c>
      <c r="J17" s="82">
        <v>0.13</v>
      </c>
      <c r="K17" s="83"/>
      <c r="L17" s="84">
        <v>6.0069999999999997</v>
      </c>
      <c r="M17" s="83"/>
      <c r="N17" s="81">
        <v>0</v>
      </c>
      <c r="O17" s="83" t="s">
        <v>869</v>
      </c>
      <c r="P17" s="81">
        <v>0</v>
      </c>
      <c r="Q17" s="83" t="s">
        <v>869</v>
      </c>
      <c r="R17" s="82">
        <v>14.0655</v>
      </c>
      <c r="S17" s="83"/>
      <c r="T17" s="81">
        <v>0</v>
      </c>
      <c r="U17" s="83" t="s">
        <v>869</v>
      </c>
      <c r="V17" s="81">
        <v>0</v>
      </c>
      <c r="W17" s="83" t="s">
        <v>869</v>
      </c>
      <c r="X17" s="133">
        <v>0</v>
      </c>
      <c r="Y17" s="133">
        <v>0</v>
      </c>
      <c r="Z17" s="133">
        <v>0</v>
      </c>
      <c r="AA17" s="133">
        <v>0</v>
      </c>
      <c r="AB17" s="133">
        <v>1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71">
        <v>-80.86</v>
      </c>
      <c r="AI17" s="170">
        <v>-11.93</v>
      </c>
    </row>
    <row r="18" spans="1:35" ht="15" x14ac:dyDescent="0.25">
      <c r="A18" s="29">
        <v>20160275</v>
      </c>
      <c r="B18" s="31">
        <v>42486</v>
      </c>
      <c r="C18" s="30" t="s">
        <v>342</v>
      </c>
      <c r="D18" s="30">
        <f t="shared" si="0"/>
        <v>5</v>
      </c>
      <c r="E18" s="8">
        <v>-0.75</v>
      </c>
      <c r="F18" s="36">
        <v>52.282554548804804</v>
      </c>
      <c r="G18" s="37">
        <v>1</v>
      </c>
      <c r="H18" s="71">
        <v>0.31482716333256677</v>
      </c>
      <c r="I18" s="70">
        <v>2</v>
      </c>
      <c r="J18" s="82">
        <v>0.15</v>
      </c>
      <c r="K18" s="83"/>
      <c r="L18" s="84">
        <v>5.476</v>
      </c>
      <c r="M18" s="83"/>
      <c r="N18" s="81">
        <v>0</v>
      </c>
      <c r="O18" s="83" t="s">
        <v>869</v>
      </c>
      <c r="P18" s="81">
        <v>0</v>
      </c>
      <c r="Q18" s="83" t="s">
        <v>869</v>
      </c>
      <c r="R18" s="82">
        <v>16.173400000000001</v>
      </c>
      <c r="S18" s="83"/>
      <c r="T18" s="81">
        <v>0</v>
      </c>
      <c r="U18" s="83" t="s">
        <v>869</v>
      </c>
      <c r="V18" s="81">
        <v>0</v>
      </c>
      <c r="W18" s="83" t="s">
        <v>869</v>
      </c>
      <c r="X18" s="133">
        <v>0</v>
      </c>
      <c r="Y18" s="133">
        <v>0</v>
      </c>
      <c r="Z18" s="133">
        <v>0</v>
      </c>
      <c r="AA18" s="133">
        <v>0</v>
      </c>
      <c r="AB18" s="133">
        <v>0</v>
      </c>
      <c r="AC18" s="133">
        <v>0</v>
      </c>
      <c r="AD18" s="133">
        <v>0</v>
      </c>
      <c r="AE18" s="133">
        <v>0</v>
      </c>
      <c r="AF18" s="133">
        <v>0</v>
      </c>
      <c r="AG18" s="133">
        <v>0</v>
      </c>
      <c r="AH18" s="171">
        <v>-79.790000000000006</v>
      </c>
      <c r="AI18" s="170">
        <v>-11.72</v>
      </c>
    </row>
    <row r="19" spans="1:35" s="12" customFormat="1" ht="15" x14ac:dyDescent="0.25">
      <c r="A19" s="29">
        <v>20160276</v>
      </c>
      <c r="B19" s="31">
        <v>42486</v>
      </c>
      <c r="C19" s="30" t="s">
        <v>343</v>
      </c>
      <c r="D19" s="30">
        <f t="shared" si="0"/>
        <v>5</v>
      </c>
      <c r="E19" s="8">
        <v>-0.5</v>
      </c>
      <c r="F19" s="36">
        <v>35.375109605926966</v>
      </c>
      <c r="G19" s="37">
        <v>1</v>
      </c>
      <c r="H19" s="71">
        <v>4.7577053584051988E-2</v>
      </c>
      <c r="I19" s="70">
        <v>1</v>
      </c>
      <c r="J19" s="82">
        <v>0.11</v>
      </c>
      <c r="K19" s="83"/>
      <c r="L19" s="84">
        <v>5.9290000000000003</v>
      </c>
      <c r="M19" s="83"/>
      <c r="N19" s="81">
        <v>0</v>
      </c>
      <c r="O19" s="83" t="s">
        <v>869</v>
      </c>
      <c r="P19" s="81">
        <v>0</v>
      </c>
      <c r="Q19" s="83" t="s">
        <v>869</v>
      </c>
      <c r="R19" s="82">
        <v>7.4726999999999997</v>
      </c>
      <c r="S19" s="83"/>
      <c r="T19" s="81">
        <v>0</v>
      </c>
      <c r="U19" s="83" t="s">
        <v>869</v>
      </c>
      <c r="V19" s="81">
        <v>0</v>
      </c>
      <c r="W19" s="83" t="s">
        <v>869</v>
      </c>
      <c r="X19" s="133">
        <v>0</v>
      </c>
      <c r="Y19" s="133">
        <v>0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0</v>
      </c>
      <c r="AH19" s="171">
        <v>-76.36</v>
      </c>
      <c r="AI19" s="170">
        <v>-11.35</v>
      </c>
    </row>
    <row r="20" spans="1:35" s="12" customFormat="1" ht="15" x14ac:dyDescent="0.25">
      <c r="A20" s="29">
        <v>20160277</v>
      </c>
      <c r="B20" s="31">
        <v>42486</v>
      </c>
      <c r="C20" s="30" t="s">
        <v>344</v>
      </c>
      <c r="D20" s="30">
        <f t="shared" si="0"/>
        <v>5</v>
      </c>
      <c r="E20" s="8">
        <v>-0.25</v>
      </c>
      <c r="F20" s="36">
        <v>36.257237168164067</v>
      </c>
      <c r="G20" s="37">
        <v>1</v>
      </c>
      <c r="H20" s="71">
        <v>2.0732009048494225E-2</v>
      </c>
      <c r="I20" s="70">
        <v>1</v>
      </c>
      <c r="J20" s="82">
        <v>0.05</v>
      </c>
      <c r="K20" s="83"/>
      <c r="L20" s="84">
        <v>3.9569999999999999</v>
      </c>
      <c r="M20" s="83"/>
      <c r="N20" s="81">
        <v>0</v>
      </c>
      <c r="O20" s="83" t="s">
        <v>869</v>
      </c>
      <c r="P20" s="81">
        <v>0</v>
      </c>
      <c r="Q20" s="83" t="s">
        <v>869</v>
      </c>
      <c r="R20" s="82">
        <v>4.1055999999999999</v>
      </c>
      <c r="S20" s="83"/>
      <c r="T20" s="81">
        <v>0</v>
      </c>
      <c r="U20" s="83" t="s">
        <v>869</v>
      </c>
      <c r="V20" s="81">
        <v>0</v>
      </c>
      <c r="W20" s="83" t="s">
        <v>869</v>
      </c>
      <c r="X20" s="133">
        <v>0</v>
      </c>
      <c r="Y20" s="133">
        <v>0</v>
      </c>
      <c r="Z20" s="133">
        <v>0</v>
      </c>
      <c r="AA20" s="133">
        <v>0</v>
      </c>
      <c r="AB20" s="133">
        <v>0</v>
      </c>
      <c r="AC20" s="133">
        <v>0</v>
      </c>
      <c r="AD20" s="133">
        <v>0</v>
      </c>
      <c r="AE20" s="133">
        <v>0</v>
      </c>
      <c r="AF20" s="133">
        <v>0</v>
      </c>
      <c r="AG20" s="133">
        <v>0</v>
      </c>
      <c r="AH20" s="171">
        <v>-73.48</v>
      </c>
      <c r="AI20" s="170">
        <v>-11.18</v>
      </c>
    </row>
    <row r="21" spans="1:35" ht="15" x14ac:dyDescent="0.25">
      <c r="A21" s="29">
        <v>20160278</v>
      </c>
      <c r="B21" s="31">
        <v>42486</v>
      </c>
      <c r="C21" s="30" t="s">
        <v>345</v>
      </c>
      <c r="D21" s="30">
        <f t="shared" si="0"/>
        <v>10</v>
      </c>
      <c r="E21" s="8">
        <v>-3</v>
      </c>
      <c r="F21" s="36">
        <v>26.112770202437364</v>
      </c>
      <c r="G21" s="37">
        <v>1</v>
      </c>
      <c r="H21" s="71">
        <v>0.69071434046140867</v>
      </c>
      <c r="I21" s="70">
        <v>2</v>
      </c>
      <c r="J21" s="82">
        <v>0.05</v>
      </c>
      <c r="K21" s="83"/>
      <c r="L21" s="84">
        <v>17.983000000000001</v>
      </c>
      <c r="M21" s="83"/>
      <c r="N21" s="81">
        <v>0</v>
      </c>
      <c r="O21" s="83" t="s">
        <v>869</v>
      </c>
      <c r="P21" s="81">
        <v>0</v>
      </c>
      <c r="Q21" s="83" t="s">
        <v>869</v>
      </c>
      <c r="R21" s="82">
        <v>2.2925</v>
      </c>
      <c r="S21" s="83"/>
      <c r="T21" s="81">
        <v>0</v>
      </c>
      <c r="U21" s="83" t="s">
        <v>869</v>
      </c>
      <c r="V21" s="81">
        <v>0</v>
      </c>
      <c r="W21" s="83" t="s">
        <v>869</v>
      </c>
      <c r="X21" s="133">
        <v>4</v>
      </c>
      <c r="Y21" s="133">
        <v>0</v>
      </c>
      <c r="Z21" s="133">
        <v>0</v>
      </c>
      <c r="AA21" s="133">
        <v>0</v>
      </c>
      <c r="AB21" s="133">
        <v>0</v>
      </c>
      <c r="AC21" s="133">
        <v>0</v>
      </c>
      <c r="AD21" s="133">
        <v>0</v>
      </c>
      <c r="AE21" s="133">
        <v>0</v>
      </c>
      <c r="AF21" s="133">
        <v>0</v>
      </c>
      <c r="AG21" s="133">
        <v>0</v>
      </c>
      <c r="AH21" s="171">
        <v>-84.72</v>
      </c>
      <c r="AI21" s="170">
        <v>-12.63</v>
      </c>
    </row>
    <row r="22" spans="1:35" ht="15" x14ac:dyDescent="0.25">
      <c r="A22" s="29">
        <v>20160279</v>
      </c>
      <c r="B22" s="31">
        <v>42486</v>
      </c>
      <c r="C22" s="30" t="s">
        <v>346</v>
      </c>
      <c r="D22" s="30">
        <f t="shared" si="0"/>
        <v>10</v>
      </c>
      <c r="E22" s="8">
        <v>-2.5</v>
      </c>
      <c r="F22" s="36">
        <v>28.024046587284428</v>
      </c>
      <c r="G22" s="37">
        <v>1</v>
      </c>
      <c r="H22" s="71">
        <v>0.72564191001762857</v>
      </c>
      <c r="I22" s="70">
        <v>2</v>
      </c>
      <c r="J22" s="82">
        <v>0.05</v>
      </c>
      <c r="K22" s="83"/>
      <c r="L22" s="84">
        <v>10.957000000000001</v>
      </c>
      <c r="M22" s="83"/>
      <c r="N22" s="81">
        <v>0</v>
      </c>
      <c r="O22" s="83" t="s">
        <v>869</v>
      </c>
      <c r="P22" s="81">
        <v>0</v>
      </c>
      <c r="Q22" s="83" t="s">
        <v>869</v>
      </c>
      <c r="R22" s="82">
        <v>5.0204000000000004</v>
      </c>
      <c r="S22" s="83"/>
      <c r="T22" s="81">
        <v>0</v>
      </c>
      <c r="U22" s="83" t="s">
        <v>869</v>
      </c>
      <c r="V22" s="81">
        <v>0</v>
      </c>
      <c r="W22" s="83" t="s">
        <v>869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3">
        <v>0</v>
      </c>
      <c r="AF22" s="133">
        <v>0</v>
      </c>
      <c r="AG22" s="133">
        <v>0</v>
      </c>
      <c r="AH22" s="171">
        <v>-84.44</v>
      </c>
      <c r="AI22" s="170">
        <v>-12.68</v>
      </c>
    </row>
    <row r="23" spans="1:35" ht="15" x14ac:dyDescent="0.25">
      <c r="A23" s="29">
        <v>20160280</v>
      </c>
      <c r="B23" s="31">
        <v>42486</v>
      </c>
      <c r="C23" s="30" t="s">
        <v>347</v>
      </c>
      <c r="D23" s="30">
        <f t="shared" si="0"/>
        <v>10</v>
      </c>
      <c r="E23" s="8">
        <v>-2</v>
      </c>
      <c r="F23" s="36">
        <v>27.288940285420171</v>
      </c>
      <c r="G23" s="37">
        <v>1</v>
      </c>
      <c r="H23" s="71">
        <v>0.40630413121790443</v>
      </c>
      <c r="I23" s="70">
        <v>2</v>
      </c>
      <c r="J23" s="82">
        <v>7.0000000000000007E-2</v>
      </c>
      <c r="K23" s="83"/>
      <c r="L23" s="84">
        <v>6.3890000000000002</v>
      </c>
      <c r="M23" s="83"/>
      <c r="N23" s="81">
        <v>0</v>
      </c>
      <c r="O23" s="83" t="s">
        <v>869</v>
      </c>
      <c r="P23" s="81">
        <v>0</v>
      </c>
      <c r="Q23" s="83" t="s">
        <v>869</v>
      </c>
      <c r="R23" s="82">
        <v>4.2012</v>
      </c>
      <c r="S23" s="83"/>
      <c r="T23" s="81">
        <v>0</v>
      </c>
      <c r="U23" s="83" t="s">
        <v>869</v>
      </c>
      <c r="V23" s="81">
        <v>0</v>
      </c>
      <c r="W23" s="83" t="s">
        <v>869</v>
      </c>
      <c r="X23" s="133">
        <v>0</v>
      </c>
      <c r="Y23" s="133">
        <v>0</v>
      </c>
      <c r="Z23" s="133">
        <v>0</v>
      </c>
      <c r="AA23" s="133">
        <v>0</v>
      </c>
      <c r="AB23" s="133">
        <v>0</v>
      </c>
      <c r="AC23" s="133">
        <v>0</v>
      </c>
      <c r="AD23" s="133">
        <v>0</v>
      </c>
      <c r="AE23" s="133">
        <v>0</v>
      </c>
      <c r="AF23" s="133">
        <v>0</v>
      </c>
      <c r="AG23" s="133">
        <v>0</v>
      </c>
      <c r="AH23" s="171">
        <v>-82.55</v>
      </c>
      <c r="AI23" s="170">
        <v>-12.34</v>
      </c>
    </row>
    <row r="24" spans="1:35" ht="15" x14ac:dyDescent="0.25">
      <c r="A24" s="29">
        <v>20160281</v>
      </c>
      <c r="B24" s="31">
        <v>42486</v>
      </c>
      <c r="C24" s="30" t="s">
        <v>348</v>
      </c>
      <c r="D24" s="30">
        <f t="shared" si="0"/>
        <v>10</v>
      </c>
      <c r="E24" s="8">
        <v>-1.5</v>
      </c>
      <c r="F24" s="36">
        <v>36.110215907791222</v>
      </c>
      <c r="G24" s="37">
        <v>1</v>
      </c>
      <c r="H24" s="71">
        <v>0.30983751053882108</v>
      </c>
      <c r="I24" s="70">
        <v>2</v>
      </c>
      <c r="J24" s="82">
        <v>0.08</v>
      </c>
      <c r="K24" s="83"/>
      <c r="L24" s="84">
        <v>5.3620000000000001</v>
      </c>
      <c r="M24" s="83"/>
      <c r="N24" s="81">
        <v>0</v>
      </c>
      <c r="O24" s="83" t="s">
        <v>869</v>
      </c>
      <c r="P24" s="81">
        <v>0</v>
      </c>
      <c r="Q24" s="83" t="s">
        <v>869</v>
      </c>
      <c r="R24" s="82">
        <v>1.2105999999999999</v>
      </c>
      <c r="S24" s="83"/>
      <c r="T24" s="84">
        <v>0.56659999999999999</v>
      </c>
      <c r="U24" s="83"/>
      <c r="V24" s="82">
        <v>0.38279999999999997</v>
      </c>
      <c r="W24" s="83"/>
      <c r="X24" s="133">
        <v>0</v>
      </c>
      <c r="Y24" s="133">
        <v>5</v>
      </c>
      <c r="Z24" s="133">
        <v>0</v>
      </c>
      <c r="AA24" s="133">
        <v>0</v>
      </c>
      <c r="AB24" s="133">
        <v>0</v>
      </c>
      <c r="AC24" s="133">
        <v>0</v>
      </c>
      <c r="AD24" s="133">
        <v>0</v>
      </c>
      <c r="AE24" s="133">
        <v>0</v>
      </c>
      <c r="AF24" s="133">
        <v>0</v>
      </c>
      <c r="AG24" s="133">
        <v>0</v>
      </c>
      <c r="AH24" s="171">
        <v>-80.94</v>
      </c>
      <c r="AI24" s="170">
        <v>-12.16</v>
      </c>
    </row>
    <row r="25" spans="1:35" ht="15" x14ac:dyDescent="0.25">
      <c r="A25" s="29">
        <v>20160282</v>
      </c>
      <c r="B25" s="31">
        <v>42486</v>
      </c>
      <c r="C25" s="30" t="s">
        <v>349</v>
      </c>
      <c r="D25" s="30">
        <f t="shared" si="0"/>
        <v>10</v>
      </c>
      <c r="E25" s="8">
        <v>-1.25</v>
      </c>
      <c r="F25" s="36">
        <v>48.165959258364985</v>
      </c>
      <c r="G25" s="37">
        <v>1</v>
      </c>
      <c r="H25" s="71">
        <v>0.25328811220970332</v>
      </c>
      <c r="I25" s="70">
        <v>2</v>
      </c>
      <c r="J25" s="82">
        <v>0.12</v>
      </c>
      <c r="K25" s="83"/>
      <c r="L25" s="84">
        <v>5.4429999999999996</v>
      </c>
      <c r="M25" s="83"/>
      <c r="N25" s="81">
        <v>0</v>
      </c>
      <c r="O25" s="83" t="s">
        <v>869</v>
      </c>
      <c r="P25" s="81">
        <v>0</v>
      </c>
      <c r="Q25" s="83" t="s">
        <v>869</v>
      </c>
      <c r="R25" s="82">
        <v>0.65439999999999998</v>
      </c>
      <c r="S25" s="83"/>
      <c r="T25" s="81">
        <v>0</v>
      </c>
      <c r="U25" s="83" t="s">
        <v>869</v>
      </c>
      <c r="V25" s="81">
        <v>0</v>
      </c>
      <c r="W25" s="83" t="s">
        <v>869</v>
      </c>
      <c r="X25" s="133">
        <v>0</v>
      </c>
      <c r="Y25" s="133">
        <v>0</v>
      </c>
      <c r="Z25" s="133">
        <v>0</v>
      </c>
      <c r="AA25" s="133">
        <v>0</v>
      </c>
      <c r="AB25" s="133">
        <v>0</v>
      </c>
      <c r="AC25" s="133">
        <v>0</v>
      </c>
      <c r="AD25" s="133">
        <v>0</v>
      </c>
      <c r="AE25" s="133">
        <v>0</v>
      </c>
      <c r="AF25" s="133">
        <v>0</v>
      </c>
      <c r="AG25" s="133">
        <v>0</v>
      </c>
      <c r="AH25" s="171">
        <v>-79.06</v>
      </c>
      <c r="AI25" s="170">
        <v>-11.93</v>
      </c>
    </row>
    <row r="26" spans="1:35" ht="15" x14ac:dyDescent="0.25">
      <c r="A26" s="29">
        <v>20160283</v>
      </c>
      <c r="B26" s="31">
        <v>42486</v>
      </c>
      <c r="C26" s="30" t="s">
        <v>350</v>
      </c>
      <c r="D26" s="30">
        <f t="shared" si="0"/>
        <v>10</v>
      </c>
      <c r="E26" s="8">
        <v>-1</v>
      </c>
      <c r="F26" s="36">
        <v>98.888294086998513</v>
      </c>
      <c r="G26" s="37">
        <v>1</v>
      </c>
      <c r="H26" s="71">
        <v>0.36472369127002369</v>
      </c>
      <c r="I26" s="70">
        <v>2</v>
      </c>
      <c r="J26" s="82">
        <v>0.12</v>
      </c>
      <c r="K26" s="83"/>
      <c r="L26" s="84">
        <v>4.4420000000000002</v>
      </c>
      <c r="M26" s="83"/>
      <c r="N26" s="81">
        <v>0</v>
      </c>
      <c r="O26" s="83" t="s">
        <v>869</v>
      </c>
      <c r="P26" s="81">
        <v>0</v>
      </c>
      <c r="Q26" s="83" t="s">
        <v>869</v>
      </c>
      <c r="R26" s="82">
        <v>0.6855</v>
      </c>
      <c r="S26" s="83"/>
      <c r="T26" s="81">
        <v>0</v>
      </c>
      <c r="U26" s="83" t="s">
        <v>869</v>
      </c>
      <c r="V26" s="81">
        <v>0</v>
      </c>
      <c r="W26" s="83" t="s">
        <v>869</v>
      </c>
      <c r="X26" s="133">
        <v>16.100000000000001</v>
      </c>
      <c r="Y26" s="133">
        <v>0</v>
      </c>
      <c r="Z26" s="133">
        <v>0</v>
      </c>
      <c r="AA26" s="133">
        <v>0</v>
      </c>
      <c r="AB26" s="133">
        <v>0</v>
      </c>
      <c r="AC26" s="133">
        <v>0</v>
      </c>
      <c r="AD26" s="133">
        <v>0</v>
      </c>
      <c r="AE26" s="133">
        <v>0</v>
      </c>
      <c r="AF26" s="133">
        <v>0</v>
      </c>
      <c r="AG26" s="133">
        <v>0</v>
      </c>
      <c r="AH26" s="171">
        <v>-84.29</v>
      </c>
      <c r="AI26" s="170">
        <v>-12.56</v>
      </c>
    </row>
    <row r="27" spans="1:35" ht="15" x14ac:dyDescent="0.25">
      <c r="A27" s="29">
        <v>20160284</v>
      </c>
      <c r="B27" s="31">
        <v>42486</v>
      </c>
      <c r="C27" s="30" t="s">
        <v>351</v>
      </c>
      <c r="D27" s="30">
        <f t="shared" si="0"/>
        <v>10</v>
      </c>
      <c r="E27" s="8">
        <v>-0.75</v>
      </c>
      <c r="F27" s="36">
        <v>104.47510198116684</v>
      </c>
      <c r="G27" s="37">
        <v>1</v>
      </c>
      <c r="H27" s="71">
        <v>0.39466160803249783</v>
      </c>
      <c r="I27" s="70">
        <v>2</v>
      </c>
      <c r="J27" s="82">
        <v>0.14000000000000001</v>
      </c>
      <c r="K27" s="83"/>
      <c r="L27" s="84">
        <v>4.4039999999999999</v>
      </c>
      <c r="M27" s="83"/>
      <c r="N27" s="81">
        <v>0</v>
      </c>
      <c r="O27" s="83" t="s">
        <v>869</v>
      </c>
      <c r="P27" s="81">
        <v>0</v>
      </c>
      <c r="Q27" s="83" t="s">
        <v>869</v>
      </c>
      <c r="R27" s="82">
        <v>2.3864999999999998</v>
      </c>
      <c r="S27" s="83"/>
      <c r="T27" s="81">
        <v>0</v>
      </c>
      <c r="U27" s="83" t="s">
        <v>869</v>
      </c>
      <c r="V27" s="81">
        <v>0</v>
      </c>
      <c r="W27" s="83" t="s">
        <v>869</v>
      </c>
      <c r="X27" s="133">
        <v>37.9</v>
      </c>
      <c r="Y27" s="133">
        <v>0</v>
      </c>
      <c r="Z27" s="133">
        <v>0</v>
      </c>
      <c r="AA27" s="133">
        <v>0</v>
      </c>
      <c r="AB27" s="133">
        <v>0</v>
      </c>
      <c r="AC27" s="133">
        <v>0</v>
      </c>
      <c r="AD27" s="133">
        <v>0</v>
      </c>
      <c r="AE27" s="133">
        <v>0</v>
      </c>
      <c r="AF27" s="133">
        <v>0</v>
      </c>
      <c r="AG27" s="133">
        <v>0</v>
      </c>
      <c r="AH27" s="171">
        <v>-85.46</v>
      </c>
      <c r="AI27" s="170">
        <v>-12.65</v>
      </c>
    </row>
    <row r="28" spans="1:35" s="14" customFormat="1" ht="15" x14ac:dyDescent="0.25">
      <c r="A28" s="29">
        <v>20160285</v>
      </c>
      <c r="B28" s="31">
        <v>42486</v>
      </c>
      <c r="C28" s="30" t="s">
        <v>352</v>
      </c>
      <c r="D28" s="30">
        <f t="shared" si="0"/>
        <v>10</v>
      </c>
      <c r="E28" s="8">
        <v>-0.5</v>
      </c>
      <c r="F28" s="36">
        <v>58.898511265583096</v>
      </c>
      <c r="G28" s="37">
        <v>1</v>
      </c>
      <c r="H28" s="71">
        <v>7.4422098119609731E-2</v>
      </c>
      <c r="I28" s="70">
        <v>1</v>
      </c>
      <c r="J28" s="82">
        <v>0.18</v>
      </c>
      <c r="K28" s="83"/>
      <c r="L28" s="84">
        <v>4.5030000000000001</v>
      </c>
      <c r="M28" s="83"/>
      <c r="N28" s="81">
        <v>0</v>
      </c>
      <c r="O28" s="83" t="s">
        <v>869</v>
      </c>
      <c r="P28" s="81">
        <v>0</v>
      </c>
      <c r="Q28" s="83" t="s">
        <v>869</v>
      </c>
      <c r="R28" s="82">
        <v>4.5842999999999998</v>
      </c>
      <c r="S28" s="83"/>
      <c r="T28" s="81">
        <v>0</v>
      </c>
      <c r="U28" s="83" t="s">
        <v>869</v>
      </c>
      <c r="V28" s="81">
        <v>0</v>
      </c>
      <c r="W28" s="83" t="s">
        <v>869</v>
      </c>
      <c r="X28" s="133">
        <v>54.4</v>
      </c>
      <c r="Y28" s="133">
        <v>0</v>
      </c>
      <c r="Z28" s="133">
        <v>0</v>
      </c>
      <c r="AA28" s="133">
        <v>0</v>
      </c>
      <c r="AB28" s="133">
        <v>0</v>
      </c>
      <c r="AC28" s="133">
        <v>0</v>
      </c>
      <c r="AD28" s="133">
        <v>0</v>
      </c>
      <c r="AE28" s="133">
        <v>0</v>
      </c>
      <c r="AF28" s="133">
        <v>0</v>
      </c>
      <c r="AG28" s="133">
        <v>0</v>
      </c>
      <c r="AH28" s="171">
        <v>-83.42</v>
      </c>
      <c r="AI28" s="170">
        <v>-12.48</v>
      </c>
    </row>
    <row r="29" spans="1:35" s="14" customFormat="1" ht="15" x14ac:dyDescent="0.25">
      <c r="A29" s="29">
        <v>20160286</v>
      </c>
      <c r="B29" s="31">
        <v>42486</v>
      </c>
      <c r="C29" s="30" t="s">
        <v>353</v>
      </c>
      <c r="D29" s="30">
        <f t="shared" si="0"/>
        <v>10</v>
      </c>
      <c r="E29" s="8">
        <v>-0.25</v>
      </c>
      <c r="F29" s="36">
        <v>66.249574284225631</v>
      </c>
      <c r="G29" s="37">
        <v>1</v>
      </c>
      <c r="H29" s="71">
        <v>3.8373038314717896E-2</v>
      </c>
      <c r="I29" s="70">
        <v>1</v>
      </c>
      <c r="J29" s="82">
        <v>0.11</v>
      </c>
      <c r="K29" s="83"/>
      <c r="L29" s="84">
        <v>6.1</v>
      </c>
      <c r="M29" s="83"/>
      <c r="N29" s="81">
        <v>0</v>
      </c>
      <c r="O29" s="83" t="s">
        <v>869</v>
      </c>
      <c r="P29" s="81">
        <v>0</v>
      </c>
      <c r="Q29" s="83" t="s">
        <v>869</v>
      </c>
      <c r="R29" s="82">
        <v>2.5539000000000001</v>
      </c>
      <c r="S29" s="83"/>
      <c r="T29" s="81">
        <v>0</v>
      </c>
      <c r="U29" s="83" t="s">
        <v>869</v>
      </c>
      <c r="V29" s="81">
        <v>0</v>
      </c>
      <c r="W29" s="83" t="s">
        <v>869</v>
      </c>
      <c r="X29" s="133">
        <v>9.1999999999999993</v>
      </c>
      <c r="Y29" s="133">
        <v>4</v>
      </c>
      <c r="Z29" s="133">
        <v>0</v>
      </c>
      <c r="AA29" s="133">
        <v>0</v>
      </c>
      <c r="AB29" s="133">
        <v>1</v>
      </c>
      <c r="AC29" s="133">
        <v>0</v>
      </c>
      <c r="AD29" s="133">
        <v>0</v>
      </c>
      <c r="AE29" s="133">
        <v>0</v>
      </c>
      <c r="AF29" s="133">
        <v>0</v>
      </c>
      <c r="AG29" s="133">
        <v>0</v>
      </c>
      <c r="AH29" s="171">
        <v>-71.489999999999995</v>
      </c>
      <c r="AI29" s="170">
        <v>-10.83</v>
      </c>
    </row>
    <row r="30" spans="1:35" ht="15" x14ac:dyDescent="0.25">
      <c r="A30" s="29">
        <v>20160287</v>
      </c>
      <c r="B30" s="31">
        <v>42486</v>
      </c>
      <c r="C30" s="30" t="s">
        <v>354</v>
      </c>
      <c r="D30" s="30">
        <f t="shared" si="0"/>
        <v>15</v>
      </c>
      <c r="E30" s="8">
        <v>-3</v>
      </c>
      <c r="F30" s="36">
        <v>46.107661613145076</v>
      </c>
      <c r="G30" s="37">
        <v>1</v>
      </c>
      <c r="H30" s="71">
        <v>0.65911320610101931</v>
      </c>
      <c r="I30" s="70">
        <v>2</v>
      </c>
      <c r="J30" s="82">
        <v>0.04</v>
      </c>
      <c r="K30" s="83"/>
      <c r="L30" s="84">
        <v>13.805999999999999</v>
      </c>
      <c r="M30" s="83"/>
      <c r="N30" s="81">
        <v>0</v>
      </c>
      <c r="O30" s="83" t="s">
        <v>869</v>
      </c>
      <c r="P30" s="81">
        <v>0</v>
      </c>
      <c r="Q30" s="83" t="s">
        <v>869</v>
      </c>
      <c r="R30" s="82">
        <v>3.5369999999999999</v>
      </c>
      <c r="S30" s="83"/>
      <c r="T30" s="81">
        <v>0</v>
      </c>
      <c r="U30" s="83" t="s">
        <v>869</v>
      </c>
      <c r="V30" s="81">
        <v>0</v>
      </c>
      <c r="W30" s="83" t="s">
        <v>869</v>
      </c>
      <c r="X30" s="133">
        <v>3</v>
      </c>
      <c r="Y30" s="133">
        <v>0</v>
      </c>
      <c r="Z30" s="133">
        <v>0</v>
      </c>
      <c r="AA30" s="133">
        <v>0</v>
      </c>
      <c r="AB30" s="133">
        <v>1</v>
      </c>
      <c r="AC30" s="133">
        <v>0</v>
      </c>
      <c r="AD30" s="133">
        <v>0</v>
      </c>
      <c r="AE30" s="133">
        <v>0</v>
      </c>
      <c r="AF30" s="133">
        <v>0</v>
      </c>
      <c r="AG30" s="133">
        <v>0</v>
      </c>
      <c r="AH30" s="171">
        <v>-87.1</v>
      </c>
      <c r="AI30" s="170">
        <v>-12.92</v>
      </c>
    </row>
    <row r="31" spans="1:35" ht="15" x14ac:dyDescent="0.25">
      <c r="A31" s="29">
        <v>20160288</v>
      </c>
      <c r="B31" s="31">
        <v>42486</v>
      </c>
      <c r="C31" s="30" t="s">
        <v>355</v>
      </c>
      <c r="D31" s="30">
        <f t="shared" si="0"/>
        <v>15</v>
      </c>
      <c r="E31" s="8">
        <v>-2.5</v>
      </c>
      <c r="F31" s="36">
        <v>88.596805860898939</v>
      </c>
      <c r="G31" s="37">
        <v>1</v>
      </c>
      <c r="H31" s="71">
        <v>0.75225339158427207</v>
      </c>
      <c r="I31" s="70">
        <v>2</v>
      </c>
      <c r="J31" s="82">
        <v>0.05</v>
      </c>
      <c r="K31" s="83"/>
      <c r="L31" s="84">
        <v>10.475</v>
      </c>
      <c r="M31" s="83"/>
      <c r="N31" s="81">
        <v>0</v>
      </c>
      <c r="O31" s="83" t="s">
        <v>869</v>
      </c>
      <c r="P31" s="81">
        <v>0</v>
      </c>
      <c r="Q31" s="83" t="s">
        <v>869</v>
      </c>
      <c r="R31" s="82">
        <v>1.6604000000000001</v>
      </c>
      <c r="S31" s="83"/>
      <c r="T31" s="81">
        <v>0</v>
      </c>
      <c r="U31" s="83" t="s">
        <v>869</v>
      </c>
      <c r="V31" s="81">
        <v>0</v>
      </c>
      <c r="W31" s="83" t="s">
        <v>869</v>
      </c>
      <c r="X31" s="133">
        <v>5.5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3">
        <v>0</v>
      </c>
      <c r="AE31" s="133">
        <v>0</v>
      </c>
      <c r="AF31" s="133">
        <v>0</v>
      </c>
      <c r="AG31" s="133">
        <v>0</v>
      </c>
      <c r="AH31" s="171">
        <v>-88.35</v>
      </c>
      <c r="AI31" s="170">
        <v>-13.21</v>
      </c>
    </row>
    <row r="32" spans="1:35" ht="15" x14ac:dyDescent="0.25">
      <c r="A32" s="29">
        <v>20160289</v>
      </c>
      <c r="B32" s="31">
        <v>42486</v>
      </c>
      <c r="C32" s="30" t="s">
        <v>356</v>
      </c>
      <c r="D32" s="30">
        <f t="shared" si="0"/>
        <v>15</v>
      </c>
      <c r="E32" s="8">
        <v>-2</v>
      </c>
      <c r="F32" s="36">
        <v>123.88190835038313</v>
      </c>
      <c r="G32" s="37">
        <v>1</v>
      </c>
      <c r="H32" s="71">
        <v>0.74726373879052643</v>
      </c>
      <c r="I32" s="70">
        <v>2</v>
      </c>
      <c r="J32" s="82">
        <v>7.0000000000000007E-2</v>
      </c>
      <c r="K32" s="83"/>
      <c r="L32" s="84">
        <v>5.0069999999999997</v>
      </c>
      <c r="M32" s="83"/>
      <c r="N32" s="81">
        <v>0</v>
      </c>
      <c r="O32" s="83" t="s">
        <v>869</v>
      </c>
      <c r="P32" s="81">
        <v>0</v>
      </c>
      <c r="Q32" s="83" t="s">
        <v>869</v>
      </c>
      <c r="R32" s="82">
        <v>3.1259000000000001</v>
      </c>
      <c r="S32" s="83"/>
      <c r="T32" s="81">
        <v>0</v>
      </c>
      <c r="U32" s="83" t="s">
        <v>869</v>
      </c>
      <c r="V32" s="81">
        <v>0</v>
      </c>
      <c r="W32" s="83" t="s">
        <v>869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3">
        <v>0</v>
      </c>
      <c r="AG32" s="133">
        <v>0</v>
      </c>
      <c r="AH32" s="171">
        <v>-89.38</v>
      </c>
      <c r="AI32" s="170">
        <v>-13.44</v>
      </c>
    </row>
    <row r="33" spans="1:35" ht="15" x14ac:dyDescent="0.25">
      <c r="A33" s="29">
        <v>20160290</v>
      </c>
      <c r="B33" s="31">
        <v>42486</v>
      </c>
      <c r="C33" s="30" t="s">
        <v>357</v>
      </c>
      <c r="D33" s="30">
        <f t="shared" si="0"/>
        <v>15</v>
      </c>
      <c r="E33" s="8">
        <v>-1.5</v>
      </c>
      <c r="F33" s="36">
        <v>129.17467372380577</v>
      </c>
      <c r="G33" s="37">
        <v>1</v>
      </c>
      <c r="H33" s="71">
        <v>0.62418563654479953</v>
      </c>
      <c r="I33" s="70">
        <v>2</v>
      </c>
      <c r="J33" s="82">
        <v>0.1</v>
      </c>
      <c r="K33" s="83"/>
      <c r="L33" s="84">
        <v>4.7750000000000004</v>
      </c>
      <c r="M33" s="83"/>
      <c r="N33" s="81">
        <v>0</v>
      </c>
      <c r="O33" s="83" t="s">
        <v>869</v>
      </c>
      <c r="P33" s="81">
        <v>0</v>
      </c>
      <c r="Q33" s="83" t="s">
        <v>869</v>
      </c>
      <c r="R33" s="82">
        <v>3.6263000000000001</v>
      </c>
      <c r="S33" s="83"/>
      <c r="T33" s="81">
        <v>0</v>
      </c>
      <c r="U33" s="83" t="s">
        <v>869</v>
      </c>
      <c r="V33" s="81">
        <v>0</v>
      </c>
      <c r="W33" s="83" t="s">
        <v>869</v>
      </c>
      <c r="X33" s="133">
        <v>0</v>
      </c>
      <c r="Y33" s="133">
        <v>0</v>
      </c>
      <c r="Z33" s="133">
        <v>0</v>
      </c>
      <c r="AA33" s="133">
        <v>0</v>
      </c>
      <c r="AB33" s="133">
        <v>0</v>
      </c>
      <c r="AC33" s="133">
        <v>0</v>
      </c>
      <c r="AD33" s="133">
        <v>0</v>
      </c>
      <c r="AE33" s="133">
        <v>0</v>
      </c>
      <c r="AF33" s="133">
        <v>0</v>
      </c>
      <c r="AG33" s="133">
        <v>0</v>
      </c>
      <c r="AH33" s="171">
        <v>-88.78</v>
      </c>
      <c r="AI33" s="170">
        <v>-13.24</v>
      </c>
    </row>
    <row r="34" spans="1:35" ht="15" x14ac:dyDescent="0.25">
      <c r="A34" s="29">
        <v>20160291</v>
      </c>
      <c r="B34" s="31">
        <v>42486</v>
      </c>
      <c r="C34" s="30" t="s">
        <v>358</v>
      </c>
      <c r="D34" s="30">
        <f t="shared" si="0"/>
        <v>15</v>
      </c>
      <c r="E34" s="8">
        <v>-1.25</v>
      </c>
      <c r="F34" s="36">
        <v>155.34445807017323</v>
      </c>
      <c r="G34" s="37">
        <v>1</v>
      </c>
      <c r="H34" s="71">
        <v>0.38135586724917597</v>
      </c>
      <c r="I34" s="70">
        <v>2</v>
      </c>
      <c r="J34" s="82">
        <v>0.1</v>
      </c>
      <c r="K34" s="83"/>
      <c r="L34" s="84">
        <v>4.9260000000000002</v>
      </c>
      <c r="M34" s="83"/>
      <c r="N34" s="81">
        <v>0</v>
      </c>
      <c r="O34" s="83" t="s">
        <v>869</v>
      </c>
      <c r="P34" s="81">
        <v>0</v>
      </c>
      <c r="Q34" s="83" t="s">
        <v>869</v>
      </c>
      <c r="R34" s="82">
        <v>0.88629999999999998</v>
      </c>
      <c r="S34" s="83"/>
      <c r="T34" s="81">
        <v>0</v>
      </c>
      <c r="U34" s="83" t="s">
        <v>869</v>
      </c>
      <c r="V34" s="81">
        <v>0</v>
      </c>
      <c r="W34" s="83" t="s">
        <v>869</v>
      </c>
      <c r="X34" s="133">
        <v>0</v>
      </c>
      <c r="Y34" s="133">
        <v>0</v>
      </c>
      <c r="Z34" s="133">
        <v>0</v>
      </c>
      <c r="AA34" s="133">
        <v>0</v>
      </c>
      <c r="AB34" s="133">
        <v>0</v>
      </c>
      <c r="AC34" s="133">
        <v>0</v>
      </c>
      <c r="AD34" s="133">
        <v>0</v>
      </c>
      <c r="AE34" s="133">
        <v>0</v>
      </c>
      <c r="AF34" s="133">
        <v>0</v>
      </c>
      <c r="AG34" s="133">
        <v>0</v>
      </c>
      <c r="AH34" s="171">
        <v>-84.01</v>
      </c>
      <c r="AI34" s="170">
        <v>-12.46</v>
      </c>
    </row>
    <row r="35" spans="1:35" ht="15" x14ac:dyDescent="0.25">
      <c r="A35" s="29">
        <v>20160292</v>
      </c>
      <c r="B35" s="31">
        <v>42486</v>
      </c>
      <c r="C35" s="30" t="s">
        <v>359</v>
      </c>
      <c r="D35" s="30">
        <f t="shared" si="0"/>
        <v>15</v>
      </c>
      <c r="E35" s="8">
        <v>-1</v>
      </c>
      <c r="F35" s="36">
        <v>178.86785972982935</v>
      </c>
      <c r="G35" s="37">
        <v>1</v>
      </c>
      <c r="H35" s="71">
        <v>0.28821568176592316</v>
      </c>
      <c r="I35" s="70">
        <v>2</v>
      </c>
      <c r="J35" s="82">
        <v>0.09</v>
      </c>
      <c r="K35" s="83"/>
      <c r="L35" s="84">
        <v>4.415</v>
      </c>
      <c r="M35" s="83"/>
      <c r="N35" s="81">
        <v>0</v>
      </c>
      <c r="O35" s="83" t="s">
        <v>869</v>
      </c>
      <c r="P35" s="81">
        <v>0</v>
      </c>
      <c r="Q35" s="83" t="s">
        <v>869</v>
      </c>
      <c r="R35" s="82">
        <v>1.9066000000000001</v>
      </c>
      <c r="S35" s="83"/>
      <c r="T35" s="81">
        <v>0</v>
      </c>
      <c r="U35" s="83" t="s">
        <v>869</v>
      </c>
      <c r="V35" s="81">
        <v>0</v>
      </c>
      <c r="W35" s="83" t="s">
        <v>869</v>
      </c>
      <c r="X35" s="133">
        <v>0</v>
      </c>
      <c r="Y35" s="133">
        <v>0</v>
      </c>
      <c r="Z35" s="133">
        <v>0</v>
      </c>
      <c r="AA35" s="133">
        <v>0</v>
      </c>
      <c r="AB35" s="133">
        <v>0</v>
      </c>
      <c r="AC35" s="133">
        <v>0</v>
      </c>
      <c r="AD35" s="133">
        <v>0</v>
      </c>
      <c r="AE35" s="133">
        <v>0</v>
      </c>
      <c r="AF35" s="133">
        <v>0</v>
      </c>
      <c r="AG35" s="133">
        <v>0</v>
      </c>
      <c r="AH35" s="171">
        <v>-82.83</v>
      </c>
      <c r="AI35" s="170">
        <v>-12.38</v>
      </c>
    </row>
    <row r="36" spans="1:35" ht="15" x14ac:dyDescent="0.25">
      <c r="A36" s="29">
        <v>20160293</v>
      </c>
      <c r="B36" s="31">
        <v>42486</v>
      </c>
      <c r="C36" s="30" t="s">
        <v>360</v>
      </c>
      <c r="D36" s="30">
        <f t="shared" si="0"/>
        <v>15</v>
      </c>
      <c r="E36" s="8">
        <v>-0.75</v>
      </c>
      <c r="F36" s="36">
        <v>81.980849144120668</v>
      </c>
      <c r="G36" s="37">
        <v>1</v>
      </c>
      <c r="H36" s="71">
        <v>0.30817429294090587</v>
      </c>
      <c r="I36" s="70">
        <v>2</v>
      </c>
      <c r="J36" s="82">
        <v>0.09</v>
      </c>
      <c r="K36" s="83"/>
      <c r="L36" s="84">
        <v>4.173</v>
      </c>
      <c r="M36" s="83"/>
      <c r="N36" s="81">
        <v>0</v>
      </c>
      <c r="O36" s="83" t="s">
        <v>869</v>
      </c>
      <c r="P36" s="81">
        <v>0</v>
      </c>
      <c r="Q36" s="83" t="s">
        <v>869</v>
      </c>
      <c r="R36" s="82">
        <v>1.8702000000000001</v>
      </c>
      <c r="S36" s="83"/>
      <c r="T36" s="81">
        <v>0</v>
      </c>
      <c r="U36" s="83" t="s">
        <v>869</v>
      </c>
      <c r="V36" s="81">
        <v>0</v>
      </c>
      <c r="W36" s="83" t="s">
        <v>869</v>
      </c>
      <c r="X36" s="133">
        <v>0</v>
      </c>
      <c r="Y36" s="133">
        <v>0</v>
      </c>
      <c r="Z36" s="133">
        <v>0</v>
      </c>
      <c r="AA36" s="133">
        <v>0</v>
      </c>
      <c r="AB36" s="133">
        <v>0</v>
      </c>
      <c r="AC36" s="133">
        <v>0</v>
      </c>
      <c r="AD36" s="133">
        <v>0</v>
      </c>
      <c r="AE36" s="133">
        <v>0</v>
      </c>
      <c r="AF36" s="133">
        <v>0</v>
      </c>
      <c r="AG36" s="133">
        <v>0</v>
      </c>
      <c r="AH36" s="171">
        <v>-84.2</v>
      </c>
      <c r="AI36" s="170">
        <v>-12.18</v>
      </c>
    </row>
    <row r="37" spans="1:35" ht="15" x14ac:dyDescent="0.25">
      <c r="A37" s="29">
        <v>20160294</v>
      </c>
      <c r="B37" s="31">
        <v>42486</v>
      </c>
      <c r="C37" s="30" t="s">
        <v>361</v>
      </c>
      <c r="D37" s="30">
        <f t="shared" si="0"/>
        <v>15</v>
      </c>
      <c r="E37" s="8">
        <v>-0.5</v>
      </c>
      <c r="F37" s="36">
        <v>47.871916737619287</v>
      </c>
      <c r="G37" s="37">
        <v>1</v>
      </c>
      <c r="H37" s="71">
        <v>6.0616075215608613E-2</v>
      </c>
      <c r="I37" s="70">
        <v>1</v>
      </c>
      <c r="J37" s="82">
        <v>0.08</v>
      </c>
      <c r="K37" s="83"/>
      <c r="L37" s="84">
        <v>4.109</v>
      </c>
      <c r="M37" s="83"/>
      <c r="N37" s="81">
        <v>0</v>
      </c>
      <c r="O37" s="83" t="s">
        <v>869</v>
      </c>
      <c r="P37" s="81">
        <v>0</v>
      </c>
      <c r="Q37" s="83" t="s">
        <v>869</v>
      </c>
      <c r="R37" s="82">
        <v>6.9467999999999996</v>
      </c>
      <c r="S37" s="83"/>
      <c r="T37" s="81">
        <v>0</v>
      </c>
      <c r="U37" s="83" t="s">
        <v>869</v>
      </c>
      <c r="V37" s="81">
        <v>0</v>
      </c>
      <c r="W37" s="83" t="s">
        <v>869</v>
      </c>
      <c r="X37" s="133">
        <v>0</v>
      </c>
      <c r="Y37" s="133">
        <v>0</v>
      </c>
      <c r="Z37" s="133">
        <v>0</v>
      </c>
      <c r="AA37" s="133">
        <v>0</v>
      </c>
      <c r="AB37" s="133">
        <v>0</v>
      </c>
      <c r="AC37" s="133">
        <v>0</v>
      </c>
      <c r="AD37" s="133">
        <v>0</v>
      </c>
      <c r="AE37" s="133">
        <v>0</v>
      </c>
      <c r="AF37" s="133">
        <v>0</v>
      </c>
      <c r="AG37" s="133">
        <v>0</v>
      </c>
      <c r="AH37" s="171">
        <v>-81.61</v>
      </c>
      <c r="AI37" s="170">
        <v>-11.77</v>
      </c>
    </row>
    <row r="38" spans="1:35" s="14" customFormat="1" ht="15" x14ac:dyDescent="0.25">
      <c r="A38" s="29">
        <v>20160295</v>
      </c>
      <c r="B38" s="31">
        <v>42486</v>
      </c>
      <c r="C38" s="30" t="s">
        <v>362</v>
      </c>
      <c r="D38" s="30">
        <f t="shared" ref="D38:D45" si="1">D30+5</f>
        <v>20</v>
      </c>
      <c r="E38" s="8">
        <v>-3</v>
      </c>
      <c r="F38" s="36">
        <v>49.489150601720645</v>
      </c>
      <c r="G38" s="37">
        <v>1</v>
      </c>
      <c r="H38" s="71">
        <v>0.49279144630949639</v>
      </c>
      <c r="I38" s="70">
        <v>2</v>
      </c>
      <c r="J38" s="82">
        <v>0.06</v>
      </c>
      <c r="K38" s="83"/>
      <c r="L38" s="84">
        <v>29.04</v>
      </c>
      <c r="M38" s="83"/>
      <c r="N38" s="81">
        <v>0</v>
      </c>
      <c r="O38" s="83" t="s">
        <v>869</v>
      </c>
      <c r="P38" s="81">
        <v>0</v>
      </c>
      <c r="Q38" s="83" t="s">
        <v>869</v>
      </c>
      <c r="R38" s="82">
        <v>10.6213</v>
      </c>
      <c r="S38" s="83"/>
      <c r="T38" s="81">
        <v>0</v>
      </c>
      <c r="U38" s="83" t="s">
        <v>869</v>
      </c>
      <c r="V38" s="81">
        <v>0</v>
      </c>
      <c r="W38" s="83" t="s">
        <v>869</v>
      </c>
      <c r="X38" s="133">
        <v>18.2</v>
      </c>
      <c r="Y38" s="133">
        <v>0</v>
      </c>
      <c r="Z38" s="133">
        <v>0</v>
      </c>
      <c r="AA38" s="133">
        <v>0</v>
      </c>
      <c r="AB38" s="133">
        <v>0</v>
      </c>
      <c r="AC38" s="133">
        <v>0</v>
      </c>
      <c r="AD38" s="133">
        <v>0</v>
      </c>
      <c r="AE38" s="133">
        <v>0</v>
      </c>
      <c r="AF38" s="133">
        <v>0</v>
      </c>
      <c r="AG38" s="133">
        <v>0</v>
      </c>
      <c r="AH38" s="171">
        <v>-86.14</v>
      </c>
      <c r="AI38" s="170">
        <v>-12.54</v>
      </c>
    </row>
    <row r="39" spans="1:35" s="12" customFormat="1" ht="15" x14ac:dyDescent="0.25">
      <c r="A39" s="29">
        <v>20160296</v>
      </c>
      <c r="B39" s="31">
        <v>42486</v>
      </c>
      <c r="C39" s="30" t="s">
        <v>363</v>
      </c>
      <c r="D39" s="30">
        <f t="shared" si="1"/>
        <v>20</v>
      </c>
      <c r="E39" s="8">
        <v>-2.5</v>
      </c>
      <c r="F39" s="36">
        <v>103.29893189818404</v>
      </c>
      <c r="G39" s="37">
        <v>1</v>
      </c>
      <c r="H39" s="71">
        <v>0.6325017245343757</v>
      </c>
      <c r="I39" s="70">
        <v>2</v>
      </c>
      <c r="J39" s="82">
        <v>0.06</v>
      </c>
      <c r="K39" s="83"/>
      <c r="L39" s="84">
        <v>7.2930000000000001</v>
      </c>
      <c r="M39" s="83"/>
      <c r="N39" s="81">
        <v>0</v>
      </c>
      <c r="O39" s="83" t="s">
        <v>869</v>
      </c>
      <c r="P39" s="81">
        <v>0</v>
      </c>
      <c r="Q39" s="83" t="s">
        <v>869</v>
      </c>
      <c r="R39" s="82">
        <v>4.2244000000000002</v>
      </c>
      <c r="S39" s="83"/>
      <c r="T39" s="84">
        <v>1.1581999999999999</v>
      </c>
      <c r="U39" s="83"/>
      <c r="V39" s="81">
        <v>0</v>
      </c>
      <c r="W39" s="83" t="s">
        <v>869</v>
      </c>
      <c r="X39" s="133">
        <v>0</v>
      </c>
      <c r="Y39" s="133">
        <v>0</v>
      </c>
      <c r="Z39" s="133">
        <v>0</v>
      </c>
      <c r="AA39" s="133">
        <v>0</v>
      </c>
      <c r="AB39" s="133">
        <v>0</v>
      </c>
      <c r="AC39" s="133">
        <v>0</v>
      </c>
      <c r="AD39" s="133">
        <v>0</v>
      </c>
      <c r="AE39" s="133">
        <v>0</v>
      </c>
      <c r="AF39" s="133">
        <v>0</v>
      </c>
      <c r="AG39" s="133">
        <v>0</v>
      </c>
      <c r="AH39" s="171">
        <v>-84.29</v>
      </c>
      <c r="AI39" s="170">
        <v>-12.35</v>
      </c>
    </row>
    <row r="40" spans="1:35" ht="15" x14ac:dyDescent="0.25">
      <c r="A40" s="29">
        <v>20160297</v>
      </c>
      <c r="B40" s="31">
        <v>42486</v>
      </c>
      <c r="C40" s="30" t="s">
        <v>364</v>
      </c>
      <c r="D40" s="30">
        <f t="shared" si="1"/>
        <v>20</v>
      </c>
      <c r="E40" s="8">
        <v>-2</v>
      </c>
      <c r="F40" s="36">
        <v>170.48764788857687</v>
      </c>
      <c r="G40" s="37">
        <v>1</v>
      </c>
      <c r="H40" s="71">
        <v>0.69071434046140867</v>
      </c>
      <c r="I40" s="70">
        <v>2</v>
      </c>
      <c r="J40" s="82">
        <v>0.06</v>
      </c>
      <c r="K40" s="83"/>
      <c r="L40" s="84">
        <v>4.7759999999999998</v>
      </c>
      <c r="M40" s="83"/>
      <c r="N40" s="81">
        <v>0</v>
      </c>
      <c r="O40" s="83" t="s">
        <v>869</v>
      </c>
      <c r="P40" s="81">
        <v>0</v>
      </c>
      <c r="Q40" s="83" t="s">
        <v>869</v>
      </c>
      <c r="R40" s="82">
        <v>3.8813</v>
      </c>
      <c r="S40" s="83"/>
      <c r="T40" s="81">
        <v>0</v>
      </c>
      <c r="U40" s="83" t="s">
        <v>869</v>
      </c>
      <c r="V40" s="81">
        <v>0</v>
      </c>
      <c r="W40" s="83" t="s">
        <v>869</v>
      </c>
      <c r="X40" s="133">
        <v>0</v>
      </c>
      <c r="Y40" s="133">
        <v>0</v>
      </c>
      <c r="Z40" s="133">
        <v>0</v>
      </c>
      <c r="AA40" s="133">
        <v>0</v>
      </c>
      <c r="AB40" s="133">
        <v>1</v>
      </c>
      <c r="AC40" s="133">
        <v>0</v>
      </c>
      <c r="AD40" s="133">
        <v>0</v>
      </c>
      <c r="AE40" s="133">
        <v>0</v>
      </c>
      <c r="AF40" s="133">
        <v>0</v>
      </c>
      <c r="AG40" s="133">
        <v>0</v>
      </c>
      <c r="AH40" s="171">
        <v>-80.55</v>
      </c>
      <c r="AI40" s="170">
        <v>-12.04</v>
      </c>
    </row>
    <row r="41" spans="1:35" ht="15" x14ac:dyDescent="0.25">
      <c r="A41" s="29">
        <v>20160298</v>
      </c>
      <c r="B41" s="31">
        <v>42486</v>
      </c>
      <c r="C41" s="30" t="s">
        <v>365</v>
      </c>
      <c r="D41" s="30">
        <f t="shared" si="1"/>
        <v>20</v>
      </c>
      <c r="E41" s="8">
        <v>-1.5</v>
      </c>
      <c r="F41" s="36">
        <v>272.88940285420171</v>
      </c>
      <c r="G41" s="37">
        <v>10</v>
      </c>
      <c r="H41" s="71">
        <v>0.69237755805932388</v>
      </c>
      <c r="I41" s="70">
        <v>2</v>
      </c>
      <c r="J41" s="82">
        <v>0.09</v>
      </c>
      <c r="K41" s="83"/>
      <c r="L41" s="84">
        <v>4.6070000000000002</v>
      </c>
      <c r="M41" s="83"/>
      <c r="N41" s="81">
        <v>0</v>
      </c>
      <c r="O41" s="83" t="s">
        <v>869</v>
      </c>
      <c r="P41" s="81">
        <v>0</v>
      </c>
      <c r="Q41" s="83" t="s">
        <v>869</v>
      </c>
      <c r="R41" s="82">
        <v>4.5427</v>
      </c>
      <c r="S41" s="83"/>
      <c r="T41" s="84">
        <v>0.90880000000000005</v>
      </c>
      <c r="U41" s="83"/>
      <c r="V41" s="81">
        <v>0</v>
      </c>
      <c r="W41" s="83" t="s">
        <v>869</v>
      </c>
      <c r="X41" s="133">
        <v>3</v>
      </c>
      <c r="Y41" s="133">
        <v>8.6999999999999993</v>
      </c>
      <c r="Z41" s="133">
        <v>0</v>
      </c>
      <c r="AA41" s="133">
        <v>0</v>
      </c>
      <c r="AB41" s="133">
        <v>1</v>
      </c>
      <c r="AC41" s="133">
        <v>0</v>
      </c>
      <c r="AD41" s="133">
        <v>0</v>
      </c>
      <c r="AE41" s="133">
        <v>0</v>
      </c>
      <c r="AF41" s="133">
        <v>0</v>
      </c>
      <c r="AG41" s="133">
        <v>0</v>
      </c>
      <c r="AH41" s="171">
        <v>-87.63</v>
      </c>
      <c r="AI41" s="170">
        <v>-12.74</v>
      </c>
    </row>
    <row r="42" spans="1:35" ht="15" x14ac:dyDescent="0.25">
      <c r="A42" s="29">
        <v>20160299</v>
      </c>
      <c r="B42" s="31">
        <v>42486</v>
      </c>
      <c r="C42" s="30" t="s">
        <v>366</v>
      </c>
      <c r="D42" s="30">
        <f t="shared" si="1"/>
        <v>20</v>
      </c>
      <c r="E42" s="8">
        <v>-1.25</v>
      </c>
      <c r="F42" s="36">
        <v>315.52556836232844</v>
      </c>
      <c r="G42" s="37">
        <v>10</v>
      </c>
      <c r="H42" s="71">
        <v>0.64081781252395176</v>
      </c>
      <c r="I42" s="70">
        <v>2</v>
      </c>
      <c r="J42" s="82">
        <v>0.08</v>
      </c>
      <c r="K42" s="83"/>
      <c r="L42" s="84">
        <v>4.8550000000000004</v>
      </c>
      <c r="M42" s="83"/>
      <c r="N42" s="81">
        <v>0</v>
      </c>
      <c r="O42" s="83" t="s">
        <v>869</v>
      </c>
      <c r="P42" s="81">
        <v>0</v>
      </c>
      <c r="Q42" s="83" t="s">
        <v>869</v>
      </c>
      <c r="R42" s="82">
        <v>3.2915000000000001</v>
      </c>
      <c r="S42" s="83"/>
      <c r="T42" s="81">
        <v>0</v>
      </c>
      <c r="U42" s="83" t="s">
        <v>869</v>
      </c>
      <c r="V42" s="81">
        <v>0</v>
      </c>
      <c r="W42" s="83" t="s">
        <v>869</v>
      </c>
      <c r="X42" s="133">
        <v>0</v>
      </c>
      <c r="Y42" s="133">
        <v>0</v>
      </c>
      <c r="Z42" s="133">
        <v>0</v>
      </c>
      <c r="AA42" s="133">
        <v>0</v>
      </c>
      <c r="AB42" s="133">
        <v>0</v>
      </c>
      <c r="AC42" s="133">
        <v>0</v>
      </c>
      <c r="AD42" s="133">
        <v>0</v>
      </c>
      <c r="AE42" s="133">
        <v>0</v>
      </c>
      <c r="AF42" s="133">
        <v>0</v>
      </c>
      <c r="AG42" s="133">
        <v>0</v>
      </c>
      <c r="AH42" s="171">
        <v>-92.7</v>
      </c>
      <c r="AI42" s="170">
        <v>-13.6</v>
      </c>
    </row>
    <row r="43" spans="1:35" ht="15" x14ac:dyDescent="0.25">
      <c r="A43" s="29">
        <v>20160300</v>
      </c>
      <c r="B43" s="31">
        <v>42486</v>
      </c>
      <c r="C43" s="30" t="s">
        <v>367</v>
      </c>
      <c r="D43" s="30">
        <f t="shared" si="1"/>
        <v>20</v>
      </c>
      <c r="E43" s="8">
        <v>-1</v>
      </c>
      <c r="F43" s="36">
        <v>434.61278926433755</v>
      </c>
      <c r="G43" s="37">
        <v>10</v>
      </c>
      <c r="H43" s="71">
        <v>0.54601440944278368</v>
      </c>
      <c r="I43" s="70">
        <v>2</v>
      </c>
      <c r="J43" s="82">
        <v>0.09</v>
      </c>
      <c r="K43" s="83"/>
      <c r="L43" s="84">
        <v>5.1609999999999996</v>
      </c>
      <c r="M43" s="83"/>
      <c r="N43" s="81">
        <v>0</v>
      </c>
      <c r="O43" s="83" t="s">
        <v>869</v>
      </c>
      <c r="P43" s="81">
        <v>0</v>
      </c>
      <c r="Q43" s="83" t="s">
        <v>869</v>
      </c>
      <c r="R43" s="82">
        <v>0.86240000000000006</v>
      </c>
      <c r="S43" s="83"/>
      <c r="T43" s="81">
        <v>0</v>
      </c>
      <c r="U43" s="83" t="s">
        <v>869</v>
      </c>
      <c r="V43" s="81">
        <v>0</v>
      </c>
      <c r="W43" s="83" t="s">
        <v>869</v>
      </c>
      <c r="X43" s="133">
        <v>0</v>
      </c>
      <c r="Y43" s="133">
        <v>0</v>
      </c>
      <c r="Z43" s="133">
        <v>0</v>
      </c>
      <c r="AA43" s="133">
        <v>0</v>
      </c>
      <c r="AB43" s="133">
        <v>0</v>
      </c>
      <c r="AC43" s="133">
        <v>0</v>
      </c>
      <c r="AD43" s="133">
        <v>0</v>
      </c>
      <c r="AE43" s="133">
        <v>0</v>
      </c>
      <c r="AF43" s="133">
        <v>0</v>
      </c>
      <c r="AG43" s="133">
        <v>0</v>
      </c>
      <c r="AH43" s="171">
        <v>-91.98</v>
      </c>
      <c r="AI43" s="170">
        <v>-13.03</v>
      </c>
    </row>
    <row r="44" spans="1:35" s="15" customFormat="1" ht="15" x14ac:dyDescent="0.25">
      <c r="A44" s="29">
        <v>20160301</v>
      </c>
      <c r="B44" s="31">
        <v>42486</v>
      </c>
      <c r="C44" s="30" t="s">
        <v>368</v>
      </c>
      <c r="D44" s="30">
        <f t="shared" si="1"/>
        <v>20</v>
      </c>
      <c r="E44" s="8">
        <v>-0.75</v>
      </c>
      <c r="F44" s="36">
        <v>584.57447484464547</v>
      </c>
      <c r="G44" s="37">
        <v>10</v>
      </c>
      <c r="H44" s="71">
        <v>0.44289491837203943</v>
      </c>
      <c r="I44" s="70">
        <v>2</v>
      </c>
      <c r="J44" s="82">
        <v>0.09</v>
      </c>
      <c r="K44" s="83"/>
      <c r="L44" s="84">
        <v>4.4320000000000004</v>
      </c>
      <c r="M44" s="83"/>
      <c r="N44" s="81">
        <v>0</v>
      </c>
      <c r="O44" s="83" t="s">
        <v>869</v>
      </c>
      <c r="P44" s="81">
        <v>0</v>
      </c>
      <c r="Q44" s="83" t="s">
        <v>869</v>
      </c>
      <c r="R44" s="82">
        <v>0.4662</v>
      </c>
      <c r="S44" s="83"/>
      <c r="T44" s="84">
        <v>1.2849999999999999</v>
      </c>
      <c r="U44" s="83"/>
      <c r="V44" s="81">
        <v>0</v>
      </c>
      <c r="W44" s="83" t="s">
        <v>869</v>
      </c>
      <c r="X44" s="133">
        <v>0</v>
      </c>
      <c r="Y44" s="133">
        <v>0</v>
      </c>
      <c r="Z44" s="133">
        <v>0</v>
      </c>
      <c r="AA44" s="133">
        <v>0</v>
      </c>
      <c r="AB44" s="133">
        <v>0</v>
      </c>
      <c r="AC44" s="133">
        <v>0</v>
      </c>
      <c r="AD44" s="133">
        <v>0</v>
      </c>
      <c r="AE44" s="133">
        <v>0</v>
      </c>
      <c r="AF44" s="133">
        <v>0</v>
      </c>
      <c r="AG44" s="133">
        <v>0</v>
      </c>
      <c r="AH44" s="171">
        <v>-86.72</v>
      </c>
      <c r="AI44" s="170">
        <v>-12.36</v>
      </c>
    </row>
    <row r="45" spans="1:35" s="15" customFormat="1" ht="15" x14ac:dyDescent="0.25">
      <c r="A45" s="29">
        <v>20160302</v>
      </c>
      <c r="B45" s="31">
        <v>42486</v>
      </c>
      <c r="C45" s="30" t="s">
        <v>369</v>
      </c>
      <c r="D45" s="30">
        <f t="shared" si="1"/>
        <v>20</v>
      </c>
      <c r="E45" s="8">
        <v>-0.5</v>
      </c>
      <c r="F45" s="36">
        <v>156.37360689278316</v>
      </c>
      <c r="G45" s="37">
        <v>1</v>
      </c>
      <c r="H45" s="71">
        <v>0.23166628343680534</v>
      </c>
      <c r="I45" s="70">
        <v>2</v>
      </c>
      <c r="J45" s="82">
        <v>0.09</v>
      </c>
      <c r="K45" s="83"/>
      <c r="L45" s="84">
        <v>3.956</v>
      </c>
      <c r="M45" s="83"/>
      <c r="N45" s="81">
        <v>0</v>
      </c>
      <c r="O45" s="83" t="s">
        <v>869</v>
      </c>
      <c r="P45" s="81">
        <v>0</v>
      </c>
      <c r="Q45" s="83" t="s">
        <v>869</v>
      </c>
      <c r="R45" s="82">
        <v>2.5028000000000001</v>
      </c>
      <c r="S45" s="83"/>
      <c r="T45" s="81">
        <v>0</v>
      </c>
      <c r="U45" s="83" t="s">
        <v>869</v>
      </c>
      <c r="V45" s="81">
        <v>0</v>
      </c>
      <c r="W45" s="83" t="s">
        <v>869</v>
      </c>
      <c r="X45" s="133">
        <v>0</v>
      </c>
      <c r="Y45" s="133">
        <v>0</v>
      </c>
      <c r="Z45" s="133">
        <v>0</v>
      </c>
      <c r="AA45" s="133">
        <v>0</v>
      </c>
      <c r="AB45" s="133">
        <v>0</v>
      </c>
      <c r="AC45" s="133">
        <v>0</v>
      </c>
      <c r="AD45" s="133">
        <v>0</v>
      </c>
      <c r="AE45" s="133">
        <v>0</v>
      </c>
      <c r="AF45" s="133">
        <v>0</v>
      </c>
      <c r="AG45" s="133">
        <v>0</v>
      </c>
      <c r="AH45" s="171">
        <v>-81.44</v>
      </c>
      <c r="AI45" s="170">
        <v>-12.04</v>
      </c>
    </row>
    <row r="46" spans="1:35" s="15" customFormat="1" ht="15" x14ac:dyDescent="0.25">
      <c r="A46" s="29">
        <v>20160303</v>
      </c>
      <c r="B46" s="31">
        <v>42486</v>
      </c>
      <c r="C46" s="30" t="s">
        <v>370</v>
      </c>
      <c r="D46" s="30">
        <v>20</v>
      </c>
      <c r="E46" s="8">
        <v>-0.25</v>
      </c>
      <c r="F46" s="36">
        <v>34.345960783317011</v>
      </c>
      <c r="G46" s="37">
        <v>1</v>
      </c>
      <c r="H46" s="71">
        <v>0</v>
      </c>
      <c r="I46" s="70">
        <v>1</v>
      </c>
      <c r="J46" s="82">
        <v>7.0000000000000007E-2</v>
      </c>
      <c r="K46" s="83"/>
      <c r="L46" s="84">
        <v>4.1139999999999999</v>
      </c>
      <c r="M46" s="83"/>
      <c r="N46" s="81">
        <v>0</v>
      </c>
      <c r="O46" s="83" t="s">
        <v>869</v>
      </c>
      <c r="P46" s="81">
        <v>0</v>
      </c>
      <c r="Q46" s="83" t="s">
        <v>869</v>
      </c>
      <c r="R46" s="82">
        <v>6.7582000000000004</v>
      </c>
      <c r="S46" s="83"/>
      <c r="T46" s="81">
        <v>0</v>
      </c>
      <c r="U46" s="83" t="s">
        <v>869</v>
      </c>
      <c r="V46" s="81">
        <v>0</v>
      </c>
      <c r="W46" s="83" t="s">
        <v>869</v>
      </c>
      <c r="X46" s="133">
        <v>0</v>
      </c>
      <c r="Y46" s="133">
        <v>0</v>
      </c>
      <c r="Z46" s="133">
        <v>0</v>
      </c>
      <c r="AA46" s="133">
        <v>0</v>
      </c>
      <c r="AB46" s="133">
        <v>0</v>
      </c>
      <c r="AC46" s="133">
        <v>0</v>
      </c>
      <c r="AD46" s="133">
        <v>0</v>
      </c>
      <c r="AE46" s="133">
        <v>0</v>
      </c>
      <c r="AF46" s="133">
        <v>0</v>
      </c>
      <c r="AG46" s="133">
        <v>0</v>
      </c>
      <c r="AH46" s="171">
        <v>-77.290000000000006</v>
      </c>
      <c r="AI46" s="170">
        <v>-11.55</v>
      </c>
    </row>
    <row r="47" spans="1:35" ht="15" x14ac:dyDescent="0.25">
      <c r="A47" s="29">
        <v>20160304</v>
      </c>
      <c r="B47" s="31">
        <v>42486</v>
      </c>
      <c r="C47" s="30" t="s">
        <v>371</v>
      </c>
      <c r="D47" s="30">
        <f>D38+5</f>
        <v>25</v>
      </c>
      <c r="E47" s="8">
        <v>-3</v>
      </c>
      <c r="F47" s="36">
        <v>178.1327534279651</v>
      </c>
      <c r="G47" s="37">
        <v>1</v>
      </c>
      <c r="H47" s="71">
        <v>0.9851038552924043</v>
      </c>
      <c r="I47" s="70">
        <v>2</v>
      </c>
      <c r="J47" s="82">
        <v>0.05</v>
      </c>
      <c r="K47" s="83"/>
      <c r="L47" s="84">
        <v>57.182000000000002</v>
      </c>
      <c r="M47" s="83"/>
      <c r="N47" s="81">
        <v>0</v>
      </c>
      <c r="O47" s="83" t="s">
        <v>869</v>
      </c>
      <c r="P47" s="81">
        <v>0</v>
      </c>
      <c r="Q47" s="83" t="s">
        <v>869</v>
      </c>
      <c r="R47" s="82">
        <v>6.3906000000000001</v>
      </c>
      <c r="S47" s="83"/>
      <c r="T47" s="81">
        <v>0</v>
      </c>
      <c r="U47" s="83" t="s">
        <v>869</v>
      </c>
      <c r="V47" s="81">
        <v>0</v>
      </c>
      <c r="W47" s="83" t="s">
        <v>869</v>
      </c>
      <c r="X47" s="133">
        <v>5.8</v>
      </c>
      <c r="Y47" s="133">
        <v>0</v>
      </c>
      <c r="Z47" s="133">
        <v>0</v>
      </c>
      <c r="AA47" s="133">
        <v>0</v>
      </c>
      <c r="AB47" s="133">
        <v>0</v>
      </c>
      <c r="AC47" s="133">
        <v>0</v>
      </c>
      <c r="AD47" s="133">
        <v>0</v>
      </c>
      <c r="AE47" s="133">
        <v>0</v>
      </c>
      <c r="AF47" s="133">
        <v>0</v>
      </c>
      <c r="AG47" s="133">
        <v>0</v>
      </c>
      <c r="AH47" s="171">
        <v>-84.56</v>
      </c>
      <c r="AI47" s="170">
        <v>-12.38</v>
      </c>
    </row>
    <row r="48" spans="1:35" ht="15" x14ac:dyDescent="0.25">
      <c r="A48" s="29">
        <v>20160305</v>
      </c>
      <c r="B48" s="31">
        <v>42486</v>
      </c>
      <c r="C48" s="30" t="s">
        <v>372</v>
      </c>
      <c r="D48" s="30">
        <f t="shared" ref="D48:D55" si="2">D39+5</f>
        <v>25</v>
      </c>
      <c r="E48" s="8">
        <v>-2.5</v>
      </c>
      <c r="F48" s="36">
        <v>232.67764102629275</v>
      </c>
      <c r="G48" s="37">
        <v>1</v>
      </c>
      <c r="H48" s="71">
        <v>0.93520732735494738</v>
      </c>
      <c r="I48" s="70">
        <v>2</v>
      </c>
      <c r="J48" s="82">
        <v>0.06</v>
      </c>
      <c r="K48" s="83"/>
      <c r="L48" s="84">
        <v>22.277000000000001</v>
      </c>
      <c r="M48" s="83"/>
      <c r="N48" s="81">
        <v>0</v>
      </c>
      <c r="O48" s="83" t="s">
        <v>869</v>
      </c>
      <c r="P48" s="81">
        <v>0</v>
      </c>
      <c r="Q48" s="83" t="s">
        <v>869</v>
      </c>
      <c r="R48" s="82">
        <v>1.5770999999999999</v>
      </c>
      <c r="S48" s="83"/>
      <c r="T48" s="81">
        <v>0</v>
      </c>
      <c r="U48" s="83" t="s">
        <v>869</v>
      </c>
      <c r="V48" s="81">
        <v>0</v>
      </c>
      <c r="W48" s="83" t="s">
        <v>869</v>
      </c>
      <c r="X48" s="133">
        <v>16</v>
      </c>
      <c r="Y48" s="133">
        <v>0</v>
      </c>
      <c r="Z48" s="133">
        <v>0</v>
      </c>
      <c r="AA48" s="133">
        <v>0</v>
      </c>
      <c r="AB48" s="133">
        <v>0</v>
      </c>
      <c r="AC48" s="133">
        <v>0</v>
      </c>
      <c r="AD48" s="133">
        <v>0</v>
      </c>
      <c r="AE48" s="133">
        <v>0</v>
      </c>
      <c r="AF48" s="133">
        <v>0</v>
      </c>
      <c r="AG48" s="133">
        <v>0</v>
      </c>
      <c r="AH48" s="171">
        <v>-89.52</v>
      </c>
      <c r="AI48" s="170">
        <v>-13.3</v>
      </c>
    </row>
    <row r="49" spans="1:35" ht="15" x14ac:dyDescent="0.25">
      <c r="A49" s="29">
        <v>20160306</v>
      </c>
      <c r="B49" s="31">
        <v>42486</v>
      </c>
      <c r="C49" s="30" t="s">
        <v>373</v>
      </c>
      <c r="D49" s="30">
        <f t="shared" si="2"/>
        <v>25</v>
      </c>
      <c r="E49" s="8">
        <v>-2</v>
      </c>
      <c r="F49" s="38">
        <v>334.1661399559809</v>
      </c>
      <c r="G49" s="4">
        <v>10</v>
      </c>
      <c r="H49" s="71">
        <v>0.87865792902582962</v>
      </c>
      <c r="I49" s="70">
        <v>2</v>
      </c>
      <c r="J49" s="82">
        <v>0.05</v>
      </c>
      <c r="K49" s="83"/>
      <c r="L49" s="84">
        <v>4.3390000000000004</v>
      </c>
      <c r="M49" s="83"/>
      <c r="N49" s="81">
        <v>0</v>
      </c>
      <c r="O49" s="83" t="s">
        <v>869</v>
      </c>
      <c r="P49" s="81">
        <v>0</v>
      </c>
      <c r="Q49" s="83" t="s">
        <v>869</v>
      </c>
      <c r="R49" s="82">
        <v>1.2418</v>
      </c>
      <c r="S49" s="83"/>
      <c r="T49" s="84">
        <v>0.56510000000000005</v>
      </c>
      <c r="U49" s="83"/>
      <c r="V49" s="81">
        <v>0</v>
      </c>
      <c r="W49" s="83" t="s">
        <v>869</v>
      </c>
      <c r="X49" s="133">
        <v>120.6</v>
      </c>
      <c r="Y49" s="133">
        <v>0</v>
      </c>
      <c r="Z49" s="133">
        <v>0</v>
      </c>
      <c r="AA49" s="133">
        <v>0</v>
      </c>
      <c r="AB49" s="133">
        <v>0</v>
      </c>
      <c r="AC49" s="133">
        <v>0</v>
      </c>
      <c r="AD49" s="133">
        <v>0</v>
      </c>
      <c r="AE49" s="133">
        <v>0</v>
      </c>
      <c r="AF49" s="133">
        <v>0</v>
      </c>
      <c r="AG49" s="133">
        <v>0</v>
      </c>
      <c r="AH49" s="171">
        <v>-88.46</v>
      </c>
      <c r="AI49" s="170">
        <v>-13.08</v>
      </c>
    </row>
    <row r="50" spans="1:35" ht="15" x14ac:dyDescent="0.25">
      <c r="A50" s="17">
        <v>20160307</v>
      </c>
      <c r="B50" s="19">
        <v>42486</v>
      </c>
      <c r="C50" s="18" t="s">
        <v>374</v>
      </c>
      <c r="D50" s="30">
        <f t="shared" si="2"/>
        <v>25</v>
      </c>
      <c r="E50" s="8">
        <v>-1.5</v>
      </c>
      <c r="F50" s="38">
        <v>285.03159014996868</v>
      </c>
      <c r="G50" s="4">
        <v>10</v>
      </c>
      <c r="H50" s="71">
        <v>0.79383383153215292</v>
      </c>
      <c r="I50" s="70">
        <v>2</v>
      </c>
      <c r="J50" s="82">
        <v>0.08</v>
      </c>
      <c r="K50" s="83"/>
      <c r="L50" s="84">
        <v>3.8290000000000002</v>
      </c>
      <c r="M50" s="83"/>
      <c r="N50" s="81">
        <v>0</v>
      </c>
      <c r="O50" s="83" t="s">
        <v>869</v>
      </c>
      <c r="P50" s="81">
        <v>0</v>
      </c>
      <c r="Q50" s="83" t="s">
        <v>869</v>
      </c>
      <c r="R50" s="82">
        <v>1.7249000000000001</v>
      </c>
      <c r="S50" s="83"/>
      <c r="T50" s="84">
        <v>0.69779999999999998</v>
      </c>
      <c r="U50" s="83"/>
      <c r="V50" s="81">
        <v>0</v>
      </c>
      <c r="W50" s="83" t="s">
        <v>869</v>
      </c>
      <c r="X50" s="133">
        <v>20.9</v>
      </c>
      <c r="Y50" s="133">
        <v>0</v>
      </c>
      <c r="Z50" s="133">
        <v>0</v>
      </c>
      <c r="AA50" s="133">
        <v>0</v>
      </c>
      <c r="AB50" s="133">
        <v>0</v>
      </c>
      <c r="AC50" s="133">
        <v>0</v>
      </c>
      <c r="AD50" s="133">
        <v>0</v>
      </c>
      <c r="AE50" s="133">
        <v>0</v>
      </c>
      <c r="AF50" s="133">
        <v>0</v>
      </c>
      <c r="AG50" s="133">
        <v>0</v>
      </c>
      <c r="AH50" s="171">
        <v>-86.73</v>
      </c>
      <c r="AI50" s="170">
        <v>-12.72</v>
      </c>
    </row>
    <row r="51" spans="1:35" ht="15" x14ac:dyDescent="0.25">
      <c r="A51" s="29">
        <v>20160308</v>
      </c>
      <c r="B51" s="31">
        <v>42486</v>
      </c>
      <c r="C51" s="30" t="s">
        <v>375</v>
      </c>
      <c r="D51" s="30">
        <f t="shared" si="2"/>
        <v>25</v>
      </c>
      <c r="E51" s="8">
        <v>-1.25</v>
      </c>
      <c r="F51" s="38">
        <v>311.0439988707987</v>
      </c>
      <c r="G51" s="4">
        <v>10</v>
      </c>
      <c r="H51" s="71">
        <v>0.74227408599678069</v>
      </c>
      <c r="I51" s="70">
        <v>2</v>
      </c>
      <c r="J51" s="82">
        <v>0.09</v>
      </c>
      <c r="K51" s="83"/>
      <c r="L51" s="84">
        <v>4.3650000000000002</v>
      </c>
      <c r="M51" s="83"/>
      <c r="N51" s="81">
        <v>0</v>
      </c>
      <c r="O51" s="83" t="s">
        <v>869</v>
      </c>
      <c r="P51" s="81">
        <v>0</v>
      </c>
      <c r="Q51" s="83" t="s">
        <v>869</v>
      </c>
      <c r="R51" s="81">
        <v>0</v>
      </c>
      <c r="S51" s="83" t="s">
        <v>869</v>
      </c>
      <c r="T51" s="84">
        <v>1.4968999999999999</v>
      </c>
      <c r="U51" s="83"/>
      <c r="V51" s="81">
        <v>0</v>
      </c>
      <c r="W51" s="83" t="s">
        <v>869</v>
      </c>
      <c r="X51" s="133">
        <v>5.6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71">
        <v>-87.51</v>
      </c>
      <c r="AI51" s="170">
        <v>-13.02</v>
      </c>
    </row>
    <row r="52" spans="1:35" ht="15" x14ac:dyDescent="0.25">
      <c r="A52" s="29">
        <v>20160309</v>
      </c>
      <c r="B52" s="31">
        <v>42486</v>
      </c>
      <c r="C52" s="30" t="s">
        <v>376</v>
      </c>
      <c r="D52" s="30">
        <f t="shared" si="2"/>
        <v>25</v>
      </c>
      <c r="E52" s="8">
        <v>-1</v>
      </c>
      <c r="F52" s="34">
        <v>269.94897764674471</v>
      </c>
      <c r="G52" s="35">
        <v>10</v>
      </c>
      <c r="H52" s="71">
        <v>0.67241894688434112</v>
      </c>
      <c r="I52" s="70">
        <v>2</v>
      </c>
      <c r="J52" s="82">
        <v>0.1</v>
      </c>
      <c r="K52" s="83"/>
      <c r="L52" s="84">
        <v>5.1120000000000001</v>
      </c>
      <c r="M52" s="83"/>
      <c r="N52" s="81">
        <v>0</v>
      </c>
      <c r="O52" s="83" t="s">
        <v>869</v>
      </c>
      <c r="P52" s="81">
        <v>0</v>
      </c>
      <c r="Q52" s="83" t="s">
        <v>869</v>
      </c>
      <c r="R52" s="81">
        <v>0</v>
      </c>
      <c r="S52" s="83" t="s">
        <v>869</v>
      </c>
      <c r="T52" s="81">
        <v>0</v>
      </c>
      <c r="U52" s="83" t="s">
        <v>869</v>
      </c>
      <c r="V52" s="81">
        <v>0</v>
      </c>
      <c r="W52" s="83" t="s">
        <v>869</v>
      </c>
      <c r="X52" s="133">
        <v>0</v>
      </c>
      <c r="Y52" s="133">
        <v>0</v>
      </c>
      <c r="Z52" s="133">
        <v>0</v>
      </c>
      <c r="AA52" s="133">
        <v>0</v>
      </c>
      <c r="AB52" s="133">
        <v>0</v>
      </c>
      <c r="AC52" s="133">
        <v>0</v>
      </c>
      <c r="AD52" s="133">
        <v>0</v>
      </c>
      <c r="AE52" s="133">
        <v>0</v>
      </c>
      <c r="AF52" s="133">
        <v>0</v>
      </c>
      <c r="AG52" s="133">
        <v>0</v>
      </c>
      <c r="AH52" s="171">
        <v>-84.9</v>
      </c>
      <c r="AI52" s="170">
        <v>-12.62</v>
      </c>
    </row>
    <row r="53" spans="1:35" ht="15" x14ac:dyDescent="0.25">
      <c r="A53" s="29">
        <v>20160310</v>
      </c>
      <c r="B53" s="31">
        <v>42486</v>
      </c>
      <c r="C53" s="30" t="s">
        <v>377</v>
      </c>
      <c r="D53" s="30">
        <f t="shared" si="2"/>
        <v>25</v>
      </c>
      <c r="E53" s="8">
        <v>-0.75</v>
      </c>
      <c r="F53" s="34">
        <v>319.93620617351394</v>
      </c>
      <c r="G53" s="35">
        <v>10</v>
      </c>
      <c r="H53" s="71">
        <v>0.52272936307197049</v>
      </c>
      <c r="I53" s="70">
        <v>2</v>
      </c>
      <c r="J53" s="82">
        <v>0.1</v>
      </c>
      <c r="K53" s="83"/>
      <c r="L53" s="84">
        <v>5.0209999999999999</v>
      </c>
      <c r="M53" s="83"/>
      <c r="N53" s="81">
        <v>0</v>
      </c>
      <c r="O53" s="83" t="s">
        <v>869</v>
      </c>
      <c r="P53" s="81">
        <v>0</v>
      </c>
      <c r="Q53" s="83" t="s">
        <v>869</v>
      </c>
      <c r="R53" s="82">
        <v>0.48139999999999999</v>
      </c>
      <c r="S53" s="83"/>
      <c r="T53" s="84">
        <v>1.9505999999999999</v>
      </c>
      <c r="U53" s="83"/>
      <c r="V53" s="81">
        <v>0</v>
      </c>
      <c r="W53" s="83" t="s">
        <v>869</v>
      </c>
      <c r="X53" s="133">
        <v>0</v>
      </c>
      <c r="Y53" s="133">
        <v>0</v>
      </c>
      <c r="Z53" s="133">
        <v>0</v>
      </c>
      <c r="AA53" s="133">
        <v>0</v>
      </c>
      <c r="AB53" s="133">
        <v>0</v>
      </c>
      <c r="AC53" s="133">
        <v>0</v>
      </c>
      <c r="AD53" s="133">
        <v>0</v>
      </c>
      <c r="AE53" s="133">
        <v>0</v>
      </c>
      <c r="AF53" s="133">
        <v>0</v>
      </c>
      <c r="AG53" s="133">
        <v>0</v>
      </c>
      <c r="AH53" s="171">
        <v>-81.319999999999993</v>
      </c>
      <c r="AI53" s="170">
        <v>-11.97</v>
      </c>
    </row>
    <row r="54" spans="1:35" ht="15" x14ac:dyDescent="0.25">
      <c r="A54" s="29">
        <v>20160311</v>
      </c>
      <c r="B54" s="31">
        <v>42486</v>
      </c>
      <c r="C54" s="30" t="s">
        <v>378</v>
      </c>
      <c r="D54" s="30">
        <f t="shared" si="2"/>
        <v>25</v>
      </c>
      <c r="E54" s="8">
        <v>-0.5</v>
      </c>
      <c r="F54" s="34">
        <v>58.310426224091692</v>
      </c>
      <c r="G54" s="35">
        <v>1</v>
      </c>
      <c r="H54" s="71">
        <v>6.5985084122720153E-2</v>
      </c>
      <c r="I54" s="70">
        <v>1</v>
      </c>
      <c r="J54" s="82">
        <v>0.09</v>
      </c>
      <c r="K54" s="83"/>
      <c r="L54" s="84">
        <v>4.8600000000000003</v>
      </c>
      <c r="M54" s="83"/>
      <c r="N54" s="81">
        <v>0</v>
      </c>
      <c r="O54" s="83" t="s">
        <v>869</v>
      </c>
      <c r="P54" s="81">
        <v>0</v>
      </c>
      <c r="Q54" s="83" t="s">
        <v>869</v>
      </c>
      <c r="R54" s="82">
        <v>5.2693000000000003</v>
      </c>
      <c r="S54" s="83"/>
      <c r="T54" s="81">
        <v>0</v>
      </c>
      <c r="U54" s="83" t="s">
        <v>869</v>
      </c>
      <c r="V54" s="81">
        <v>0</v>
      </c>
      <c r="W54" s="83" t="s">
        <v>869</v>
      </c>
      <c r="X54" s="133">
        <v>0</v>
      </c>
      <c r="Y54" s="133">
        <v>0</v>
      </c>
      <c r="Z54" s="133">
        <v>0</v>
      </c>
      <c r="AA54" s="133">
        <v>72.099999999999994</v>
      </c>
      <c r="AB54" s="133">
        <v>0</v>
      </c>
      <c r="AC54" s="133">
        <v>0</v>
      </c>
      <c r="AD54" s="133">
        <v>0</v>
      </c>
      <c r="AE54" s="133">
        <v>0</v>
      </c>
      <c r="AF54" s="133">
        <v>0</v>
      </c>
      <c r="AG54" s="133">
        <v>0</v>
      </c>
      <c r="AH54" s="171">
        <v>-74.58</v>
      </c>
      <c r="AI54" s="170">
        <v>-11.2</v>
      </c>
    </row>
    <row r="55" spans="1:35" ht="15" x14ac:dyDescent="0.25">
      <c r="A55" s="29">
        <v>20160312</v>
      </c>
      <c r="B55" s="31">
        <v>42486</v>
      </c>
      <c r="C55" s="30" t="s">
        <v>379</v>
      </c>
      <c r="D55" s="30">
        <f t="shared" si="2"/>
        <v>25</v>
      </c>
      <c r="E55" s="8">
        <v>-0.25</v>
      </c>
      <c r="F55" s="34">
        <v>54.046809673279014</v>
      </c>
      <c r="G55" s="35">
        <v>1</v>
      </c>
      <c r="H55" s="71">
        <v>5.3919835996040768E-3</v>
      </c>
      <c r="I55" s="70">
        <v>1</v>
      </c>
      <c r="J55" s="82">
        <v>7.0000000000000007E-2</v>
      </c>
      <c r="K55" s="83"/>
      <c r="L55" s="84">
        <v>86.832999999999998</v>
      </c>
      <c r="M55" s="83"/>
      <c r="N55" s="81">
        <v>0</v>
      </c>
      <c r="O55" s="83" t="s">
        <v>869</v>
      </c>
      <c r="P55" s="81">
        <v>0</v>
      </c>
      <c r="Q55" s="83" t="s">
        <v>869</v>
      </c>
      <c r="R55" s="82">
        <v>13.922499999999999</v>
      </c>
      <c r="S55" s="83"/>
      <c r="T55" s="84">
        <v>32.008400000000002</v>
      </c>
      <c r="U55" s="83"/>
      <c r="V55" s="81">
        <v>0</v>
      </c>
      <c r="W55" s="83" t="s">
        <v>869</v>
      </c>
      <c r="X55" s="133">
        <v>0</v>
      </c>
      <c r="Y55" s="133">
        <v>22.1</v>
      </c>
      <c r="Z55" s="133">
        <v>0</v>
      </c>
      <c r="AA55" s="133">
        <v>0</v>
      </c>
      <c r="AB55" s="133">
        <v>0</v>
      </c>
      <c r="AC55" s="133">
        <v>0</v>
      </c>
      <c r="AD55" s="133">
        <v>0</v>
      </c>
      <c r="AE55" s="133">
        <v>0</v>
      </c>
      <c r="AF55" s="133">
        <v>0</v>
      </c>
      <c r="AG55" s="133">
        <v>0</v>
      </c>
      <c r="AH55" s="171">
        <v>-71.53</v>
      </c>
      <c r="AI55" s="170">
        <v>-10.72</v>
      </c>
    </row>
    <row r="56" spans="1:35" s="15" customFormat="1" ht="15" x14ac:dyDescent="0.25">
      <c r="A56" s="29">
        <v>20160313</v>
      </c>
      <c r="B56" s="31">
        <v>42486</v>
      </c>
      <c r="C56" s="30" t="s">
        <v>380</v>
      </c>
      <c r="D56" s="30">
        <f>D47+5</f>
        <v>30</v>
      </c>
      <c r="E56" s="8">
        <v>-3</v>
      </c>
      <c r="F56" s="34">
        <v>62.427021514531511</v>
      </c>
      <c r="G56" s="35">
        <v>1</v>
      </c>
      <c r="H56" s="71">
        <v>0.6092166781635624</v>
      </c>
      <c r="I56" s="70">
        <v>2</v>
      </c>
      <c r="J56" s="82">
        <v>0.06</v>
      </c>
      <c r="K56" s="83"/>
      <c r="L56" s="84">
        <v>19.268999999999998</v>
      </c>
      <c r="M56" s="83"/>
      <c r="N56" s="81">
        <v>0</v>
      </c>
      <c r="O56" s="83" t="s">
        <v>869</v>
      </c>
      <c r="P56" s="81">
        <v>0</v>
      </c>
      <c r="Q56" s="83" t="s">
        <v>869</v>
      </c>
      <c r="R56" s="82">
        <v>8.8927999999999994</v>
      </c>
      <c r="S56" s="83"/>
      <c r="T56" s="84">
        <v>0.60099999999999998</v>
      </c>
      <c r="U56" s="83"/>
      <c r="V56" s="81">
        <v>0</v>
      </c>
      <c r="W56" s="83" t="s">
        <v>869</v>
      </c>
      <c r="X56" s="133">
        <v>0</v>
      </c>
      <c r="Y56" s="133">
        <v>0</v>
      </c>
      <c r="Z56" s="133">
        <v>0</v>
      </c>
      <c r="AA56" s="133">
        <v>0</v>
      </c>
      <c r="AB56" s="133">
        <v>0</v>
      </c>
      <c r="AC56" s="133">
        <v>0</v>
      </c>
      <c r="AD56" s="133">
        <v>0</v>
      </c>
      <c r="AE56" s="133">
        <v>0</v>
      </c>
      <c r="AF56" s="133">
        <v>0</v>
      </c>
      <c r="AG56" s="133">
        <v>0</v>
      </c>
      <c r="AH56" s="171">
        <v>-85.63</v>
      </c>
      <c r="AI56" s="170">
        <v>-12.42</v>
      </c>
    </row>
    <row r="57" spans="1:35" ht="15" x14ac:dyDescent="0.25">
      <c r="A57" s="29">
        <v>20160314</v>
      </c>
      <c r="B57" s="31">
        <v>42486</v>
      </c>
      <c r="C57" s="30" t="s">
        <v>381</v>
      </c>
      <c r="D57" s="30">
        <f t="shared" ref="D57:D64" si="3">D48+5</f>
        <v>30</v>
      </c>
      <c r="E57" s="8">
        <v>-2.5</v>
      </c>
      <c r="F57" s="34">
        <v>107.12148466787816</v>
      </c>
      <c r="G57" s="35">
        <v>1</v>
      </c>
      <c r="H57" s="71">
        <v>0.55765693262819027</v>
      </c>
      <c r="I57" s="70">
        <v>2</v>
      </c>
      <c r="J57" s="82">
        <v>0.06</v>
      </c>
      <c r="K57" s="83"/>
      <c r="L57" s="84">
        <v>15.5</v>
      </c>
      <c r="M57" s="83"/>
      <c r="N57" s="81">
        <v>0</v>
      </c>
      <c r="O57" s="83" t="s">
        <v>869</v>
      </c>
      <c r="P57" s="81">
        <v>0</v>
      </c>
      <c r="Q57" s="83" t="s">
        <v>869</v>
      </c>
      <c r="R57" s="82">
        <v>6.7282000000000002</v>
      </c>
      <c r="S57" s="83"/>
      <c r="T57" s="81">
        <v>0</v>
      </c>
      <c r="U57" s="83" t="s">
        <v>869</v>
      </c>
      <c r="V57" s="81">
        <v>0</v>
      </c>
      <c r="W57" s="83" t="s">
        <v>869</v>
      </c>
      <c r="X57" s="133">
        <v>4</v>
      </c>
      <c r="Y57" s="133">
        <v>0</v>
      </c>
      <c r="Z57" s="133">
        <v>0</v>
      </c>
      <c r="AA57" s="133">
        <v>0</v>
      </c>
      <c r="AB57" s="133">
        <v>0</v>
      </c>
      <c r="AC57" s="133">
        <v>0</v>
      </c>
      <c r="AD57" s="133">
        <v>0</v>
      </c>
      <c r="AE57" s="133">
        <v>0</v>
      </c>
      <c r="AF57" s="133">
        <v>0</v>
      </c>
      <c r="AG57" s="133">
        <v>0</v>
      </c>
      <c r="AH57" s="171">
        <v>-84.12</v>
      </c>
      <c r="AI57" s="170">
        <v>-12.29</v>
      </c>
    </row>
    <row r="58" spans="1:35" ht="15" x14ac:dyDescent="0.25">
      <c r="A58" s="29">
        <v>20160315</v>
      </c>
      <c r="B58" s="31">
        <v>42486</v>
      </c>
      <c r="C58" s="30" t="s">
        <v>382</v>
      </c>
      <c r="D58" s="30">
        <f t="shared" si="3"/>
        <v>30</v>
      </c>
      <c r="E58" s="8">
        <v>-2</v>
      </c>
      <c r="F58" s="34">
        <v>126.82233355784015</v>
      </c>
      <c r="G58" s="35">
        <v>1</v>
      </c>
      <c r="H58" s="71">
        <v>0.71566260443013718</v>
      </c>
      <c r="I58" s="70">
        <v>2</v>
      </c>
      <c r="J58" s="82">
        <v>0.06</v>
      </c>
      <c r="K58" s="83"/>
      <c r="L58" s="84">
        <v>13.044</v>
      </c>
      <c r="M58" s="83"/>
      <c r="N58" s="81">
        <v>0</v>
      </c>
      <c r="O58" s="83" t="s">
        <v>869</v>
      </c>
      <c r="P58" s="81">
        <v>0</v>
      </c>
      <c r="Q58" s="83" t="s">
        <v>869</v>
      </c>
      <c r="R58" s="82">
        <v>0.73060000000000003</v>
      </c>
      <c r="S58" s="83"/>
      <c r="T58" s="81">
        <v>0</v>
      </c>
      <c r="U58" s="83" t="s">
        <v>869</v>
      </c>
      <c r="V58" s="81">
        <v>0</v>
      </c>
      <c r="W58" s="83" t="s">
        <v>869</v>
      </c>
      <c r="X58" s="133">
        <v>0</v>
      </c>
      <c r="Y58" s="133">
        <v>0</v>
      </c>
      <c r="Z58" s="133">
        <v>0</v>
      </c>
      <c r="AA58" s="133">
        <v>0</v>
      </c>
      <c r="AB58" s="133">
        <v>0</v>
      </c>
      <c r="AC58" s="133">
        <v>0</v>
      </c>
      <c r="AD58" s="133">
        <v>0</v>
      </c>
      <c r="AE58" s="133">
        <v>0</v>
      </c>
      <c r="AF58" s="133">
        <v>0</v>
      </c>
      <c r="AG58" s="133">
        <v>0</v>
      </c>
      <c r="AH58" s="171">
        <v>-79.28</v>
      </c>
      <c r="AI58" s="170">
        <v>-11.81</v>
      </c>
    </row>
    <row r="59" spans="1:35" ht="15" x14ac:dyDescent="0.25">
      <c r="A59" s="29">
        <v>20160316</v>
      </c>
      <c r="B59" s="31">
        <v>42486</v>
      </c>
      <c r="C59" s="30" t="s">
        <v>383</v>
      </c>
      <c r="D59" s="30">
        <f t="shared" si="3"/>
        <v>30</v>
      </c>
      <c r="E59" s="8">
        <v>-1.5</v>
      </c>
      <c r="F59" s="34">
        <v>169.7525415867126</v>
      </c>
      <c r="G59" s="35">
        <v>1</v>
      </c>
      <c r="H59" s="71">
        <v>0.85537288265501643</v>
      </c>
      <c r="I59" s="70">
        <v>2</v>
      </c>
      <c r="J59" s="82">
        <v>0.08</v>
      </c>
      <c r="K59" s="83"/>
      <c r="L59" s="84">
        <v>5.6859999999999999</v>
      </c>
      <c r="M59" s="83"/>
      <c r="N59" s="81">
        <v>0</v>
      </c>
      <c r="O59" s="83" t="s">
        <v>869</v>
      </c>
      <c r="P59" s="81">
        <v>0</v>
      </c>
      <c r="Q59" s="83" t="s">
        <v>869</v>
      </c>
      <c r="R59" s="82">
        <v>3.4073000000000002</v>
      </c>
      <c r="S59" s="83"/>
      <c r="T59" s="81">
        <v>0</v>
      </c>
      <c r="U59" s="83" t="s">
        <v>869</v>
      </c>
      <c r="V59" s="81">
        <v>0</v>
      </c>
      <c r="W59" s="83" t="s">
        <v>869</v>
      </c>
      <c r="X59" s="133">
        <v>0</v>
      </c>
      <c r="Y59" s="133">
        <v>0</v>
      </c>
      <c r="Z59" s="133">
        <v>0</v>
      </c>
      <c r="AA59" s="133">
        <v>0</v>
      </c>
      <c r="AB59" s="133">
        <v>0</v>
      </c>
      <c r="AC59" s="133">
        <v>0</v>
      </c>
      <c r="AD59" s="133">
        <v>0</v>
      </c>
      <c r="AE59" s="133">
        <v>0</v>
      </c>
      <c r="AF59" s="133">
        <v>0</v>
      </c>
      <c r="AG59" s="133">
        <v>0</v>
      </c>
      <c r="AH59" s="171">
        <v>-77.13</v>
      </c>
      <c r="AI59" s="170">
        <v>-11.41</v>
      </c>
    </row>
    <row r="60" spans="1:35" ht="15" x14ac:dyDescent="0.25">
      <c r="A60" s="29">
        <v>20160317</v>
      </c>
      <c r="B60" s="31">
        <v>42486</v>
      </c>
      <c r="C60" s="30" t="s">
        <v>384</v>
      </c>
      <c r="D60" s="30">
        <f t="shared" si="3"/>
        <v>30</v>
      </c>
      <c r="E60" s="8">
        <v>-1.25</v>
      </c>
      <c r="F60" s="36">
        <v>297.88301711758635</v>
      </c>
      <c r="G60" s="37">
        <v>10</v>
      </c>
      <c r="H60" s="71">
        <v>0.81046600751130515</v>
      </c>
      <c r="I60" s="70">
        <v>2</v>
      </c>
      <c r="J60" s="82">
        <v>0.08</v>
      </c>
      <c r="K60" s="83"/>
      <c r="L60" s="84">
        <v>6.3390000000000004</v>
      </c>
      <c r="M60" s="83"/>
      <c r="N60" s="81">
        <v>0</v>
      </c>
      <c r="O60" s="83" t="s">
        <v>869</v>
      </c>
      <c r="P60" s="81">
        <v>0</v>
      </c>
      <c r="Q60" s="83" t="s">
        <v>869</v>
      </c>
      <c r="R60" s="82">
        <v>6.4192</v>
      </c>
      <c r="S60" s="83"/>
      <c r="T60" s="81">
        <v>0</v>
      </c>
      <c r="U60" s="83" t="s">
        <v>869</v>
      </c>
      <c r="V60" s="81">
        <v>0</v>
      </c>
      <c r="W60" s="83" t="s">
        <v>869</v>
      </c>
      <c r="X60" s="133">
        <v>0</v>
      </c>
      <c r="Y60" s="133">
        <v>0</v>
      </c>
      <c r="Z60" s="133">
        <v>0</v>
      </c>
      <c r="AA60" s="133">
        <v>0</v>
      </c>
      <c r="AB60" s="133">
        <v>0</v>
      </c>
      <c r="AC60" s="133">
        <v>0</v>
      </c>
      <c r="AD60" s="133">
        <v>0</v>
      </c>
      <c r="AE60" s="133">
        <v>0</v>
      </c>
      <c r="AF60" s="133">
        <v>0</v>
      </c>
      <c r="AG60" s="133">
        <v>0</v>
      </c>
      <c r="AH60" s="171">
        <v>-77.47</v>
      </c>
      <c r="AI60" s="170">
        <v>-12.2</v>
      </c>
    </row>
    <row r="61" spans="1:35" ht="15" x14ac:dyDescent="0.25">
      <c r="A61" s="29">
        <v>20160318</v>
      </c>
      <c r="B61" s="31">
        <v>42486</v>
      </c>
      <c r="C61" s="30" t="s">
        <v>385</v>
      </c>
      <c r="D61" s="30">
        <f t="shared" si="3"/>
        <v>30</v>
      </c>
      <c r="E61" s="8">
        <v>-1</v>
      </c>
      <c r="F61" s="36">
        <v>703.66169574665446</v>
      </c>
      <c r="G61" s="37">
        <v>10</v>
      </c>
      <c r="H61" s="71">
        <v>0.70069364604890005</v>
      </c>
      <c r="I61" s="70">
        <v>2</v>
      </c>
      <c r="J61" s="82">
        <v>0.08</v>
      </c>
      <c r="K61" s="83"/>
      <c r="L61" s="84">
        <v>8.4039999999999999</v>
      </c>
      <c r="M61" s="83"/>
      <c r="N61" s="81">
        <v>0</v>
      </c>
      <c r="O61" s="83" t="s">
        <v>869</v>
      </c>
      <c r="P61" s="81">
        <v>0</v>
      </c>
      <c r="Q61" s="83" t="s">
        <v>869</v>
      </c>
      <c r="R61" s="82">
        <v>7.4531999999999998</v>
      </c>
      <c r="S61" s="83"/>
      <c r="T61" s="81">
        <v>0</v>
      </c>
      <c r="U61" s="83" t="s">
        <v>869</v>
      </c>
      <c r="V61" s="81">
        <v>0</v>
      </c>
      <c r="W61" s="83" t="s">
        <v>869</v>
      </c>
      <c r="X61" s="133">
        <v>0</v>
      </c>
      <c r="Y61" s="133">
        <v>0</v>
      </c>
      <c r="Z61" s="133">
        <v>0</v>
      </c>
      <c r="AA61" s="133">
        <v>0</v>
      </c>
      <c r="AB61" s="133">
        <v>0</v>
      </c>
      <c r="AC61" s="133">
        <v>0</v>
      </c>
      <c r="AD61" s="133">
        <v>0</v>
      </c>
      <c r="AE61" s="133">
        <v>0</v>
      </c>
      <c r="AF61" s="133">
        <v>0</v>
      </c>
      <c r="AG61" s="133">
        <v>0</v>
      </c>
      <c r="AH61" s="171">
        <v>-86.95</v>
      </c>
      <c r="AI61" s="170">
        <v>-12.42</v>
      </c>
    </row>
    <row r="62" spans="1:35" ht="15" x14ac:dyDescent="0.25">
      <c r="A62" s="29">
        <v>20160319</v>
      </c>
      <c r="B62" s="31">
        <v>42486</v>
      </c>
      <c r="C62" s="30" t="s">
        <v>386</v>
      </c>
      <c r="D62" s="30">
        <f t="shared" si="3"/>
        <v>30</v>
      </c>
      <c r="E62" s="8">
        <v>-0.75</v>
      </c>
      <c r="F62" s="36">
        <v>769.82126291443728</v>
      </c>
      <c r="G62" s="37">
        <v>10</v>
      </c>
      <c r="H62" s="71">
        <v>0.75225339158427207</v>
      </c>
      <c r="I62" s="70">
        <v>2</v>
      </c>
      <c r="J62" s="82">
        <v>0.08</v>
      </c>
      <c r="K62" s="83"/>
      <c r="L62" s="84">
        <v>10.462</v>
      </c>
      <c r="M62" s="83"/>
      <c r="N62" s="81">
        <v>0</v>
      </c>
      <c r="O62" s="83" t="s">
        <v>869</v>
      </c>
      <c r="P62" s="81">
        <v>0</v>
      </c>
      <c r="Q62" s="83" t="s">
        <v>869</v>
      </c>
      <c r="R62" s="82">
        <v>7.4518000000000004</v>
      </c>
      <c r="S62" s="83"/>
      <c r="T62" s="81">
        <v>0</v>
      </c>
      <c r="U62" s="83" t="s">
        <v>869</v>
      </c>
      <c r="V62" s="81">
        <v>0</v>
      </c>
      <c r="W62" s="83" t="s">
        <v>869</v>
      </c>
      <c r="X62" s="133">
        <v>0</v>
      </c>
      <c r="Y62" s="133">
        <v>0</v>
      </c>
      <c r="Z62" s="133">
        <v>0</v>
      </c>
      <c r="AA62" s="133">
        <v>0</v>
      </c>
      <c r="AB62" s="133">
        <v>0</v>
      </c>
      <c r="AC62" s="133">
        <v>0</v>
      </c>
      <c r="AD62" s="133">
        <v>0</v>
      </c>
      <c r="AE62" s="133">
        <v>0</v>
      </c>
      <c r="AF62" s="133">
        <v>0</v>
      </c>
      <c r="AG62" s="133">
        <v>0</v>
      </c>
      <c r="AH62" s="171">
        <v>-81.67</v>
      </c>
      <c r="AI62" s="170">
        <v>-12.79</v>
      </c>
    </row>
    <row r="63" spans="1:35" ht="15" x14ac:dyDescent="0.25">
      <c r="A63" s="29">
        <v>20160320</v>
      </c>
      <c r="B63" s="31">
        <v>42486</v>
      </c>
      <c r="C63" s="30" t="s">
        <v>387</v>
      </c>
      <c r="D63" s="30">
        <f t="shared" si="3"/>
        <v>30</v>
      </c>
      <c r="E63" s="8">
        <v>-0.5</v>
      </c>
      <c r="F63" s="36">
        <v>341.39180904510044</v>
      </c>
      <c r="G63" s="37">
        <v>10</v>
      </c>
      <c r="H63" s="71">
        <v>0.37280856779301563</v>
      </c>
      <c r="I63" s="70">
        <v>2</v>
      </c>
      <c r="J63" s="82">
        <v>0.09</v>
      </c>
      <c r="K63" s="83"/>
      <c r="L63" s="84">
        <v>13.298</v>
      </c>
      <c r="M63" s="83"/>
      <c r="N63" s="81">
        <v>0</v>
      </c>
      <c r="O63" s="83" t="s">
        <v>869</v>
      </c>
      <c r="P63" s="81">
        <v>0</v>
      </c>
      <c r="Q63" s="83" t="s">
        <v>869</v>
      </c>
      <c r="R63" s="82">
        <v>11.061400000000001</v>
      </c>
      <c r="S63" s="83"/>
      <c r="T63" s="81">
        <v>0</v>
      </c>
      <c r="U63" s="83" t="s">
        <v>869</v>
      </c>
      <c r="V63" s="81">
        <v>0</v>
      </c>
      <c r="W63" s="83" t="s">
        <v>869</v>
      </c>
      <c r="X63" s="133">
        <v>0</v>
      </c>
      <c r="Y63" s="133">
        <v>0</v>
      </c>
      <c r="Z63" s="133">
        <v>0</v>
      </c>
      <c r="AA63" s="133">
        <v>0</v>
      </c>
      <c r="AB63" s="133">
        <v>0</v>
      </c>
      <c r="AC63" s="133">
        <v>0</v>
      </c>
      <c r="AD63" s="133">
        <v>0</v>
      </c>
      <c r="AE63" s="133">
        <v>0</v>
      </c>
      <c r="AF63" s="133">
        <v>0</v>
      </c>
      <c r="AG63" s="133">
        <v>0</v>
      </c>
      <c r="AH63" s="171">
        <v>-83.15</v>
      </c>
      <c r="AI63" s="170">
        <v>-13.02</v>
      </c>
    </row>
    <row r="64" spans="1:35" ht="15" x14ac:dyDescent="0.25">
      <c r="A64" s="29">
        <v>20160321</v>
      </c>
      <c r="B64" s="31">
        <v>42486</v>
      </c>
      <c r="C64" s="30" t="s">
        <v>388</v>
      </c>
      <c r="D64" s="30">
        <f t="shared" si="3"/>
        <v>30</v>
      </c>
      <c r="E64" s="8">
        <v>-0.25</v>
      </c>
      <c r="F64" s="36">
        <v>69.833986204760123</v>
      </c>
      <c r="G64" s="37">
        <v>1</v>
      </c>
      <c r="H64" s="71">
        <v>5.8932133038650122E-2</v>
      </c>
      <c r="I64" s="70">
        <v>1</v>
      </c>
      <c r="J64" s="82">
        <v>0.11</v>
      </c>
      <c r="K64" s="83"/>
      <c r="L64" s="84">
        <v>8.2579999999999991</v>
      </c>
      <c r="M64" s="83"/>
      <c r="N64" s="81">
        <v>0</v>
      </c>
      <c r="O64" s="83" t="s">
        <v>869</v>
      </c>
      <c r="P64" s="81">
        <v>0</v>
      </c>
      <c r="Q64" s="83" t="s">
        <v>869</v>
      </c>
      <c r="R64" s="82">
        <v>18.730499999999999</v>
      </c>
      <c r="S64" s="83"/>
      <c r="T64" s="81">
        <v>0</v>
      </c>
      <c r="U64" s="83" t="s">
        <v>869</v>
      </c>
      <c r="V64" s="81">
        <v>0</v>
      </c>
      <c r="W64" s="83" t="s">
        <v>869</v>
      </c>
      <c r="X64" s="133">
        <v>0</v>
      </c>
      <c r="Y64" s="133">
        <v>0</v>
      </c>
      <c r="Z64" s="133">
        <v>0</v>
      </c>
      <c r="AA64" s="133">
        <v>0</v>
      </c>
      <c r="AB64" s="133">
        <v>0</v>
      </c>
      <c r="AC64" s="133">
        <v>0</v>
      </c>
      <c r="AD64" s="133">
        <v>0</v>
      </c>
      <c r="AE64" s="133">
        <v>0</v>
      </c>
      <c r="AF64" s="133">
        <v>0</v>
      </c>
      <c r="AG64" s="133">
        <v>0</v>
      </c>
      <c r="AH64" s="171">
        <v>-79.290000000000006</v>
      </c>
      <c r="AI64" s="170">
        <v>-12.11</v>
      </c>
    </row>
    <row r="65" spans="1:35" ht="15" x14ac:dyDescent="0.25">
      <c r="A65" s="17">
        <v>20160322</v>
      </c>
      <c r="B65" s="19">
        <v>42486</v>
      </c>
      <c r="C65" s="18" t="s">
        <v>389</v>
      </c>
      <c r="D65" s="30">
        <f>D56+5</f>
        <v>35</v>
      </c>
      <c r="E65" s="8">
        <v>-3</v>
      </c>
      <c r="F65" s="36">
        <v>36.451395013028268</v>
      </c>
      <c r="G65" s="37">
        <v>1</v>
      </c>
      <c r="H65" s="71">
        <v>0.34212851689523532</v>
      </c>
      <c r="I65" s="70">
        <v>2</v>
      </c>
      <c r="J65" s="82">
        <v>0.05</v>
      </c>
      <c r="K65" s="83"/>
      <c r="L65" s="84">
        <v>16.821999999999999</v>
      </c>
      <c r="M65" s="83"/>
      <c r="N65" s="81">
        <v>0</v>
      </c>
      <c r="O65" s="83" t="s">
        <v>869</v>
      </c>
      <c r="P65" s="81">
        <v>0</v>
      </c>
      <c r="Q65" s="83" t="s">
        <v>869</v>
      </c>
      <c r="R65" s="82">
        <v>17.305099999999999</v>
      </c>
      <c r="S65" s="83"/>
      <c r="T65" s="81">
        <v>0</v>
      </c>
      <c r="U65" s="83" t="s">
        <v>869</v>
      </c>
      <c r="V65" s="81">
        <v>0</v>
      </c>
      <c r="W65" s="83" t="s">
        <v>869</v>
      </c>
      <c r="X65" s="133">
        <v>5</v>
      </c>
      <c r="Y65" s="133">
        <v>0</v>
      </c>
      <c r="Z65" s="133">
        <v>0</v>
      </c>
      <c r="AA65" s="133">
        <v>0</v>
      </c>
      <c r="AB65" s="133">
        <v>0</v>
      </c>
      <c r="AC65" s="133">
        <v>0</v>
      </c>
      <c r="AD65" s="133">
        <v>0</v>
      </c>
      <c r="AE65" s="133">
        <v>0</v>
      </c>
      <c r="AF65" s="133">
        <v>0</v>
      </c>
      <c r="AG65" s="133">
        <v>0</v>
      </c>
      <c r="AH65" s="171">
        <v>-81.790000000000006</v>
      </c>
      <c r="AI65" s="170">
        <v>-12.24</v>
      </c>
    </row>
    <row r="66" spans="1:35" ht="15" x14ac:dyDescent="0.25">
      <c r="A66" s="29">
        <v>20160323</v>
      </c>
      <c r="B66" s="31">
        <v>42486</v>
      </c>
      <c r="C66" s="30" t="s">
        <v>390</v>
      </c>
      <c r="D66" s="30">
        <f>D57+5</f>
        <v>35</v>
      </c>
      <c r="E66" s="8">
        <v>-2.5</v>
      </c>
      <c r="F66" s="36">
        <v>48.735032464531329</v>
      </c>
      <c r="G66" s="37">
        <v>1</v>
      </c>
      <c r="H66" s="71">
        <v>0.21634030821433611</v>
      </c>
      <c r="I66" s="70">
        <v>2</v>
      </c>
      <c r="J66" s="82">
        <v>0.05</v>
      </c>
      <c r="K66" s="83"/>
      <c r="L66" s="84">
        <v>17.213999999999999</v>
      </c>
      <c r="M66" s="83"/>
      <c r="N66" s="81">
        <v>0</v>
      </c>
      <c r="O66" s="83" t="s">
        <v>869</v>
      </c>
      <c r="P66" s="81">
        <v>0</v>
      </c>
      <c r="Q66" s="83" t="s">
        <v>869</v>
      </c>
      <c r="R66" s="82">
        <v>7.9448999999999996</v>
      </c>
      <c r="S66" s="83"/>
      <c r="T66" s="81">
        <v>0</v>
      </c>
      <c r="U66" s="83" t="s">
        <v>869</v>
      </c>
      <c r="V66" s="81">
        <v>0</v>
      </c>
      <c r="W66" s="83" t="s">
        <v>869</v>
      </c>
      <c r="X66" s="133">
        <v>2</v>
      </c>
      <c r="Y66" s="133">
        <v>0</v>
      </c>
      <c r="Z66" s="133">
        <v>0</v>
      </c>
      <c r="AA66" s="133">
        <v>0</v>
      </c>
      <c r="AB66" s="133">
        <v>0</v>
      </c>
      <c r="AC66" s="133">
        <v>0</v>
      </c>
      <c r="AD66" s="133">
        <v>0</v>
      </c>
      <c r="AE66" s="133">
        <v>0</v>
      </c>
      <c r="AF66" s="133">
        <v>0</v>
      </c>
      <c r="AG66" s="133">
        <v>0</v>
      </c>
      <c r="AH66" s="171">
        <v>-85.49</v>
      </c>
      <c r="AI66" s="170">
        <v>-13.03</v>
      </c>
    </row>
    <row r="67" spans="1:35" s="4" customFormat="1" ht="15" x14ac:dyDescent="0.25">
      <c r="A67" s="29">
        <v>20160324</v>
      </c>
      <c r="B67" s="31">
        <v>42486</v>
      </c>
      <c r="C67" s="30" t="s">
        <v>391</v>
      </c>
      <c r="D67" s="30">
        <f t="shared" ref="D67:D117" si="4">D58+5</f>
        <v>35</v>
      </c>
      <c r="E67" s="8">
        <v>-2</v>
      </c>
      <c r="F67" s="36">
        <v>64.197964315246949</v>
      </c>
      <c r="G67" s="37">
        <v>1</v>
      </c>
      <c r="H67" s="71">
        <v>0.411158631415241</v>
      </c>
      <c r="I67" s="70">
        <v>2</v>
      </c>
      <c r="J67" s="82">
        <v>0.05</v>
      </c>
      <c r="K67" s="83"/>
      <c r="L67" s="84">
        <v>18.405999999999999</v>
      </c>
      <c r="M67" s="83"/>
      <c r="N67" s="81">
        <v>0</v>
      </c>
      <c r="O67" s="83" t="s">
        <v>869</v>
      </c>
      <c r="P67" s="81">
        <v>0</v>
      </c>
      <c r="Q67" s="83" t="s">
        <v>869</v>
      </c>
      <c r="R67" s="82">
        <v>1.1189</v>
      </c>
      <c r="S67" s="83"/>
      <c r="T67" s="81">
        <v>0</v>
      </c>
      <c r="U67" s="83" t="s">
        <v>869</v>
      </c>
      <c r="V67" s="81">
        <v>0</v>
      </c>
      <c r="W67" s="83" t="s">
        <v>869</v>
      </c>
      <c r="X67" s="133">
        <v>2</v>
      </c>
      <c r="Y67" s="133">
        <v>0</v>
      </c>
      <c r="Z67" s="133">
        <v>0</v>
      </c>
      <c r="AA67" s="133">
        <v>0</v>
      </c>
      <c r="AB67" s="133">
        <v>0</v>
      </c>
      <c r="AC67" s="133">
        <v>0</v>
      </c>
      <c r="AD67" s="133">
        <v>0</v>
      </c>
      <c r="AE67" s="133">
        <v>0</v>
      </c>
      <c r="AF67" s="133">
        <v>0</v>
      </c>
      <c r="AG67" s="133">
        <v>0</v>
      </c>
      <c r="AH67" s="171">
        <v>-77.19</v>
      </c>
      <c r="AI67" s="170">
        <v>-11.37</v>
      </c>
    </row>
    <row r="68" spans="1:35" s="4" customFormat="1" ht="15" x14ac:dyDescent="0.25">
      <c r="A68" s="17">
        <v>20160325</v>
      </c>
      <c r="B68" s="19">
        <v>42486</v>
      </c>
      <c r="C68" s="18" t="s">
        <v>392</v>
      </c>
      <c r="D68" s="30">
        <f t="shared" si="4"/>
        <v>35</v>
      </c>
      <c r="E68" s="8">
        <v>-1.5</v>
      </c>
      <c r="F68" s="36">
        <v>80.672489838439304</v>
      </c>
      <c r="G68" s="37">
        <v>1</v>
      </c>
      <c r="H68" s="71">
        <v>0.53541283755125113</v>
      </c>
      <c r="I68" s="70">
        <v>2</v>
      </c>
      <c r="J68" s="82">
        <v>0.05</v>
      </c>
      <c r="K68" s="83"/>
      <c r="L68" s="84">
        <v>10.782999999999999</v>
      </c>
      <c r="M68" s="83"/>
      <c r="N68" s="81">
        <v>0</v>
      </c>
      <c r="O68" s="83" t="s">
        <v>869</v>
      </c>
      <c r="P68" s="81">
        <v>0</v>
      </c>
      <c r="Q68" s="83" t="s">
        <v>869</v>
      </c>
      <c r="R68" s="82">
        <v>0.78739999999999999</v>
      </c>
      <c r="S68" s="83"/>
      <c r="T68" s="81">
        <v>0</v>
      </c>
      <c r="U68" s="83" t="s">
        <v>869</v>
      </c>
      <c r="V68" s="81">
        <v>0</v>
      </c>
      <c r="W68" s="83" t="s">
        <v>869</v>
      </c>
      <c r="X68" s="133">
        <v>5</v>
      </c>
      <c r="Y68" s="133">
        <v>0</v>
      </c>
      <c r="Z68" s="133">
        <v>0</v>
      </c>
      <c r="AA68" s="133">
        <v>0</v>
      </c>
      <c r="AB68" s="133">
        <v>0</v>
      </c>
      <c r="AC68" s="133">
        <v>0</v>
      </c>
      <c r="AD68" s="133">
        <v>0</v>
      </c>
      <c r="AE68" s="133">
        <v>0</v>
      </c>
      <c r="AF68" s="133">
        <v>0</v>
      </c>
      <c r="AG68" s="133">
        <v>0</v>
      </c>
      <c r="AH68" s="171">
        <v>-82.58</v>
      </c>
      <c r="AI68" s="170">
        <v>-11.66</v>
      </c>
    </row>
    <row r="69" spans="1:35" s="4" customFormat="1" ht="15" x14ac:dyDescent="0.25">
      <c r="A69" s="32">
        <v>20160326</v>
      </c>
      <c r="B69" s="33">
        <v>42486</v>
      </c>
      <c r="C69" s="32" t="s">
        <v>393</v>
      </c>
      <c r="D69" s="30">
        <f t="shared" si="4"/>
        <v>35</v>
      </c>
      <c r="E69" s="8">
        <v>-1.25</v>
      </c>
      <c r="F69" s="36">
        <v>316.82453414209425</v>
      </c>
      <c r="G69" s="37">
        <v>10</v>
      </c>
      <c r="H69" s="71">
        <v>0.41882864413968612</v>
      </c>
      <c r="I69" s="70">
        <v>2</v>
      </c>
      <c r="J69" s="82">
        <v>7.0000000000000007E-2</v>
      </c>
      <c r="K69" s="83"/>
      <c r="L69" s="84">
        <v>9.3960000000000008</v>
      </c>
      <c r="M69" s="83"/>
      <c r="N69" s="81">
        <v>0</v>
      </c>
      <c r="O69" s="83" t="s">
        <v>869</v>
      </c>
      <c r="P69" s="81">
        <v>0</v>
      </c>
      <c r="Q69" s="83" t="s">
        <v>869</v>
      </c>
      <c r="R69" s="82">
        <v>0.72670000000000001</v>
      </c>
      <c r="S69" s="83"/>
      <c r="T69" s="81">
        <v>0</v>
      </c>
      <c r="U69" s="83" t="s">
        <v>869</v>
      </c>
      <c r="V69" s="81">
        <v>0</v>
      </c>
      <c r="W69" s="83" t="s">
        <v>869</v>
      </c>
      <c r="X69" s="133">
        <v>13.9</v>
      </c>
      <c r="Y69" s="133">
        <v>0</v>
      </c>
      <c r="Z69" s="133">
        <v>0</v>
      </c>
      <c r="AA69" s="133">
        <v>0</v>
      </c>
      <c r="AB69" s="133">
        <v>0</v>
      </c>
      <c r="AC69" s="133">
        <v>0</v>
      </c>
      <c r="AD69" s="133">
        <v>0</v>
      </c>
      <c r="AE69" s="133">
        <v>0</v>
      </c>
      <c r="AF69" s="133">
        <v>0</v>
      </c>
      <c r="AG69" s="133">
        <v>0</v>
      </c>
      <c r="AH69" s="171">
        <v>-83.73</v>
      </c>
      <c r="AI69" s="170">
        <v>-12.29</v>
      </c>
    </row>
    <row r="70" spans="1:35" s="4" customFormat="1" ht="15" x14ac:dyDescent="0.25">
      <c r="A70" s="32">
        <v>20160327</v>
      </c>
      <c r="B70" s="33">
        <v>42486</v>
      </c>
      <c r="C70" s="32" t="s">
        <v>394</v>
      </c>
      <c r="D70" s="30">
        <f t="shared" si="4"/>
        <v>35</v>
      </c>
      <c r="E70" s="8">
        <v>-1</v>
      </c>
      <c r="F70" s="36">
        <v>519.14326863743884</v>
      </c>
      <c r="G70" s="37">
        <v>10</v>
      </c>
      <c r="H70" s="71">
        <v>0.36513855506857057</v>
      </c>
      <c r="I70" s="70">
        <v>2</v>
      </c>
      <c r="J70" s="82">
        <v>7.0000000000000007E-2</v>
      </c>
      <c r="K70" s="83"/>
      <c r="L70" s="84">
        <v>11.688000000000001</v>
      </c>
      <c r="M70" s="83"/>
      <c r="N70" s="81">
        <v>0</v>
      </c>
      <c r="O70" s="83" t="s">
        <v>869</v>
      </c>
      <c r="P70" s="81">
        <v>0</v>
      </c>
      <c r="Q70" s="83" t="s">
        <v>869</v>
      </c>
      <c r="R70" s="82">
        <v>0.72640000000000005</v>
      </c>
      <c r="S70" s="83"/>
      <c r="T70" s="81">
        <v>0</v>
      </c>
      <c r="U70" s="83" t="s">
        <v>869</v>
      </c>
      <c r="V70" s="81">
        <v>0</v>
      </c>
      <c r="W70" s="83" t="s">
        <v>869</v>
      </c>
      <c r="X70" s="133">
        <v>0</v>
      </c>
      <c r="Y70" s="133">
        <v>0</v>
      </c>
      <c r="Z70" s="133">
        <v>0</v>
      </c>
      <c r="AA70" s="133">
        <v>0</v>
      </c>
      <c r="AB70" s="133">
        <v>0</v>
      </c>
      <c r="AC70" s="133">
        <v>0</v>
      </c>
      <c r="AD70" s="133">
        <v>0</v>
      </c>
      <c r="AE70" s="133">
        <v>0</v>
      </c>
      <c r="AF70" s="133">
        <v>0</v>
      </c>
      <c r="AG70" s="133">
        <v>0</v>
      </c>
      <c r="AH70" s="171">
        <v>-86.1</v>
      </c>
      <c r="AI70" s="170">
        <v>-12.49</v>
      </c>
    </row>
    <row r="71" spans="1:35" s="4" customFormat="1" ht="15" x14ac:dyDescent="0.25">
      <c r="A71" s="32">
        <v>20160328</v>
      </c>
      <c r="B71" s="33">
        <v>42486</v>
      </c>
      <c r="C71" s="32" t="s">
        <v>395</v>
      </c>
      <c r="D71" s="30">
        <f t="shared" si="4"/>
        <v>35</v>
      </c>
      <c r="E71" s="8">
        <v>-0.75</v>
      </c>
      <c r="F71" s="36">
        <v>718.57173549713571</v>
      </c>
      <c r="G71" s="37">
        <v>10</v>
      </c>
      <c r="H71" s="71">
        <v>0.28537042273434177</v>
      </c>
      <c r="I71" s="70">
        <v>2</v>
      </c>
      <c r="J71" s="82">
        <v>7.0000000000000007E-2</v>
      </c>
      <c r="K71" s="83"/>
      <c r="L71" s="84">
        <v>8.9130000000000003</v>
      </c>
      <c r="M71" s="83"/>
      <c r="N71" s="81">
        <v>0</v>
      </c>
      <c r="O71" s="83" t="s">
        <v>869</v>
      </c>
      <c r="P71" s="81">
        <v>0</v>
      </c>
      <c r="Q71" s="83" t="s">
        <v>869</v>
      </c>
      <c r="R71" s="82">
        <v>1.6053999999999999</v>
      </c>
      <c r="S71" s="83"/>
      <c r="T71" s="81">
        <v>0</v>
      </c>
      <c r="U71" s="83" t="s">
        <v>869</v>
      </c>
      <c r="V71" s="81">
        <v>0</v>
      </c>
      <c r="W71" s="83" t="s">
        <v>869</v>
      </c>
      <c r="X71" s="133">
        <v>0</v>
      </c>
      <c r="Y71" s="133">
        <v>0</v>
      </c>
      <c r="Z71" s="133">
        <v>0</v>
      </c>
      <c r="AA71" s="133">
        <v>0</v>
      </c>
      <c r="AB71" s="133">
        <v>0</v>
      </c>
      <c r="AC71" s="133">
        <v>0</v>
      </c>
      <c r="AD71" s="133">
        <v>0</v>
      </c>
      <c r="AE71" s="133">
        <v>0</v>
      </c>
      <c r="AF71" s="133">
        <v>0</v>
      </c>
      <c r="AG71" s="133">
        <v>0</v>
      </c>
      <c r="AH71" s="171">
        <v>-88.99</v>
      </c>
      <c r="AI71" s="170">
        <v>-13.19</v>
      </c>
    </row>
    <row r="72" spans="1:35" s="4" customFormat="1" ht="15" x14ac:dyDescent="0.25">
      <c r="A72" s="32">
        <v>20160329</v>
      </c>
      <c r="B72" s="33">
        <v>42486</v>
      </c>
      <c r="C72" s="32" t="s">
        <v>396</v>
      </c>
      <c r="D72" s="30">
        <f t="shared" si="4"/>
        <v>35</v>
      </c>
      <c r="E72" s="8">
        <v>-0.5</v>
      </c>
      <c r="F72" s="36">
        <v>309.59886505297482</v>
      </c>
      <c r="G72" s="37">
        <v>10</v>
      </c>
      <c r="H72" s="71">
        <v>1.4481699099778898E-2</v>
      </c>
      <c r="I72" s="70">
        <v>1</v>
      </c>
      <c r="J72" s="82">
        <v>0.08</v>
      </c>
      <c r="K72" s="83"/>
      <c r="L72" s="84">
        <v>6.141</v>
      </c>
      <c r="M72" s="83"/>
      <c r="N72" s="81">
        <v>0</v>
      </c>
      <c r="O72" s="83" t="s">
        <v>869</v>
      </c>
      <c r="P72" s="81">
        <v>0</v>
      </c>
      <c r="Q72" s="83" t="s">
        <v>869</v>
      </c>
      <c r="R72" s="82">
        <v>8.7569999999999997</v>
      </c>
      <c r="S72" s="83"/>
      <c r="T72" s="81">
        <v>0</v>
      </c>
      <c r="U72" s="83" t="s">
        <v>869</v>
      </c>
      <c r="V72" s="81">
        <v>0</v>
      </c>
      <c r="W72" s="83" t="s">
        <v>869</v>
      </c>
      <c r="X72" s="133">
        <v>0</v>
      </c>
      <c r="Y72" s="133">
        <v>0</v>
      </c>
      <c r="Z72" s="133">
        <v>0</v>
      </c>
      <c r="AA72" s="133">
        <v>0</v>
      </c>
      <c r="AB72" s="133">
        <v>0</v>
      </c>
      <c r="AC72" s="133">
        <v>0</v>
      </c>
      <c r="AD72" s="133">
        <v>0</v>
      </c>
      <c r="AE72" s="133">
        <v>0</v>
      </c>
      <c r="AF72" s="133">
        <v>0</v>
      </c>
      <c r="AG72" s="133">
        <v>0</v>
      </c>
      <c r="AH72" s="171">
        <v>-88.22</v>
      </c>
      <c r="AI72" s="170">
        <v>-13.03</v>
      </c>
    </row>
    <row r="73" spans="1:35" s="4" customFormat="1" ht="15" x14ac:dyDescent="0.25">
      <c r="A73" s="32">
        <v>20160330</v>
      </c>
      <c r="B73" s="33">
        <v>42486</v>
      </c>
      <c r="C73" s="32" t="s">
        <v>397</v>
      </c>
      <c r="D73" s="30">
        <f t="shared" si="4"/>
        <v>35</v>
      </c>
      <c r="E73" s="8">
        <v>-0.25</v>
      </c>
      <c r="F73" s="36">
        <v>60.440616388904836</v>
      </c>
      <c r="G73" s="37">
        <v>1</v>
      </c>
      <c r="H73" s="71">
        <v>2.8518678238369809E-2</v>
      </c>
      <c r="I73" s="70">
        <v>1</v>
      </c>
      <c r="J73" s="82">
        <v>7.0000000000000007E-2</v>
      </c>
      <c r="K73" s="83"/>
      <c r="L73" s="84">
        <v>6.2370000000000001</v>
      </c>
      <c r="M73" s="83"/>
      <c r="N73" s="81">
        <v>0</v>
      </c>
      <c r="O73" s="83" t="s">
        <v>869</v>
      </c>
      <c r="P73" s="81">
        <v>0</v>
      </c>
      <c r="Q73" s="83" t="s">
        <v>869</v>
      </c>
      <c r="R73" s="82">
        <v>7.8749000000000002</v>
      </c>
      <c r="S73" s="83"/>
      <c r="T73" s="81">
        <v>0</v>
      </c>
      <c r="U73" s="83" t="s">
        <v>869</v>
      </c>
      <c r="V73" s="81">
        <v>0</v>
      </c>
      <c r="W73" s="83" t="s">
        <v>869</v>
      </c>
      <c r="X73" s="133">
        <v>42.2</v>
      </c>
      <c r="Y73" s="133">
        <v>0</v>
      </c>
      <c r="Z73" s="133">
        <v>0</v>
      </c>
      <c r="AA73" s="133">
        <v>0</v>
      </c>
      <c r="AB73" s="133">
        <v>0</v>
      </c>
      <c r="AC73" s="133">
        <v>0</v>
      </c>
      <c r="AD73" s="133">
        <v>0</v>
      </c>
      <c r="AE73" s="133">
        <v>0</v>
      </c>
      <c r="AF73" s="133">
        <v>0</v>
      </c>
      <c r="AG73" s="133">
        <v>0</v>
      </c>
      <c r="AH73" s="171">
        <v>-76.599999999999994</v>
      </c>
      <c r="AI73" s="170">
        <v>-11.4</v>
      </c>
    </row>
    <row r="74" spans="1:35" s="4" customFormat="1" ht="15" x14ac:dyDescent="0.25">
      <c r="A74" s="32">
        <v>20160331</v>
      </c>
      <c r="B74" s="33">
        <v>42487</v>
      </c>
      <c r="C74" s="32" t="s">
        <v>398</v>
      </c>
      <c r="D74" s="30">
        <f t="shared" si="4"/>
        <v>40</v>
      </c>
      <c r="E74" s="8">
        <v>-3</v>
      </c>
      <c r="F74" s="36">
        <v>65.20955798772367</v>
      </c>
      <c r="G74" s="37">
        <v>1</v>
      </c>
      <c r="H74" s="71">
        <v>0.36360455252368151</v>
      </c>
      <c r="I74" s="70">
        <v>2</v>
      </c>
      <c r="J74" s="82">
        <v>0.04</v>
      </c>
      <c r="K74" s="83"/>
      <c r="L74" s="84">
        <v>12.085000000000001</v>
      </c>
      <c r="M74" s="83"/>
      <c r="N74" s="81">
        <v>0</v>
      </c>
      <c r="O74" s="83" t="s">
        <v>869</v>
      </c>
      <c r="P74" s="81">
        <v>0</v>
      </c>
      <c r="Q74" s="83" t="s">
        <v>869</v>
      </c>
      <c r="R74" s="82">
        <v>6.3760000000000003</v>
      </c>
      <c r="S74" s="83"/>
      <c r="T74" s="81">
        <v>0</v>
      </c>
      <c r="U74" s="83" t="s">
        <v>869</v>
      </c>
      <c r="V74" s="81">
        <v>0</v>
      </c>
      <c r="W74" s="83" t="s">
        <v>869</v>
      </c>
      <c r="X74" s="133">
        <v>0</v>
      </c>
      <c r="Y74" s="133">
        <v>0</v>
      </c>
      <c r="Z74" s="133">
        <v>0</v>
      </c>
      <c r="AA74" s="133">
        <v>0</v>
      </c>
      <c r="AB74" s="133">
        <v>0</v>
      </c>
      <c r="AC74" s="133">
        <v>0</v>
      </c>
      <c r="AD74" s="133">
        <v>0</v>
      </c>
      <c r="AE74" s="133">
        <v>0</v>
      </c>
      <c r="AF74" s="133">
        <v>0</v>
      </c>
      <c r="AG74" s="133">
        <v>0</v>
      </c>
      <c r="AH74" s="171">
        <v>-83.71</v>
      </c>
      <c r="AI74" s="170">
        <v>-12.53</v>
      </c>
    </row>
    <row r="75" spans="1:35" s="4" customFormat="1" ht="15" x14ac:dyDescent="0.25">
      <c r="A75" s="32">
        <v>20160332</v>
      </c>
      <c r="B75" s="33">
        <v>42487</v>
      </c>
      <c r="C75" s="32" t="s">
        <v>399</v>
      </c>
      <c r="D75" s="30">
        <f t="shared" si="4"/>
        <v>40</v>
      </c>
      <c r="E75" s="8">
        <v>-2.5</v>
      </c>
      <c r="F75" s="36">
        <v>73.735847512884632</v>
      </c>
      <c r="G75" s="37">
        <v>1</v>
      </c>
      <c r="H75" s="71">
        <v>0.44337268485791026</v>
      </c>
      <c r="I75" s="70">
        <v>2</v>
      </c>
      <c r="J75" s="82">
        <v>0.04</v>
      </c>
      <c r="K75" s="83"/>
      <c r="L75" s="84">
        <v>27.9</v>
      </c>
      <c r="M75" s="83"/>
      <c r="N75" s="81">
        <v>0</v>
      </c>
      <c r="O75" s="83" t="s">
        <v>869</v>
      </c>
      <c r="P75" s="81">
        <v>0</v>
      </c>
      <c r="Q75" s="83" t="s">
        <v>869</v>
      </c>
      <c r="R75" s="82">
        <v>1.3841000000000001</v>
      </c>
      <c r="S75" s="83"/>
      <c r="T75" s="81">
        <v>0</v>
      </c>
      <c r="U75" s="83" t="s">
        <v>869</v>
      </c>
      <c r="V75" s="81">
        <v>0</v>
      </c>
      <c r="W75" s="83" t="s">
        <v>869</v>
      </c>
      <c r="X75" s="133">
        <v>6.1</v>
      </c>
      <c r="Y75" s="133">
        <v>0</v>
      </c>
      <c r="Z75" s="133">
        <v>0</v>
      </c>
      <c r="AA75" s="133">
        <v>0</v>
      </c>
      <c r="AB75" s="133">
        <v>0</v>
      </c>
      <c r="AC75" s="133">
        <v>0</v>
      </c>
      <c r="AD75" s="133">
        <v>0</v>
      </c>
      <c r="AE75" s="133">
        <v>0</v>
      </c>
      <c r="AF75" s="133">
        <v>0</v>
      </c>
      <c r="AG75" s="133">
        <v>0</v>
      </c>
      <c r="AH75" s="171">
        <v>-93.06</v>
      </c>
      <c r="AI75" s="170">
        <v>-13.88</v>
      </c>
    </row>
    <row r="76" spans="1:35" s="4" customFormat="1" ht="15" x14ac:dyDescent="0.25">
      <c r="A76" s="32">
        <v>20160333</v>
      </c>
      <c r="B76" s="33">
        <v>42487</v>
      </c>
      <c r="C76" s="32" t="s">
        <v>400</v>
      </c>
      <c r="D76" s="30">
        <f t="shared" si="4"/>
        <v>40</v>
      </c>
      <c r="E76" s="8">
        <v>-2</v>
      </c>
      <c r="F76" s="36">
        <v>93.389667435289525</v>
      </c>
      <c r="G76" s="37">
        <v>1</v>
      </c>
      <c r="H76" s="71">
        <v>0.56302488335925349</v>
      </c>
      <c r="I76" s="70">
        <v>2</v>
      </c>
      <c r="J76" s="82">
        <v>0.04</v>
      </c>
      <c r="K76" s="83"/>
      <c r="L76" s="84">
        <v>22.22</v>
      </c>
      <c r="M76" s="83"/>
      <c r="N76" s="81">
        <v>0</v>
      </c>
      <c r="O76" s="83" t="s">
        <v>869</v>
      </c>
      <c r="P76" s="81">
        <v>0</v>
      </c>
      <c r="Q76" s="83" t="s">
        <v>869</v>
      </c>
      <c r="R76" s="82">
        <v>2.1309</v>
      </c>
      <c r="S76" s="83"/>
      <c r="T76" s="81">
        <v>0</v>
      </c>
      <c r="U76" s="83" t="s">
        <v>869</v>
      </c>
      <c r="V76" s="81">
        <v>0</v>
      </c>
      <c r="W76" s="83" t="s">
        <v>869</v>
      </c>
      <c r="X76" s="133">
        <v>15.6</v>
      </c>
      <c r="Y76" s="133">
        <v>0</v>
      </c>
      <c r="Z76" s="133">
        <v>0</v>
      </c>
      <c r="AA76" s="133">
        <v>0</v>
      </c>
      <c r="AB76" s="133">
        <v>0</v>
      </c>
      <c r="AC76" s="133">
        <v>0</v>
      </c>
      <c r="AD76" s="133">
        <v>0</v>
      </c>
      <c r="AE76" s="133">
        <v>0</v>
      </c>
      <c r="AF76" s="133">
        <v>0</v>
      </c>
      <c r="AG76" s="133">
        <v>0</v>
      </c>
      <c r="AH76" s="171">
        <v>-93.21</v>
      </c>
      <c r="AI76" s="170">
        <v>-13.76</v>
      </c>
    </row>
    <row r="77" spans="1:35" s="4" customFormat="1" ht="15" x14ac:dyDescent="0.25">
      <c r="A77" s="32">
        <v>20160334</v>
      </c>
      <c r="B77" s="33">
        <v>42487</v>
      </c>
      <c r="C77" s="32" t="s">
        <v>401</v>
      </c>
      <c r="D77" s="30">
        <f t="shared" si="4"/>
        <v>40</v>
      </c>
      <c r="E77" s="8">
        <v>-1.5</v>
      </c>
      <c r="F77" s="36">
        <v>130.8186333169283</v>
      </c>
      <c r="G77" s="37">
        <v>1</v>
      </c>
      <c r="H77" s="71">
        <v>0.5676268909939205</v>
      </c>
      <c r="I77" s="70">
        <v>2</v>
      </c>
      <c r="J77" s="82">
        <v>0.05</v>
      </c>
      <c r="K77" s="83"/>
      <c r="L77" s="84">
        <v>11.260999999999999</v>
      </c>
      <c r="M77" s="83"/>
      <c r="N77" s="81">
        <v>0</v>
      </c>
      <c r="O77" s="83" t="s">
        <v>869</v>
      </c>
      <c r="P77" s="81">
        <v>0</v>
      </c>
      <c r="Q77" s="83" t="s">
        <v>869</v>
      </c>
      <c r="R77" s="82">
        <v>1.0702</v>
      </c>
      <c r="S77" s="83"/>
      <c r="T77" s="81">
        <v>0</v>
      </c>
      <c r="U77" s="83" t="s">
        <v>869</v>
      </c>
      <c r="V77" s="81">
        <v>0</v>
      </c>
      <c r="W77" s="83" t="s">
        <v>869</v>
      </c>
      <c r="X77" s="133">
        <v>36.5</v>
      </c>
      <c r="Y77" s="133">
        <v>0</v>
      </c>
      <c r="Z77" s="133">
        <v>0</v>
      </c>
      <c r="AA77" s="133">
        <v>0</v>
      </c>
      <c r="AB77" s="133">
        <v>0</v>
      </c>
      <c r="AC77" s="133">
        <v>0</v>
      </c>
      <c r="AD77" s="133">
        <v>0</v>
      </c>
      <c r="AE77" s="133">
        <v>0</v>
      </c>
      <c r="AF77" s="133">
        <v>0</v>
      </c>
      <c r="AG77" s="133">
        <v>0</v>
      </c>
      <c r="AH77" s="171">
        <v>-83.73</v>
      </c>
      <c r="AI77" s="170">
        <v>-12.49</v>
      </c>
    </row>
    <row r="78" spans="1:35" s="4" customFormat="1" ht="15" x14ac:dyDescent="0.25">
      <c r="A78" s="32">
        <v>20160335</v>
      </c>
      <c r="B78" s="33">
        <v>42487</v>
      </c>
      <c r="C78" s="32" t="s">
        <v>402</v>
      </c>
      <c r="D78" s="30">
        <f t="shared" si="4"/>
        <v>40</v>
      </c>
      <c r="E78" s="8">
        <v>-1.25</v>
      </c>
      <c r="F78" s="36">
        <v>143.39129753199612</v>
      </c>
      <c r="G78" s="37">
        <v>1</v>
      </c>
      <c r="H78" s="71">
        <v>0.48632475611480275</v>
      </c>
      <c r="I78" s="70">
        <v>2</v>
      </c>
      <c r="J78" s="82">
        <v>0.06</v>
      </c>
      <c r="K78" s="83"/>
      <c r="L78" s="84">
        <v>7.9470000000000001</v>
      </c>
      <c r="M78" s="83"/>
      <c r="N78" s="81">
        <v>0</v>
      </c>
      <c r="O78" s="83" t="s">
        <v>869</v>
      </c>
      <c r="P78" s="81">
        <v>0</v>
      </c>
      <c r="Q78" s="83" t="s">
        <v>869</v>
      </c>
      <c r="R78" s="82">
        <v>0.82479999999999998</v>
      </c>
      <c r="S78" s="83"/>
      <c r="T78" s="81">
        <v>0</v>
      </c>
      <c r="U78" s="83" t="s">
        <v>869</v>
      </c>
      <c r="V78" s="81">
        <v>0</v>
      </c>
      <c r="W78" s="83" t="s">
        <v>869</v>
      </c>
      <c r="X78" s="133">
        <v>5</v>
      </c>
      <c r="Y78" s="133">
        <v>0</v>
      </c>
      <c r="Z78" s="133">
        <v>0</v>
      </c>
      <c r="AA78" s="133">
        <v>0</v>
      </c>
      <c r="AB78" s="133">
        <v>0</v>
      </c>
      <c r="AC78" s="133">
        <v>0</v>
      </c>
      <c r="AD78" s="133">
        <v>0</v>
      </c>
      <c r="AE78" s="133">
        <v>0</v>
      </c>
      <c r="AF78" s="133">
        <v>0</v>
      </c>
      <c r="AG78" s="133">
        <v>0</v>
      </c>
      <c r="AH78" s="171">
        <v>-86.62</v>
      </c>
      <c r="AI78" s="170">
        <v>-12.6</v>
      </c>
    </row>
    <row r="79" spans="1:35" s="4" customFormat="1" ht="15" x14ac:dyDescent="0.25">
      <c r="A79" s="32">
        <v>20160336</v>
      </c>
      <c r="B79" s="33">
        <v>42487</v>
      </c>
      <c r="C79" s="32" t="s">
        <v>403</v>
      </c>
      <c r="D79" s="30">
        <f t="shared" si="4"/>
        <v>40</v>
      </c>
      <c r="E79" s="8">
        <v>-1</v>
      </c>
      <c r="F79" s="36">
        <v>100.75984990619138</v>
      </c>
      <c r="G79" s="37">
        <v>1</v>
      </c>
      <c r="H79" s="71">
        <v>0.43877067722324326</v>
      </c>
      <c r="I79" s="70">
        <v>2</v>
      </c>
      <c r="J79" s="82">
        <v>0.06</v>
      </c>
      <c r="K79" s="83"/>
      <c r="L79" s="84">
        <v>6.819</v>
      </c>
      <c r="M79" s="83"/>
      <c r="N79" s="81">
        <v>0</v>
      </c>
      <c r="O79" s="83" t="s">
        <v>869</v>
      </c>
      <c r="P79" s="81">
        <v>0</v>
      </c>
      <c r="Q79" s="83" t="s">
        <v>869</v>
      </c>
      <c r="R79" s="82">
        <v>1.1972</v>
      </c>
      <c r="S79" s="83"/>
      <c r="T79" s="84">
        <v>0.67390000000000005</v>
      </c>
      <c r="U79" s="83"/>
      <c r="V79" s="81">
        <v>0</v>
      </c>
      <c r="W79" s="83" t="s">
        <v>869</v>
      </c>
      <c r="X79" s="133">
        <v>2</v>
      </c>
      <c r="Y79" s="133">
        <v>0</v>
      </c>
      <c r="Z79" s="133">
        <v>0</v>
      </c>
      <c r="AA79" s="133">
        <v>0</v>
      </c>
      <c r="AB79" s="133">
        <v>0</v>
      </c>
      <c r="AC79" s="133">
        <v>0</v>
      </c>
      <c r="AD79" s="133">
        <v>0</v>
      </c>
      <c r="AE79" s="133">
        <v>0</v>
      </c>
      <c r="AF79" s="133">
        <v>0</v>
      </c>
      <c r="AG79" s="133">
        <v>0</v>
      </c>
      <c r="AH79" s="171">
        <v>-92.5</v>
      </c>
      <c r="AI79" s="170">
        <v>-13.43</v>
      </c>
    </row>
    <row r="80" spans="1:35" s="4" customFormat="1" ht="15" x14ac:dyDescent="0.25">
      <c r="A80" s="32">
        <v>20160337</v>
      </c>
      <c r="B80" s="33">
        <v>42487</v>
      </c>
      <c r="C80" s="32" t="s">
        <v>404</v>
      </c>
      <c r="D80" s="30">
        <f t="shared" si="4"/>
        <v>40</v>
      </c>
      <c r="E80" s="8">
        <v>-0.75</v>
      </c>
      <c r="F80" s="36">
        <v>76.192575003185226</v>
      </c>
      <c r="G80" s="37">
        <v>1</v>
      </c>
      <c r="H80" s="71">
        <v>0.32218648381167814</v>
      </c>
      <c r="I80" s="70">
        <v>2</v>
      </c>
      <c r="J80" s="82">
        <v>0.06</v>
      </c>
      <c r="K80" s="83"/>
      <c r="L80" s="84">
        <v>5.4409999999999998</v>
      </c>
      <c r="M80" s="83"/>
      <c r="N80" s="81">
        <v>0</v>
      </c>
      <c r="O80" s="83" t="s">
        <v>869</v>
      </c>
      <c r="P80" s="81">
        <v>0</v>
      </c>
      <c r="Q80" s="83" t="s">
        <v>869</v>
      </c>
      <c r="R80" s="82">
        <v>2.2747000000000002</v>
      </c>
      <c r="S80" s="83"/>
      <c r="T80" s="84">
        <v>0.80910000000000004</v>
      </c>
      <c r="U80" s="83"/>
      <c r="V80" s="81">
        <v>0</v>
      </c>
      <c r="W80" s="83" t="s">
        <v>869</v>
      </c>
      <c r="X80" s="133">
        <v>0</v>
      </c>
      <c r="Y80" s="133">
        <v>0</v>
      </c>
      <c r="Z80" s="133">
        <v>0</v>
      </c>
      <c r="AA80" s="133">
        <v>0</v>
      </c>
      <c r="AB80" s="133">
        <v>0</v>
      </c>
      <c r="AC80" s="133">
        <v>0</v>
      </c>
      <c r="AD80" s="133">
        <v>0</v>
      </c>
      <c r="AE80" s="133">
        <v>0</v>
      </c>
      <c r="AF80" s="133">
        <v>0</v>
      </c>
      <c r="AG80" s="133">
        <v>0</v>
      </c>
      <c r="AH80" s="171">
        <v>-90.14</v>
      </c>
      <c r="AI80" s="170">
        <v>-13.5</v>
      </c>
    </row>
    <row r="81" spans="1:35" s="4" customFormat="1" ht="15" x14ac:dyDescent="0.25">
      <c r="A81" s="32">
        <v>20160338</v>
      </c>
      <c r="B81" s="33">
        <v>42487</v>
      </c>
      <c r="C81" s="32" t="s">
        <v>405</v>
      </c>
      <c r="D81" s="30">
        <f t="shared" si="4"/>
        <v>40</v>
      </c>
      <c r="E81" s="8">
        <v>-0.5</v>
      </c>
      <c r="F81" s="36">
        <v>46.856358501360269</v>
      </c>
      <c r="G81" s="37">
        <v>1</v>
      </c>
      <c r="H81" s="71">
        <v>2.7738846064003651E-2</v>
      </c>
      <c r="I81" s="70">
        <v>1</v>
      </c>
      <c r="J81" s="82">
        <v>0.05</v>
      </c>
      <c r="K81" s="83"/>
      <c r="L81" s="84">
        <v>4.5350000000000001</v>
      </c>
      <c r="M81" s="83"/>
      <c r="N81" s="81">
        <v>0</v>
      </c>
      <c r="O81" s="83" t="s">
        <v>869</v>
      </c>
      <c r="P81" s="81">
        <v>0</v>
      </c>
      <c r="Q81" s="83" t="s">
        <v>869</v>
      </c>
      <c r="R81" s="82">
        <v>7.2602000000000002</v>
      </c>
      <c r="S81" s="83"/>
      <c r="T81" s="81">
        <v>0</v>
      </c>
      <c r="U81" s="83" t="s">
        <v>869</v>
      </c>
      <c r="V81" s="81">
        <v>0</v>
      </c>
      <c r="W81" s="83" t="s">
        <v>869</v>
      </c>
      <c r="X81" s="133">
        <v>0</v>
      </c>
      <c r="Y81" s="133">
        <v>0</v>
      </c>
      <c r="Z81" s="133">
        <v>0</v>
      </c>
      <c r="AA81" s="133">
        <v>0</v>
      </c>
      <c r="AB81" s="133">
        <v>0</v>
      </c>
      <c r="AC81" s="133">
        <v>0</v>
      </c>
      <c r="AD81" s="133">
        <v>0</v>
      </c>
      <c r="AE81" s="133">
        <v>0</v>
      </c>
      <c r="AF81" s="133">
        <v>0</v>
      </c>
      <c r="AG81" s="133">
        <v>0</v>
      </c>
      <c r="AH81" s="171">
        <v>-72.83</v>
      </c>
      <c r="AI81" s="170">
        <v>-10.69</v>
      </c>
    </row>
    <row r="82" spans="1:35" s="4" customFormat="1" ht="15" x14ac:dyDescent="0.25">
      <c r="A82" s="32">
        <v>20160339</v>
      </c>
      <c r="B82" s="33">
        <v>42487</v>
      </c>
      <c r="C82" s="32" t="s">
        <v>406</v>
      </c>
      <c r="D82" s="30">
        <f t="shared" si="4"/>
        <v>40</v>
      </c>
      <c r="E82" s="8">
        <v>-0.25</v>
      </c>
      <c r="F82" s="36">
        <v>43.532550720365322</v>
      </c>
      <c r="G82" s="37">
        <v>1</v>
      </c>
      <c r="H82" s="71">
        <v>0</v>
      </c>
      <c r="I82" s="70">
        <v>1</v>
      </c>
      <c r="J82" s="82">
        <v>0.05</v>
      </c>
      <c r="K82" s="83"/>
      <c r="L82" s="84">
        <v>3.7690000000000001</v>
      </c>
      <c r="M82" s="83"/>
      <c r="N82" s="81">
        <v>0</v>
      </c>
      <c r="O82" s="83" t="s">
        <v>869</v>
      </c>
      <c r="P82" s="81">
        <v>0</v>
      </c>
      <c r="Q82" s="83" t="s">
        <v>869</v>
      </c>
      <c r="R82" s="82">
        <v>8.1816999999999993</v>
      </c>
      <c r="S82" s="83"/>
      <c r="T82" s="81">
        <v>0</v>
      </c>
      <c r="U82" s="83" t="s">
        <v>869</v>
      </c>
      <c r="V82" s="81">
        <v>0</v>
      </c>
      <c r="W82" s="83" t="s">
        <v>869</v>
      </c>
      <c r="X82" s="133">
        <v>0</v>
      </c>
      <c r="Y82" s="133">
        <v>0</v>
      </c>
      <c r="Z82" s="133">
        <v>0</v>
      </c>
      <c r="AA82" s="133">
        <v>0</v>
      </c>
      <c r="AB82" s="133">
        <v>0</v>
      </c>
      <c r="AC82" s="133">
        <v>0</v>
      </c>
      <c r="AD82" s="133">
        <v>0</v>
      </c>
      <c r="AE82" s="133">
        <v>0</v>
      </c>
      <c r="AF82" s="133">
        <v>0</v>
      </c>
      <c r="AG82" s="133">
        <v>0</v>
      </c>
      <c r="AH82" s="171">
        <v>-68.97</v>
      </c>
      <c r="AI82" s="170">
        <v>-10.37</v>
      </c>
    </row>
    <row r="83" spans="1:35" s="4" customFormat="1" ht="15" x14ac:dyDescent="0.25">
      <c r="A83" s="32">
        <v>20160340</v>
      </c>
      <c r="B83" s="33">
        <v>42487</v>
      </c>
      <c r="C83" s="32" t="s">
        <v>407</v>
      </c>
      <c r="D83" s="30">
        <f t="shared" si="4"/>
        <v>45</v>
      </c>
      <c r="E83" s="8">
        <v>-3</v>
      </c>
      <c r="F83" s="36">
        <v>76.915141912097198</v>
      </c>
      <c r="G83" s="37">
        <v>1</v>
      </c>
      <c r="H83" s="71">
        <v>0.50933479428813799</v>
      </c>
      <c r="I83" s="70">
        <v>2</v>
      </c>
      <c r="J83" s="82">
        <v>0.1</v>
      </c>
      <c r="K83" s="83"/>
      <c r="L83" s="84">
        <v>16.399999999999999</v>
      </c>
      <c r="M83" s="83"/>
      <c r="N83" s="81">
        <v>0</v>
      </c>
      <c r="O83" s="83" t="s">
        <v>869</v>
      </c>
      <c r="P83" s="81">
        <v>0</v>
      </c>
      <c r="Q83" s="83" t="s">
        <v>869</v>
      </c>
      <c r="R83" s="82">
        <v>0.71360000000000001</v>
      </c>
      <c r="S83" s="83"/>
      <c r="T83" s="81">
        <v>0</v>
      </c>
      <c r="U83" s="83" t="s">
        <v>869</v>
      </c>
      <c r="V83" s="81">
        <v>0</v>
      </c>
      <c r="W83" s="83" t="s">
        <v>869</v>
      </c>
      <c r="X83" s="133">
        <v>5</v>
      </c>
      <c r="Y83" s="133">
        <v>0</v>
      </c>
      <c r="Z83" s="133">
        <v>0</v>
      </c>
      <c r="AA83" s="133">
        <v>0</v>
      </c>
      <c r="AB83" s="133">
        <v>0</v>
      </c>
      <c r="AC83" s="133">
        <v>0</v>
      </c>
      <c r="AD83" s="133">
        <v>0</v>
      </c>
      <c r="AE83" s="133">
        <v>0</v>
      </c>
      <c r="AF83" s="133">
        <v>0</v>
      </c>
      <c r="AG83" s="133">
        <v>0</v>
      </c>
      <c r="AH83" s="171">
        <v>-95.06</v>
      </c>
      <c r="AI83" s="170">
        <v>-13.7</v>
      </c>
    </row>
    <row r="84" spans="1:35" s="4" customFormat="1" ht="15" x14ac:dyDescent="0.25">
      <c r="A84" s="32">
        <v>20160341</v>
      </c>
      <c r="B84" s="33">
        <v>42487</v>
      </c>
      <c r="C84" s="32" t="s">
        <v>408</v>
      </c>
      <c r="D84" s="30">
        <f t="shared" si="4"/>
        <v>45</v>
      </c>
      <c r="E84" s="8">
        <v>-2.5</v>
      </c>
      <c r="F84" s="36">
        <v>65.065044605941281</v>
      </c>
      <c r="G84" s="37">
        <v>1</v>
      </c>
      <c r="H84" s="71">
        <v>0.41422663650501906</v>
      </c>
      <c r="I84" s="70">
        <v>2</v>
      </c>
      <c r="J84" s="82">
        <v>0.1</v>
      </c>
      <c r="K84" s="83"/>
      <c r="L84" s="84">
        <v>10.766</v>
      </c>
      <c r="M84" s="83"/>
      <c r="N84" s="81">
        <v>0</v>
      </c>
      <c r="O84" s="83" t="s">
        <v>869</v>
      </c>
      <c r="P84" s="81">
        <v>0</v>
      </c>
      <c r="Q84" s="83" t="s">
        <v>869</v>
      </c>
      <c r="R84" s="82">
        <v>1.1324000000000001</v>
      </c>
      <c r="S84" s="83"/>
      <c r="T84" s="81">
        <v>0</v>
      </c>
      <c r="U84" s="83" t="s">
        <v>869</v>
      </c>
      <c r="V84" s="81">
        <v>0</v>
      </c>
      <c r="W84" s="83" t="s">
        <v>869</v>
      </c>
      <c r="X84" s="133">
        <v>16.100000000000001</v>
      </c>
      <c r="Y84" s="133">
        <v>0</v>
      </c>
      <c r="Z84" s="133">
        <v>0</v>
      </c>
      <c r="AA84" s="133">
        <v>0</v>
      </c>
      <c r="AB84" s="133">
        <v>0</v>
      </c>
      <c r="AC84" s="133">
        <v>0</v>
      </c>
      <c r="AD84" s="133">
        <v>0</v>
      </c>
      <c r="AE84" s="133">
        <v>0</v>
      </c>
      <c r="AF84" s="133">
        <v>0</v>
      </c>
      <c r="AG84" s="133">
        <v>0</v>
      </c>
      <c r="AH84" s="171">
        <v>-93.23</v>
      </c>
      <c r="AI84" s="170">
        <v>-13.27</v>
      </c>
    </row>
    <row r="85" spans="1:35" s="4" customFormat="1" ht="15" x14ac:dyDescent="0.25">
      <c r="A85" s="32">
        <v>20160342</v>
      </c>
      <c r="B85" s="33">
        <v>42487</v>
      </c>
      <c r="C85" s="32" t="s">
        <v>409</v>
      </c>
      <c r="D85" s="30">
        <f t="shared" si="4"/>
        <v>45</v>
      </c>
      <c r="E85" s="8">
        <v>-2</v>
      </c>
      <c r="F85" s="36">
        <v>43.966090865712488</v>
      </c>
      <c r="G85" s="37">
        <v>1</v>
      </c>
      <c r="H85" s="71">
        <v>0.16111621659833159</v>
      </c>
      <c r="I85" s="70">
        <v>2</v>
      </c>
      <c r="J85" s="82">
        <v>0.09</v>
      </c>
      <c r="K85" s="83"/>
      <c r="L85" s="84">
        <v>9.9529999999999994</v>
      </c>
      <c r="M85" s="83"/>
      <c r="N85" s="81">
        <v>0</v>
      </c>
      <c r="O85" s="83" t="s">
        <v>869</v>
      </c>
      <c r="P85" s="81">
        <v>0</v>
      </c>
      <c r="Q85" s="83" t="s">
        <v>869</v>
      </c>
      <c r="R85" s="82">
        <v>0.63800000000000001</v>
      </c>
      <c r="S85" s="83"/>
      <c r="T85" s="81">
        <v>0</v>
      </c>
      <c r="U85" s="83" t="s">
        <v>869</v>
      </c>
      <c r="V85" s="81">
        <v>0</v>
      </c>
      <c r="W85" s="83" t="s">
        <v>869</v>
      </c>
      <c r="X85" s="133">
        <v>0</v>
      </c>
      <c r="Y85" s="133">
        <v>0</v>
      </c>
      <c r="Z85" s="133">
        <v>0</v>
      </c>
      <c r="AA85" s="133">
        <v>0</v>
      </c>
      <c r="AB85" s="133">
        <v>0</v>
      </c>
      <c r="AC85" s="133">
        <v>0</v>
      </c>
      <c r="AD85" s="133">
        <v>0</v>
      </c>
      <c r="AE85" s="133">
        <v>0</v>
      </c>
      <c r="AF85" s="133">
        <v>0</v>
      </c>
      <c r="AG85" s="133">
        <v>0</v>
      </c>
      <c r="AH85" s="171">
        <v>-89.33</v>
      </c>
      <c r="AI85" s="170">
        <v>-13.01</v>
      </c>
    </row>
    <row r="86" spans="1:35" s="4" customFormat="1" ht="15" x14ac:dyDescent="0.25">
      <c r="A86" s="32">
        <v>20160343</v>
      </c>
      <c r="B86" s="33">
        <v>42487</v>
      </c>
      <c r="C86" s="32" t="s">
        <v>410</v>
      </c>
      <c r="D86" s="30">
        <f t="shared" si="4"/>
        <v>45</v>
      </c>
      <c r="E86" s="8">
        <v>-1.5</v>
      </c>
      <c r="F86" s="36">
        <v>38.763609121546487</v>
      </c>
      <c r="G86" s="37">
        <v>1</v>
      </c>
      <c r="H86" s="71">
        <v>0.15251199396258955</v>
      </c>
      <c r="I86" s="70">
        <v>1</v>
      </c>
      <c r="J86" s="82">
        <v>0.08</v>
      </c>
      <c r="K86" s="83"/>
      <c r="L86" s="84">
        <v>6.6859999999999999</v>
      </c>
      <c r="M86" s="83"/>
      <c r="N86" s="81">
        <v>0</v>
      </c>
      <c r="O86" s="83" t="s">
        <v>869</v>
      </c>
      <c r="P86" s="81">
        <v>0</v>
      </c>
      <c r="Q86" s="83" t="s">
        <v>869</v>
      </c>
      <c r="R86" s="82">
        <v>0.73170000000000002</v>
      </c>
      <c r="S86" s="83"/>
      <c r="T86" s="81">
        <v>0</v>
      </c>
      <c r="U86" s="83" t="s">
        <v>869</v>
      </c>
      <c r="V86" s="81">
        <v>0</v>
      </c>
      <c r="W86" s="83" t="s">
        <v>869</v>
      </c>
      <c r="X86" s="133">
        <v>0</v>
      </c>
      <c r="Y86" s="133">
        <v>0</v>
      </c>
      <c r="Z86" s="133">
        <v>0</v>
      </c>
      <c r="AA86" s="133">
        <v>0</v>
      </c>
      <c r="AB86" s="133">
        <v>0</v>
      </c>
      <c r="AC86" s="133">
        <v>0</v>
      </c>
      <c r="AD86" s="133">
        <v>0</v>
      </c>
      <c r="AE86" s="133">
        <v>0</v>
      </c>
      <c r="AF86" s="133">
        <v>0</v>
      </c>
      <c r="AG86" s="133">
        <v>0</v>
      </c>
      <c r="AH86" s="171">
        <v>-93.89</v>
      </c>
      <c r="AI86" s="170">
        <v>-13.5</v>
      </c>
    </row>
    <row r="87" spans="1:35" s="4" customFormat="1" ht="15" x14ac:dyDescent="0.25">
      <c r="A87" s="32">
        <v>20160344</v>
      </c>
      <c r="B87" s="33">
        <v>42487</v>
      </c>
      <c r="C87" s="32" t="s">
        <v>411</v>
      </c>
      <c r="D87" s="30">
        <f t="shared" si="4"/>
        <v>45</v>
      </c>
      <c r="E87" s="8">
        <v>-1.25</v>
      </c>
      <c r="F87" s="36">
        <v>45.122197919971597</v>
      </c>
      <c r="G87" s="37">
        <v>1</v>
      </c>
      <c r="H87" s="71">
        <v>0.10182290262878903</v>
      </c>
      <c r="I87" s="70">
        <v>1</v>
      </c>
      <c r="J87" s="82">
        <v>0.08</v>
      </c>
      <c r="K87" s="83"/>
      <c r="L87" s="84">
        <v>7.2460000000000004</v>
      </c>
      <c r="M87" s="83"/>
      <c r="N87" s="81">
        <v>0</v>
      </c>
      <c r="O87" s="83" t="s">
        <v>869</v>
      </c>
      <c r="P87" s="81">
        <v>0</v>
      </c>
      <c r="Q87" s="83" t="s">
        <v>869</v>
      </c>
      <c r="R87" s="82">
        <v>0.879</v>
      </c>
      <c r="S87" s="83"/>
      <c r="T87" s="81">
        <v>0</v>
      </c>
      <c r="U87" s="83" t="s">
        <v>869</v>
      </c>
      <c r="V87" s="81">
        <v>0</v>
      </c>
      <c r="W87" s="83" t="s">
        <v>869</v>
      </c>
      <c r="X87" s="133">
        <v>0</v>
      </c>
      <c r="Y87" s="133">
        <v>0</v>
      </c>
      <c r="Z87" s="133">
        <v>0</v>
      </c>
      <c r="AA87" s="133">
        <v>0</v>
      </c>
      <c r="AB87" s="133">
        <v>0</v>
      </c>
      <c r="AC87" s="133">
        <v>0</v>
      </c>
      <c r="AD87" s="133">
        <v>0</v>
      </c>
      <c r="AE87" s="133">
        <v>0</v>
      </c>
      <c r="AF87" s="133">
        <v>0</v>
      </c>
      <c r="AG87" s="133">
        <v>0</v>
      </c>
      <c r="AH87" s="171">
        <v>-93.29</v>
      </c>
      <c r="AI87" s="170">
        <v>-13.73</v>
      </c>
    </row>
    <row r="88" spans="1:35" s="4" customFormat="1" ht="15" x14ac:dyDescent="0.25">
      <c r="A88" s="32">
        <v>20160345</v>
      </c>
      <c r="B88" s="33">
        <v>42487</v>
      </c>
      <c r="C88" s="32" t="s">
        <v>412</v>
      </c>
      <c r="D88" s="30">
        <f t="shared" si="4"/>
        <v>45</v>
      </c>
      <c r="E88" s="8">
        <v>-1</v>
      </c>
      <c r="F88" s="36">
        <v>46.278304974230714</v>
      </c>
      <c r="G88" s="37">
        <v>1</v>
      </c>
      <c r="H88" s="71">
        <v>0.13810617842499637</v>
      </c>
      <c r="I88" s="70">
        <v>2</v>
      </c>
      <c r="J88" s="82">
        <v>7.0000000000000007E-2</v>
      </c>
      <c r="K88" s="83"/>
      <c r="L88" s="84">
        <v>9.4290000000000003</v>
      </c>
      <c r="M88" s="83"/>
      <c r="N88" s="81">
        <v>0</v>
      </c>
      <c r="O88" s="83" t="s">
        <v>869</v>
      </c>
      <c r="P88" s="81">
        <v>0</v>
      </c>
      <c r="Q88" s="83" t="s">
        <v>869</v>
      </c>
      <c r="R88" s="82">
        <v>2.1214</v>
      </c>
      <c r="S88" s="83"/>
      <c r="T88" s="81">
        <v>0</v>
      </c>
      <c r="U88" s="83" t="s">
        <v>869</v>
      </c>
      <c r="V88" s="81">
        <v>0</v>
      </c>
      <c r="W88" s="83" t="s">
        <v>869</v>
      </c>
      <c r="X88" s="133">
        <v>0</v>
      </c>
      <c r="Y88" s="133">
        <v>0</v>
      </c>
      <c r="Z88" s="133">
        <v>0</v>
      </c>
      <c r="AA88" s="133">
        <v>0</v>
      </c>
      <c r="AB88" s="133">
        <v>0</v>
      </c>
      <c r="AC88" s="133">
        <v>0</v>
      </c>
      <c r="AD88" s="133">
        <v>0</v>
      </c>
      <c r="AE88" s="133">
        <v>0</v>
      </c>
      <c r="AF88" s="133">
        <v>0</v>
      </c>
      <c r="AG88" s="133">
        <v>0</v>
      </c>
      <c r="AH88" s="171">
        <v>-95.54</v>
      </c>
      <c r="AI88" s="170">
        <v>-14</v>
      </c>
    </row>
    <row r="89" spans="1:35" s="4" customFormat="1" ht="15" x14ac:dyDescent="0.25">
      <c r="A89" s="32">
        <v>20160346</v>
      </c>
      <c r="B89" s="33">
        <v>42487</v>
      </c>
      <c r="C89" s="32" t="s">
        <v>413</v>
      </c>
      <c r="D89" s="30">
        <f t="shared" si="4"/>
        <v>45</v>
      </c>
      <c r="E89" s="8">
        <v>-0.75</v>
      </c>
      <c r="F89" s="36">
        <v>49.602112755225662</v>
      </c>
      <c r="G89" s="37">
        <v>1</v>
      </c>
      <c r="H89" s="71">
        <v>0.11816414534143919</v>
      </c>
      <c r="I89" s="70">
        <v>2</v>
      </c>
      <c r="J89" s="82">
        <v>0.06</v>
      </c>
      <c r="K89" s="83"/>
      <c r="L89" s="84">
        <v>10.209</v>
      </c>
      <c r="M89" s="83"/>
      <c r="N89" s="81">
        <v>0</v>
      </c>
      <c r="O89" s="83" t="s">
        <v>869</v>
      </c>
      <c r="P89" s="81">
        <v>0</v>
      </c>
      <c r="Q89" s="83" t="s">
        <v>869</v>
      </c>
      <c r="R89" s="82">
        <v>3.0236000000000001</v>
      </c>
      <c r="S89" s="83"/>
      <c r="T89" s="81">
        <v>0</v>
      </c>
      <c r="U89" s="83" t="s">
        <v>869</v>
      </c>
      <c r="V89" s="81">
        <v>0</v>
      </c>
      <c r="W89" s="83" t="s">
        <v>869</v>
      </c>
      <c r="X89" s="133">
        <v>0</v>
      </c>
      <c r="Y89" s="133">
        <v>0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3">
        <v>0</v>
      </c>
      <c r="AG89" s="133">
        <v>0</v>
      </c>
      <c r="AH89" s="171">
        <v>-96.25</v>
      </c>
      <c r="AI89" s="170">
        <v>-14.14</v>
      </c>
    </row>
    <row r="90" spans="1:35" s="4" customFormat="1" ht="15" x14ac:dyDescent="0.25">
      <c r="A90" s="32">
        <v>20160347</v>
      </c>
      <c r="B90" s="33">
        <v>42487</v>
      </c>
      <c r="C90" s="32" t="s">
        <v>414</v>
      </c>
      <c r="D90" s="30">
        <f t="shared" si="4"/>
        <v>45</v>
      </c>
      <c r="E90" s="8">
        <v>-0.5</v>
      </c>
      <c r="F90" s="36">
        <v>45.989278210665937</v>
      </c>
      <c r="G90" s="37">
        <v>1</v>
      </c>
      <c r="H90" s="71">
        <v>8.2430417048496036E-3</v>
      </c>
      <c r="I90" s="70">
        <v>1</v>
      </c>
      <c r="J90" s="82">
        <v>7.0000000000000007E-2</v>
      </c>
      <c r="K90" s="83"/>
      <c r="L90" s="84">
        <v>4.7530000000000001</v>
      </c>
      <c r="M90" s="83"/>
      <c r="N90" s="81">
        <v>0</v>
      </c>
      <c r="O90" s="83" t="s">
        <v>869</v>
      </c>
      <c r="P90" s="81">
        <v>0</v>
      </c>
      <c r="Q90" s="83" t="s">
        <v>869</v>
      </c>
      <c r="R90" s="82">
        <v>3.6084999999999998</v>
      </c>
      <c r="S90" s="83"/>
      <c r="T90" s="81">
        <v>0</v>
      </c>
      <c r="U90" s="83" t="s">
        <v>869</v>
      </c>
      <c r="V90" s="81">
        <v>0</v>
      </c>
      <c r="W90" s="83" t="s">
        <v>869</v>
      </c>
      <c r="X90" s="133">
        <v>0</v>
      </c>
      <c r="Y90" s="133">
        <v>0</v>
      </c>
      <c r="Z90" s="133">
        <v>0</v>
      </c>
      <c r="AA90" s="133">
        <v>0</v>
      </c>
      <c r="AB90" s="133">
        <v>0</v>
      </c>
      <c r="AC90" s="133">
        <v>0</v>
      </c>
      <c r="AD90" s="133">
        <v>0</v>
      </c>
      <c r="AE90" s="133">
        <v>0</v>
      </c>
      <c r="AF90" s="133">
        <v>0</v>
      </c>
      <c r="AG90" s="133">
        <v>0</v>
      </c>
      <c r="AH90" s="171">
        <v>-80.650000000000006</v>
      </c>
      <c r="AI90" s="170">
        <v>-11.99</v>
      </c>
    </row>
    <row r="91" spans="1:35" s="4" customFormat="1" ht="15" x14ac:dyDescent="0.25">
      <c r="A91" s="32">
        <v>20160348</v>
      </c>
      <c r="B91" s="33">
        <v>42487</v>
      </c>
      <c r="C91" s="32" t="s">
        <v>415</v>
      </c>
      <c r="D91" s="30">
        <f t="shared" si="4"/>
        <v>45</v>
      </c>
      <c r="E91" s="8">
        <v>-0.25</v>
      </c>
      <c r="F91" s="36">
        <v>33.994667522727653</v>
      </c>
      <c r="G91" s="37">
        <v>1</v>
      </c>
      <c r="H91" s="71">
        <v>3.7096832156397593E-2</v>
      </c>
      <c r="I91" s="70">
        <v>1</v>
      </c>
      <c r="J91" s="82">
        <v>0.06</v>
      </c>
      <c r="K91" s="83"/>
      <c r="L91" s="84">
        <v>3.2</v>
      </c>
      <c r="M91" s="83"/>
      <c r="N91" s="81">
        <v>0</v>
      </c>
      <c r="O91" s="83" t="s">
        <v>869</v>
      </c>
      <c r="P91" s="81">
        <v>0</v>
      </c>
      <c r="Q91" s="83" t="s">
        <v>869</v>
      </c>
      <c r="R91" s="81">
        <v>0</v>
      </c>
      <c r="S91" s="83" t="s">
        <v>869</v>
      </c>
      <c r="T91" s="81">
        <v>0</v>
      </c>
      <c r="U91" s="83" t="s">
        <v>869</v>
      </c>
      <c r="V91" s="81">
        <v>0</v>
      </c>
      <c r="W91" s="83" t="s">
        <v>869</v>
      </c>
      <c r="X91" s="133">
        <v>0</v>
      </c>
      <c r="Y91" s="133">
        <v>0</v>
      </c>
      <c r="Z91" s="133">
        <v>0</v>
      </c>
      <c r="AA91" s="133">
        <v>0</v>
      </c>
      <c r="AB91" s="133">
        <v>0</v>
      </c>
      <c r="AC91" s="133">
        <v>0</v>
      </c>
      <c r="AD91" s="133">
        <v>0</v>
      </c>
      <c r="AE91" s="133">
        <v>0</v>
      </c>
      <c r="AF91" s="133">
        <v>0</v>
      </c>
      <c r="AG91" s="133">
        <v>0</v>
      </c>
      <c r="AH91" s="171">
        <v>-86.16</v>
      </c>
      <c r="AI91" s="170">
        <v>-12.86</v>
      </c>
    </row>
    <row r="92" spans="1:35" s="4" customFormat="1" ht="15" x14ac:dyDescent="0.25">
      <c r="A92" s="32">
        <v>20160349</v>
      </c>
      <c r="B92" s="33">
        <v>42487</v>
      </c>
      <c r="C92" s="32" t="s">
        <v>416</v>
      </c>
      <c r="D92" s="30">
        <f t="shared" si="4"/>
        <v>50</v>
      </c>
      <c r="E92" s="8">
        <v>-3</v>
      </c>
      <c r="F92" s="36">
        <v>32.694047086686147</v>
      </c>
      <c r="G92" s="37">
        <v>1</v>
      </c>
      <c r="H92" s="71">
        <v>4.7234650423157699E-2</v>
      </c>
      <c r="I92" s="70">
        <v>1</v>
      </c>
      <c r="J92" s="82">
        <v>7.0000000000000007E-2</v>
      </c>
      <c r="K92" s="83"/>
      <c r="L92" s="84">
        <v>4.0049999999999999</v>
      </c>
      <c r="M92" s="83"/>
      <c r="N92" s="81">
        <v>0</v>
      </c>
      <c r="O92" s="83" t="s">
        <v>869</v>
      </c>
      <c r="P92" s="81">
        <v>0</v>
      </c>
      <c r="Q92" s="83" t="s">
        <v>869</v>
      </c>
      <c r="R92" s="82">
        <v>1.6849000000000001</v>
      </c>
      <c r="S92" s="83"/>
      <c r="T92" s="81">
        <v>0</v>
      </c>
      <c r="U92" s="83" t="s">
        <v>869</v>
      </c>
      <c r="V92" s="81">
        <v>0</v>
      </c>
      <c r="W92" s="83" t="s">
        <v>869</v>
      </c>
      <c r="X92" s="133">
        <v>0</v>
      </c>
      <c r="Y92" s="133">
        <v>0</v>
      </c>
      <c r="Z92" s="133">
        <v>0</v>
      </c>
      <c r="AA92" s="133">
        <v>0</v>
      </c>
      <c r="AB92" s="133">
        <v>0</v>
      </c>
      <c r="AC92" s="133">
        <v>0</v>
      </c>
      <c r="AD92" s="133">
        <v>0</v>
      </c>
      <c r="AE92" s="133">
        <v>0</v>
      </c>
      <c r="AF92" s="133">
        <v>0</v>
      </c>
      <c r="AG92" s="133">
        <v>0</v>
      </c>
      <c r="AH92" s="171">
        <v>-73.31</v>
      </c>
      <c r="AI92" s="170">
        <v>-10.56</v>
      </c>
    </row>
    <row r="93" spans="1:35" s="4" customFormat="1" ht="15" x14ac:dyDescent="0.25">
      <c r="A93" s="32">
        <v>20160350</v>
      </c>
      <c r="B93" s="33">
        <v>42487</v>
      </c>
      <c r="C93" s="32" t="s">
        <v>417</v>
      </c>
      <c r="D93" s="30">
        <f t="shared" si="4"/>
        <v>50</v>
      </c>
      <c r="E93" s="8">
        <v>-2.5</v>
      </c>
      <c r="F93" s="36">
        <v>37.173961921940204</v>
      </c>
      <c r="G93" s="37">
        <v>1</v>
      </c>
      <c r="H93" s="71">
        <v>0.11741954611611224</v>
      </c>
      <c r="I93" s="70">
        <v>1</v>
      </c>
      <c r="J93" s="82">
        <v>0.05</v>
      </c>
      <c r="K93" s="83"/>
      <c r="L93" s="84">
        <v>4.851</v>
      </c>
      <c r="M93" s="83"/>
      <c r="N93" s="81">
        <v>0</v>
      </c>
      <c r="O93" s="83" t="s">
        <v>869</v>
      </c>
      <c r="P93" s="81">
        <v>0</v>
      </c>
      <c r="Q93" s="83" t="s">
        <v>869</v>
      </c>
      <c r="R93" s="82">
        <v>1.2156</v>
      </c>
      <c r="S93" s="83"/>
      <c r="T93" s="84">
        <v>1.7824</v>
      </c>
      <c r="U93" s="83"/>
      <c r="V93" s="81">
        <v>0</v>
      </c>
      <c r="W93" s="83" t="s">
        <v>869</v>
      </c>
      <c r="X93" s="133">
        <v>5.8</v>
      </c>
      <c r="Y93" s="133">
        <v>0</v>
      </c>
      <c r="Z93" s="133">
        <v>0</v>
      </c>
      <c r="AA93" s="133">
        <v>0</v>
      </c>
      <c r="AB93" s="133">
        <v>0</v>
      </c>
      <c r="AC93" s="133">
        <v>0</v>
      </c>
      <c r="AD93" s="133">
        <v>0</v>
      </c>
      <c r="AE93" s="133">
        <v>0</v>
      </c>
      <c r="AF93" s="133">
        <v>0</v>
      </c>
      <c r="AG93" s="133">
        <v>0</v>
      </c>
      <c r="AH93" s="171">
        <v>-69.66</v>
      </c>
      <c r="AI93" s="170">
        <v>-10.210000000000001</v>
      </c>
    </row>
    <row r="94" spans="1:35" s="4" customFormat="1" ht="15" x14ac:dyDescent="0.25">
      <c r="A94" s="32">
        <v>20160351</v>
      </c>
      <c r="B94" s="33">
        <v>42487</v>
      </c>
      <c r="C94" s="32" t="s">
        <v>418</v>
      </c>
      <c r="D94" s="30">
        <f t="shared" si="4"/>
        <v>50</v>
      </c>
      <c r="E94" s="8">
        <v>-2</v>
      </c>
      <c r="F94" s="36">
        <v>43.388037338582933</v>
      </c>
      <c r="G94" s="37">
        <v>1</v>
      </c>
      <c r="H94" s="71">
        <v>0.54768485791036325</v>
      </c>
      <c r="I94" s="70">
        <v>2</v>
      </c>
      <c r="J94" s="82">
        <v>0.03</v>
      </c>
      <c r="K94" s="83"/>
      <c r="L94" s="84">
        <v>7.0720000000000001</v>
      </c>
      <c r="M94" s="83"/>
      <c r="N94" s="81">
        <v>0</v>
      </c>
      <c r="O94" s="83" t="s">
        <v>869</v>
      </c>
      <c r="P94" s="81">
        <v>0</v>
      </c>
      <c r="Q94" s="83" t="s">
        <v>869</v>
      </c>
      <c r="R94" s="82">
        <v>0.84219999999999995</v>
      </c>
      <c r="S94" s="83"/>
      <c r="T94" s="81">
        <v>0</v>
      </c>
      <c r="U94" s="83" t="s">
        <v>869</v>
      </c>
      <c r="V94" s="81">
        <v>0</v>
      </c>
      <c r="W94" s="83" t="s">
        <v>869</v>
      </c>
      <c r="X94" s="133">
        <v>0</v>
      </c>
      <c r="Y94" s="133">
        <v>0</v>
      </c>
      <c r="Z94" s="133">
        <v>0</v>
      </c>
      <c r="AA94" s="133">
        <v>0</v>
      </c>
      <c r="AB94" s="133">
        <v>0</v>
      </c>
      <c r="AC94" s="133">
        <v>0</v>
      </c>
      <c r="AD94" s="133">
        <v>0</v>
      </c>
      <c r="AE94" s="133">
        <v>0</v>
      </c>
      <c r="AF94" s="133">
        <v>0</v>
      </c>
      <c r="AG94" s="133">
        <v>0</v>
      </c>
      <c r="AH94" s="171">
        <v>-75.25</v>
      </c>
      <c r="AI94" s="170">
        <v>-10.89</v>
      </c>
    </row>
    <row r="95" spans="1:35" s="4" customFormat="1" ht="15" x14ac:dyDescent="0.25">
      <c r="A95" s="32">
        <v>20160352</v>
      </c>
      <c r="B95" s="33">
        <v>42487</v>
      </c>
      <c r="C95" s="32" t="s">
        <v>419</v>
      </c>
      <c r="D95" s="30">
        <f t="shared" si="4"/>
        <v>50</v>
      </c>
      <c r="E95" s="8">
        <v>-1.5</v>
      </c>
      <c r="F95" s="36">
        <v>40.786796466499936</v>
      </c>
      <c r="G95" s="37">
        <v>1</v>
      </c>
      <c r="H95" s="71">
        <v>0.15953048353188501</v>
      </c>
      <c r="I95" s="70">
        <v>1</v>
      </c>
      <c r="J95" s="82">
        <v>0.05</v>
      </c>
      <c r="K95" s="83"/>
      <c r="L95" s="84">
        <v>8.5239999999999991</v>
      </c>
      <c r="M95" s="83"/>
      <c r="N95" s="81">
        <v>0</v>
      </c>
      <c r="O95" s="83" t="s">
        <v>869</v>
      </c>
      <c r="P95" s="81">
        <v>0</v>
      </c>
      <c r="Q95" s="83" t="s">
        <v>869</v>
      </c>
      <c r="R95" s="82">
        <v>2.5720000000000001</v>
      </c>
      <c r="S95" s="83"/>
      <c r="T95" s="81">
        <v>0</v>
      </c>
      <c r="U95" s="83" t="s">
        <v>869</v>
      </c>
      <c r="V95" s="81">
        <v>0</v>
      </c>
      <c r="W95" s="83" t="s">
        <v>869</v>
      </c>
      <c r="X95" s="133">
        <v>0</v>
      </c>
      <c r="Y95" s="133">
        <v>0</v>
      </c>
      <c r="Z95" s="133">
        <v>0</v>
      </c>
      <c r="AA95" s="133">
        <v>0</v>
      </c>
      <c r="AB95" s="133">
        <v>0</v>
      </c>
      <c r="AC95" s="133">
        <v>0</v>
      </c>
      <c r="AD95" s="133">
        <v>0</v>
      </c>
      <c r="AE95" s="133">
        <v>0</v>
      </c>
      <c r="AF95" s="133">
        <v>0</v>
      </c>
      <c r="AG95" s="133">
        <v>0</v>
      </c>
      <c r="AH95" s="171">
        <v>-91.04</v>
      </c>
      <c r="AI95" s="170">
        <v>-13.09</v>
      </c>
    </row>
    <row r="96" spans="1:35" s="4" customFormat="1" ht="15" x14ac:dyDescent="0.25">
      <c r="A96" s="32">
        <v>20160353</v>
      </c>
      <c r="B96" s="33">
        <v>42487</v>
      </c>
      <c r="C96" s="32" t="s">
        <v>420</v>
      </c>
      <c r="D96" s="30">
        <f t="shared" si="4"/>
        <v>50</v>
      </c>
      <c r="E96" s="8">
        <v>-1.25</v>
      </c>
      <c r="F96" s="36">
        <v>42.087416902541435</v>
      </c>
      <c r="G96" s="37">
        <v>1</v>
      </c>
      <c r="H96" s="71">
        <v>6.1271629561748614E-2</v>
      </c>
      <c r="I96" s="70">
        <v>1</v>
      </c>
      <c r="J96" s="82">
        <v>7.0000000000000007E-2</v>
      </c>
      <c r="K96" s="83"/>
      <c r="L96" s="84">
        <v>5.08</v>
      </c>
      <c r="M96" s="83"/>
      <c r="N96" s="81">
        <v>0</v>
      </c>
      <c r="O96" s="83" t="s">
        <v>869</v>
      </c>
      <c r="P96" s="81">
        <v>0</v>
      </c>
      <c r="Q96" s="83" t="s">
        <v>869</v>
      </c>
      <c r="R96" s="82">
        <v>5.8525</v>
      </c>
      <c r="S96" s="83"/>
      <c r="T96" s="81">
        <v>0</v>
      </c>
      <c r="U96" s="83" t="s">
        <v>869</v>
      </c>
      <c r="V96" s="81">
        <v>0</v>
      </c>
      <c r="W96" s="83" t="s">
        <v>869</v>
      </c>
      <c r="X96" s="133">
        <v>0</v>
      </c>
      <c r="Y96" s="133">
        <v>0</v>
      </c>
      <c r="Z96" s="133">
        <v>0</v>
      </c>
      <c r="AA96" s="133">
        <v>0</v>
      </c>
      <c r="AB96" s="133">
        <v>0</v>
      </c>
      <c r="AC96" s="133">
        <v>0</v>
      </c>
      <c r="AD96" s="133">
        <v>0</v>
      </c>
      <c r="AE96" s="133">
        <v>0</v>
      </c>
      <c r="AF96" s="133">
        <v>0</v>
      </c>
      <c r="AG96" s="133">
        <v>0</v>
      </c>
      <c r="AH96" s="171">
        <v>-96.02</v>
      </c>
      <c r="AI96" s="170">
        <v>-14.41</v>
      </c>
    </row>
    <row r="97" spans="1:35" s="4" customFormat="1" ht="15" x14ac:dyDescent="0.25">
      <c r="A97" s="32">
        <v>20160354</v>
      </c>
      <c r="B97" s="33">
        <v>42487</v>
      </c>
      <c r="C97" s="32" t="s">
        <v>421</v>
      </c>
      <c r="D97" s="30">
        <f t="shared" si="4"/>
        <v>50</v>
      </c>
      <c r="E97" s="8">
        <v>-1</v>
      </c>
      <c r="F97" s="36">
        <v>42.520957047888601</v>
      </c>
      <c r="G97" s="37">
        <v>1</v>
      </c>
      <c r="H97" s="71">
        <v>6.2831293910480923E-2</v>
      </c>
      <c r="I97" s="70">
        <v>1</v>
      </c>
      <c r="J97" s="82">
        <v>7.0000000000000007E-2</v>
      </c>
      <c r="K97" s="83"/>
      <c r="L97" s="84">
        <v>4.343</v>
      </c>
      <c r="M97" s="83"/>
      <c r="N97" s="81">
        <v>0</v>
      </c>
      <c r="O97" s="83" t="s">
        <v>869</v>
      </c>
      <c r="P97" s="81">
        <v>0</v>
      </c>
      <c r="Q97" s="83" t="s">
        <v>869</v>
      </c>
      <c r="R97" s="82">
        <v>5.0636999999999999</v>
      </c>
      <c r="S97" s="83"/>
      <c r="T97" s="81">
        <v>0</v>
      </c>
      <c r="U97" s="83" t="s">
        <v>869</v>
      </c>
      <c r="V97" s="81">
        <v>0</v>
      </c>
      <c r="W97" s="83" t="s">
        <v>869</v>
      </c>
      <c r="X97" s="133">
        <v>0</v>
      </c>
      <c r="Y97" s="133">
        <v>0</v>
      </c>
      <c r="Z97" s="133">
        <v>0</v>
      </c>
      <c r="AA97" s="133">
        <v>0</v>
      </c>
      <c r="AB97" s="133">
        <v>0</v>
      </c>
      <c r="AC97" s="133">
        <v>0</v>
      </c>
      <c r="AD97" s="133">
        <v>0</v>
      </c>
      <c r="AE97" s="133">
        <v>0</v>
      </c>
      <c r="AF97" s="133">
        <v>0</v>
      </c>
      <c r="AG97" s="133">
        <v>0</v>
      </c>
      <c r="AH97" s="171">
        <v>-101.02</v>
      </c>
      <c r="AI97" s="170">
        <v>-14.99</v>
      </c>
    </row>
    <row r="98" spans="1:35" s="4" customFormat="1" ht="15" x14ac:dyDescent="0.25">
      <c r="A98" s="32">
        <v>20160355</v>
      </c>
      <c r="B98" s="33">
        <v>42487</v>
      </c>
      <c r="C98" s="32" t="s">
        <v>422</v>
      </c>
      <c r="D98" s="30">
        <f t="shared" si="4"/>
        <v>50</v>
      </c>
      <c r="E98" s="8">
        <v>-0.75</v>
      </c>
      <c r="F98" s="36">
        <v>46.71184511957788</v>
      </c>
      <c r="G98" s="37">
        <v>1</v>
      </c>
      <c r="H98" s="71">
        <v>0.11202813516188313</v>
      </c>
      <c r="I98" s="70">
        <v>2</v>
      </c>
      <c r="J98" s="82">
        <v>7.0000000000000007E-2</v>
      </c>
      <c r="K98" s="83"/>
      <c r="L98" s="84">
        <v>3.3239999999999998</v>
      </c>
      <c r="M98" s="83"/>
      <c r="N98" s="81">
        <v>0</v>
      </c>
      <c r="O98" s="83" t="s">
        <v>869</v>
      </c>
      <c r="P98" s="81">
        <v>0</v>
      </c>
      <c r="Q98" s="83" t="s">
        <v>869</v>
      </c>
      <c r="R98" s="82">
        <v>3.4538000000000002</v>
      </c>
      <c r="S98" s="83"/>
      <c r="T98" s="81">
        <v>0</v>
      </c>
      <c r="U98" s="83" t="s">
        <v>869</v>
      </c>
      <c r="V98" s="81">
        <v>0</v>
      </c>
      <c r="W98" s="83" t="s">
        <v>869</v>
      </c>
      <c r="X98" s="133">
        <v>0</v>
      </c>
      <c r="Y98" s="133">
        <v>0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3">
        <v>0</v>
      </c>
      <c r="AG98" s="133">
        <v>0</v>
      </c>
      <c r="AH98" s="171">
        <v>-86.45</v>
      </c>
      <c r="AI98" s="170">
        <v>-13.19</v>
      </c>
    </row>
    <row r="99" spans="1:35" ht="15" x14ac:dyDescent="0.25">
      <c r="A99" s="32">
        <v>20160356</v>
      </c>
      <c r="B99" s="33">
        <v>42487</v>
      </c>
      <c r="C99" s="32" t="s">
        <v>423</v>
      </c>
      <c r="D99" s="30">
        <f t="shared" si="4"/>
        <v>50</v>
      </c>
      <c r="E99" s="8">
        <v>-0.5</v>
      </c>
      <c r="F99" s="36">
        <v>50.758219809484778</v>
      </c>
      <c r="G99" s="37">
        <v>1</v>
      </c>
      <c r="H99" s="71">
        <v>1.0582538227948085E-2</v>
      </c>
      <c r="I99" s="70">
        <v>1</v>
      </c>
      <c r="J99" s="82">
        <v>7.0000000000000007E-2</v>
      </c>
      <c r="K99" s="83"/>
      <c r="L99" s="84">
        <v>3.1560000000000001</v>
      </c>
      <c r="M99" s="83"/>
      <c r="N99" s="81">
        <v>0</v>
      </c>
      <c r="O99" s="83" t="s">
        <v>869</v>
      </c>
      <c r="P99" s="81">
        <v>0</v>
      </c>
      <c r="Q99" s="83" t="s">
        <v>869</v>
      </c>
      <c r="R99" s="82">
        <v>6.8948999999999998</v>
      </c>
      <c r="S99" s="83"/>
      <c r="T99" s="81">
        <v>0</v>
      </c>
      <c r="U99" s="83" t="s">
        <v>869</v>
      </c>
      <c r="V99" s="81">
        <v>0</v>
      </c>
      <c r="W99" s="83" t="s">
        <v>869</v>
      </c>
      <c r="X99" s="133">
        <v>0</v>
      </c>
      <c r="Y99" s="133">
        <v>21.6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3">
        <v>0</v>
      </c>
      <c r="AG99" s="133">
        <v>0</v>
      </c>
      <c r="AH99" s="171">
        <v>-77.42</v>
      </c>
      <c r="AI99" s="170">
        <v>-11.47</v>
      </c>
    </row>
    <row r="100" spans="1:35" ht="15" x14ac:dyDescent="0.25">
      <c r="A100" s="32">
        <v>20160357</v>
      </c>
      <c r="B100" s="33">
        <v>42487</v>
      </c>
      <c r="C100" s="32" t="s">
        <v>424</v>
      </c>
      <c r="D100" s="30">
        <f t="shared" si="4"/>
        <v>50</v>
      </c>
      <c r="E100" s="8">
        <v>-0.25</v>
      </c>
      <c r="F100" s="36">
        <v>35.295287958769151</v>
      </c>
      <c r="G100" s="37">
        <v>1</v>
      </c>
      <c r="H100" s="71">
        <v>3.8656496505129909E-2</v>
      </c>
      <c r="I100" s="70">
        <v>1</v>
      </c>
      <c r="J100" s="82">
        <v>0.06</v>
      </c>
      <c r="K100" s="83"/>
      <c r="L100" s="84">
        <v>3.09</v>
      </c>
      <c r="M100" s="83"/>
      <c r="N100" s="81">
        <v>0</v>
      </c>
      <c r="O100" s="83" t="s">
        <v>869</v>
      </c>
      <c r="P100" s="81">
        <v>0</v>
      </c>
      <c r="Q100" s="83" t="s">
        <v>869</v>
      </c>
      <c r="R100" s="82">
        <v>2.6086</v>
      </c>
      <c r="S100" s="83"/>
      <c r="T100" s="81">
        <v>0</v>
      </c>
      <c r="U100" s="83" t="s">
        <v>869</v>
      </c>
      <c r="V100" s="81">
        <v>0</v>
      </c>
      <c r="W100" s="83" t="s">
        <v>869</v>
      </c>
      <c r="X100" s="133">
        <v>0</v>
      </c>
      <c r="Y100" s="133">
        <v>4</v>
      </c>
      <c r="Z100" s="133">
        <v>0</v>
      </c>
      <c r="AA100" s="133">
        <v>0</v>
      </c>
      <c r="AB100" s="133">
        <v>0</v>
      </c>
      <c r="AC100" s="133">
        <v>0</v>
      </c>
      <c r="AD100" s="133">
        <v>0</v>
      </c>
      <c r="AE100" s="133">
        <v>0</v>
      </c>
      <c r="AF100" s="133">
        <v>0</v>
      </c>
      <c r="AG100" s="133">
        <v>0</v>
      </c>
      <c r="AH100" s="171">
        <v>-98.31</v>
      </c>
      <c r="AI100" s="170">
        <v>-14.61</v>
      </c>
    </row>
    <row r="101" spans="1:35" ht="15" x14ac:dyDescent="0.25">
      <c r="A101" s="32">
        <v>20160358</v>
      </c>
      <c r="B101" s="33">
        <v>42487</v>
      </c>
      <c r="C101" s="32" t="s">
        <v>425</v>
      </c>
      <c r="D101" s="30">
        <f t="shared" si="4"/>
        <v>55</v>
      </c>
      <c r="E101" s="8">
        <v>-3</v>
      </c>
      <c r="F101" s="36">
        <v>42.231930284323823</v>
      </c>
      <c r="G101" s="37">
        <v>1</v>
      </c>
      <c r="H101" s="71">
        <v>0.22707832602855924</v>
      </c>
      <c r="I101" s="70">
        <v>2</v>
      </c>
      <c r="J101" s="82">
        <v>0.1</v>
      </c>
      <c r="K101" s="83"/>
      <c r="L101" s="84">
        <v>3.8220000000000001</v>
      </c>
      <c r="M101" s="83"/>
      <c r="N101" s="81">
        <v>0</v>
      </c>
      <c r="O101" s="83" t="s">
        <v>869</v>
      </c>
      <c r="P101" s="81">
        <v>0</v>
      </c>
      <c r="Q101" s="83" t="s">
        <v>869</v>
      </c>
      <c r="R101" s="82">
        <v>0.56540000000000001</v>
      </c>
      <c r="S101" s="83"/>
      <c r="T101" s="81">
        <v>0</v>
      </c>
      <c r="U101" s="83" t="s">
        <v>869</v>
      </c>
      <c r="V101" s="81">
        <v>0</v>
      </c>
      <c r="W101" s="83" t="s">
        <v>869</v>
      </c>
      <c r="X101" s="133">
        <v>0</v>
      </c>
      <c r="Y101" s="133">
        <v>0</v>
      </c>
      <c r="Z101" s="133">
        <v>0</v>
      </c>
      <c r="AA101" s="133">
        <v>0</v>
      </c>
      <c r="AB101" s="133">
        <v>0</v>
      </c>
      <c r="AC101" s="133">
        <v>0</v>
      </c>
      <c r="AD101" s="133">
        <v>0</v>
      </c>
      <c r="AE101" s="133">
        <v>0</v>
      </c>
      <c r="AF101" s="133">
        <v>0</v>
      </c>
      <c r="AG101" s="133">
        <v>0</v>
      </c>
      <c r="AH101" s="171">
        <v>-91.68</v>
      </c>
      <c r="AI101" s="170">
        <v>-13.4</v>
      </c>
    </row>
    <row r="102" spans="1:35" ht="15" x14ac:dyDescent="0.25">
      <c r="A102" s="32">
        <v>20160359</v>
      </c>
      <c r="B102" s="33">
        <v>42487</v>
      </c>
      <c r="C102" s="32" t="s">
        <v>426</v>
      </c>
      <c r="D102" s="30">
        <f t="shared" si="4"/>
        <v>55</v>
      </c>
      <c r="E102" s="8">
        <v>-2.5</v>
      </c>
      <c r="F102" s="36">
        <v>47.723438792054601</v>
      </c>
      <c r="G102" s="37">
        <v>1</v>
      </c>
      <c r="H102" s="71">
        <v>0.16265021914322061</v>
      </c>
      <c r="I102" s="70">
        <v>2</v>
      </c>
      <c r="J102" s="82">
        <v>0.09</v>
      </c>
      <c r="K102" s="83"/>
      <c r="L102" s="84">
        <v>4.4880000000000004</v>
      </c>
      <c r="M102" s="83"/>
      <c r="N102" s="81">
        <v>0</v>
      </c>
      <c r="O102" s="83" t="s">
        <v>869</v>
      </c>
      <c r="P102" s="81">
        <v>0</v>
      </c>
      <c r="Q102" s="83" t="s">
        <v>869</v>
      </c>
      <c r="R102" s="82">
        <v>1.4172</v>
      </c>
      <c r="S102" s="83"/>
      <c r="T102" s="84">
        <v>0.77539999999999998</v>
      </c>
      <c r="U102" s="83"/>
      <c r="V102" s="81">
        <v>0</v>
      </c>
      <c r="W102" s="83" t="s">
        <v>869</v>
      </c>
      <c r="X102" s="133">
        <v>0</v>
      </c>
      <c r="Y102" s="133">
        <v>0</v>
      </c>
      <c r="Z102" s="133">
        <v>0</v>
      </c>
      <c r="AA102" s="133">
        <v>0</v>
      </c>
      <c r="AB102" s="133">
        <v>0</v>
      </c>
      <c r="AC102" s="133">
        <v>0</v>
      </c>
      <c r="AD102" s="133">
        <v>0</v>
      </c>
      <c r="AE102" s="133">
        <v>0</v>
      </c>
      <c r="AF102" s="133">
        <v>0</v>
      </c>
      <c r="AG102" s="133">
        <v>0</v>
      </c>
      <c r="AH102" s="171">
        <v>-96.02</v>
      </c>
      <c r="AI102" s="170">
        <v>-13.84</v>
      </c>
    </row>
    <row r="103" spans="1:35" ht="15" x14ac:dyDescent="0.25">
      <c r="A103" s="32">
        <v>20160360</v>
      </c>
      <c r="B103" s="33">
        <v>42487</v>
      </c>
      <c r="C103" s="32" t="s">
        <v>427</v>
      </c>
      <c r="D103" s="30">
        <f t="shared" si="4"/>
        <v>55</v>
      </c>
      <c r="E103" s="8">
        <v>-2</v>
      </c>
      <c r="F103" s="36">
        <v>46.567331737795492</v>
      </c>
      <c r="G103" s="37">
        <v>1</v>
      </c>
      <c r="H103" s="71">
        <v>8.7006091315831952E-2</v>
      </c>
      <c r="I103" s="70">
        <v>1</v>
      </c>
      <c r="J103" s="82">
        <v>7.0000000000000007E-2</v>
      </c>
      <c r="K103" s="83"/>
      <c r="L103" s="84">
        <v>5.2450000000000001</v>
      </c>
      <c r="M103" s="83"/>
      <c r="N103" s="81">
        <v>0</v>
      </c>
      <c r="O103" s="83" t="s">
        <v>869</v>
      </c>
      <c r="P103" s="81">
        <v>0</v>
      </c>
      <c r="Q103" s="83" t="s">
        <v>869</v>
      </c>
      <c r="R103" s="82">
        <v>1.1048</v>
      </c>
      <c r="S103" s="83"/>
      <c r="T103" s="81">
        <v>0</v>
      </c>
      <c r="U103" s="83" t="s">
        <v>869</v>
      </c>
      <c r="V103" s="81">
        <v>0</v>
      </c>
      <c r="W103" s="83" t="s">
        <v>869</v>
      </c>
      <c r="X103" s="133">
        <v>2</v>
      </c>
      <c r="Y103" s="133">
        <v>0</v>
      </c>
      <c r="Z103" s="133">
        <v>0</v>
      </c>
      <c r="AA103" s="133">
        <v>0</v>
      </c>
      <c r="AB103" s="133">
        <v>0</v>
      </c>
      <c r="AC103" s="133">
        <v>0</v>
      </c>
      <c r="AD103" s="133">
        <v>0</v>
      </c>
      <c r="AE103" s="133">
        <v>0</v>
      </c>
      <c r="AF103" s="133">
        <v>0</v>
      </c>
      <c r="AG103" s="133">
        <v>0</v>
      </c>
      <c r="AH103" s="171">
        <v>-102.88</v>
      </c>
      <c r="AI103" s="170">
        <v>-14.88</v>
      </c>
    </row>
    <row r="104" spans="1:35" ht="15" x14ac:dyDescent="0.25">
      <c r="A104" s="32">
        <v>20160361</v>
      </c>
      <c r="B104" s="33">
        <v>42487</v>
      </c>
      <c r="C104" s="32" t="s">
        <v>428</v>
      </c>
      <c r="D104" s="30">
        <f t="shared" si="4"/>
        <v>55</v>
      </c>
      <c r="E104" s="8">
        <v>-1.5</v>
      </c>
      <c r="F104" s="36">
        <v>37.607502067287371</v>
      </c>
      <c r="G104" s="37">
        <v>1</v>
      </c>
      <c r="H104" s="71">
        <v>0.15804821150855355</v>
      </c>
      <c r="I104" s="70">
        <v>2</v>
      </c>
      <c r="J104" s="82">
        <v>0.04</v>
      </c>
      <c r="K104" s="83"/>
      <c r="L104" s="84">
        <v>6.56</v>
      </c>
      <c r="M104" s="83"/>
      <c r="N104" s="81">
        <v>0</v>
      </c>
      <c r="O104" s="83" t="s">
        <v>869</v>
      </c>
      <c r="P104" s="81">
        <v>0</v>
      </c>
      <c r="Q104" s="83" t="s">
        <v>869</v>
      </c>
      <c r="R104" s="82">
        <v>0.77739999999999998</v>
      </c>
      <c r="S104" s="83"/>
      <c r="T104" s="81">
        <v>0</v>
      </c>
      <c r="U104" s="83" t="s">
        <v>869</v>
      </c>
      <c r="V104" s="81">
        <v>0</v>
      </c>
      <c r="W104" s="83" t="s">
        <v>869</v>
      </c>
      <c r="X104" s="133">
        <v>4</v>
      </c>
      <c r="Y104" s="133">
        <v>0</v>
      </c>
      <c r="Z104" s="133">
        <v>0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33">
        <v>0</v>
      </c>
      <c r="AG104" s="133">
        <v>0</v>
      </c>
      <c r="AH104" s="171">
        <v>-113.18</v>
      </c>
      <c r="AI104" s="170">
        <v>-16.52</v>
      </c>
    </row>
    <row r="105" spans="1:35" ht="15" x14ac:dyDescent="0.25">
      <c r="A105" s="32">
        <v>20160362</v>
      </c>
      <c r="B105" s="33">
        <v>42487</v>
      </c>
      <c r="C105" s="32" t="s">
        <v>429</v>
      </c>
      <c r="D105" s="30">
        <f t="shared" si="4"/>
        <v>55</v>
      </c>
      <c r="E105" s="8">
        <v>-1.25</v>
      </c>
      <c r="F105" s="36">
        <v>34.717234431639596</v>
      </c>
      <c r="G105" s="37">
        <v>1</v>
      </c>
      <c r="H105" s="71">
        <v>6.2831293910480923E-2</v>
      </c>
      <c r="I105" s="70">
        <v>1</v>
      </c>
      <c r="J105" s="82">
        <v>0.05</v>
      </c>
      <c r="K105" s="83"/>
      <c r="L105" s="84">
        <v>10.148</v>
      </c>
      <c r="M105" s="83"/>
      <c r="N105" s="81">
        <v>0</v>
      </c>
      <c r="O105" s="83" t="s">
        <v>869</v>
      </c>
      <c r="P105" s="81">
        <v>0</v>
      </c>
      <c r="Q105" s="83" t="s">
        <v>869</v>
      </c>
      <c r="R105" s="82">
        <v>0.55710000000000004</v>
      </c>
      <c r="S105" s="83"/>
      <c r="T105" s="84">
        <v>0.7</v>
      </c>
      <c r="U105" s="83"/>
      <c r="V105" s="81">
        <v>0</v>
      </c>
      <c r="W105" s="83" t="s">
        <v>869</v>
      </c>
      <c r="X105" s="133">
        <v>0</v>
      </c>
      <c r="Y105" s="133">
        <v>0</v>
      </c>
      <c r="Z105" s="133">
        <v>0</v>
      </c>
      <c r="AA105" s="133">
        <v>0</v>
      </c>
      <c r="AB105" s="133">
        <v>0</v>
      </c>
      <c r="AC105" s="133">
        <v>0</v>
      </c>
      <c r="AD105" s="133">
        <v>0</v>
      </c>
      <c r="AE105" s="133">
        <v>0</v>
      </c>
      <c r="AF105" s="133">
        <v>0</v>
      </c>
      <c r="AG105" s="133">
        <v>0</v>
      </c>
      <c r="AH105" s="171">
        <v>-109.7</v>
      </c>
      <c r="AI105" s="170">
        <v>-16.11</v>
      </c>
    </row>
    <row r="106" spans="1:35" ht="15" x14ac:dyDescent="0.25">
      <c r="A106" s="32">
        <v>20160363</v>
      </c>
      <c r="B106" s="33">
        <v>42487</v>
      </c>
      <c r="C106" s="32" t="s">
        <v>430</v>
      </c>
      <c r="D106" s="30">
        <f t="shared" si="4"/>
        <v>55</v>
      </c>
      <c r="E106" s="8">
        <v>-1</v>
      </c>
      <c r="F106" s="36">
        <v>44.255117629277265</v>
      </c>
      <c r="G106" s="37">
        <v>1</v>
      </c>
      <c r="H106" s="71">
        <v>9.636407740822589E-2</v>
      </c>
      <c r="I106" s="70">
        <v>1</v>
      </c>
      <c r="J106" s="82">
        <v>0.05</v>
      </c>
      <c r="K106" s="83"/>
      <c r="L106" s="84">
        <v>7.4580000000000002</v>
      </c>
      <c r="M106" s="83"/>
      <c r="N106" s="81">
        <v>0</v>
      </c>
      <c r="O106" s="83" t="s">
        <v>869</v>
      </c>
      <c r="P106" s="81">
        <v>0</v>
      </c>
      <c r="Q106" s="83" t="s">
        <v>869</v>
      </c>
      <c r="R106" s="82">
        <v>2.4079999999999999</v>
      </c>
      <c r="S106" s="83"/>
      <c r="T106" s="81">
        <v>0</v>
      </c>
      <c r="U106" s="83" t="s">
        <v>869</v>
      </c>
      <c r="V106" s="81">
        <v>0</v>
      </c>
      <c r="W106" s="83" t="s">
        <v>869</v>
      </c>
      <c r="X106" s="133">
        <v>0</v>
      </c>
      <c r="Y106" s="133">
        <v>0</v>
      </c>
      <c r="Z106" s="133">
        <v>0</v>
      </c>
      <c r="AA106" s="133">
        <v>0</v>
      </c>
      <c r="AB106" s="133">
        <v>0</v>
      </c>
      <c r="AC106" s="133">
        <v>0</v>
      </c>
      <c r="AD106" s="133">
        <v>0</v>
      </c>
      <c r="AE106" s="133">
        <v>0</v>
      </c>
      <c r="AF106" s="133">
        <v>0</v>
      </c>
      <c r="AG106" s="133">
        <v>0</v>
      </c>
      <c r="AH106" s="171">
        <v>-87.06</v>
      </c>
      <c r="AI106" s="170">
        <v>-12.64</v>
      </c>
    </row>
    <row r="107" spans="1:35" ht="15" x14ac:dyDescent="0.25">
      <c r="A107" s="32">
        <v>20160364</v>
      </c>
      <c r="B107" s="33">
        <v>42487</v>
      </c>
      <c r="C107" s="32" t="s">
        <v>431</v>
      </c>
      <c r="D107" s="30">
        <f t="shared" si="4"/>
        <v>55</v>
      </c>
      <c r="E107" s="8">
        <v>-0.75</v>
      </c>
      <c r="F107" s="36">
        <v>36.017854867681095</v>
      </c>
      <c r="G107" s="37">
        <v>1</v>
      </c>
      <c r="H107" s="71">
        <v>8.2430417048496036E-3</v>
      </c>
      <c r="I107" s="70">
        <v>1</v>
      </c>
      <c r="J107" s="82">
        <v>0.04</v>
      </c>
      <c r="K107" s="83"/>
      <c r="L107" s="84">
        <v>5.2380000000000004</v>
      </c>
      <c r="M107" s="83"/>
      <c r="N107" s="81">
        <v>0</v>
      </c>
      <c r="O107" s="83" t="s">
        <v>869</v>
      </c>
      <c r="P107" s="81">
        <v>0</v>
      </c>
      <c r="Q107" s="83" t="s">
        <v>869</v>
      </c>
      <c r="R107" s="82">
        <v>4.6100000000000003</v>
      </c>
      <c r="S107" s="83"/>
      <c r="T107" s="81">
        <v>0</v>
      </c>
      <c r="U107" s="83" t="s">
        <v>869</v>
      </c>
      <c r="V107" s="81">
        <v>0</v>
      </c>
      <c r="W107" s="83" t="s">
        <v>869</v>
      </c>
      <c r="X107" s="133">
        <v>0</v>
      </c>
      <c r="Y107" s="133">
        <v>0</v>
      </c>
      <c r="Z107" s="133">
        <v>0</v>
      </c>
      <c r="AA107" s="133">
        <v>0</v>
      </c>
      <c r="AB107" s="133">
        <v>0</v>
      </c>
      <c r="AC107" s="133">
        <v>0</v>
      </c>
      <c r="AD107" s="133">
        <v>0</v>
      </c>
      <c r="AE107" s="133">
        <v>0</v>
      </c>
      <c r="AF107" s="133">
        <v>0</v>
      </c>
      <c r="AG107" s="133">
        <v>0</v>
      </c>
      <c r="AH107" s="171">
        <v>-76.260000000000005</v>
      </c>
      <c r="AI107" s="170">
        <v>-11.26</v>
      </c>
    </row>
    <row r="108" spans="1:35" s="21" customFormat="1" ht="15" x14ac:dyDescent="0.25">
      <c r="A108" s="7">
        <v>20160365</v>
      </c>
      <c r="B108" s="43">
        <v>42487</v>
      </c>
      <c r="C108" s="7" t="s">
        <v>432</v>
      </c>
      <c r="D108" s="30">
        <f t="shared" si="4"/>
        <v>55</v>
      </c>
      <c r="E108" s="8">
        <v>-0.5</v>
      </c>
      <c r="F108" s="36">
        <v>36.451395013028268</v>
      </c>
      <c r="G108" s="37">
        <v>1</v>
      </c>
      <c r="H108" s="71">
        <v>5.9035451817511155E-3</v>
      </c>
      <c r="I108" s="70">
        <v>1</v>
      </c>
      <c r="J108" s="82">
        <v>7.0000000000000007E-2</v>
      </c>
      <c r="K108" s="83"/>
      <c r="L108" s="84">
        <v>3.9769999999999999</v>
      </c>
      <c r="M108" s="83"/>
      <c r="N108" s="81">
        <v>0</v>
      </c>
      <c r="O108" s="83" t="s">
        <v>869</v>
      </c>
      <c r="P108" s="81">
        <v>0</v>
      </c>
      <c r="Q108" s="83" t="s">
        <v>869</v>
      </c>
      <c r="R108" s="82">
        <v>9.4725999999999999</v>
      </c>
      <c r="S108" s="83"/>
      <c r="T108" s="81">
        <v>0</v>
      </c>
      <c r="U108" s="83" t="s">
        <v>869</v>
      </c>
      <c r="V108" s="81">
        <v>0</v>
      </c>
      <c r="W108" s="83" t="s">
        <v>869</v>
      </c>
      <c r="X108" s="133">
        <v>0</v>
      </c>
      <c r="Y108" s="133">
        <v>0</v>
      </c>
      <c r="Z108" s="133">
        <v>0</v>
      </c>
      <c r="AA108" s="133">
        <v>0</v>
      </c>
      <c r="AB108" s="133">
        <v>0</v>
      </c>
      <c r="AC108" s="133">
        <v>0</v>
      </c>
      <c r="AD108" s="133">
        <v>0</v>
      </c>
      <c r="AE108" s="133">
        <v>0</v>
      </c>
      <c r="AF108" s="133">
        <v>0</v>
      </c>
      <c r="AG108" s="133">
        <v>0</v>
      </c>
      <c r="AH108" s="171">
        <v>-73.099999999999994</v>
      </c>
      <c r="AI108" s="170">
        <v>-10.77</v>
      </c>
    </row>
    <row r="109" spans="1:35" s="21" customFormat="1" ht="15" x14ac:dyDescent="0.25">
      <c r="A109" s="7">
        <v>20160366</v>
      </c>
      <c r="B109" s="43">
        <v>42487</v>
      </c>
      <c r="C109" s="7" t="s">
        <v>433</v>
      </c>
      <c r="D109" s="30">
        <f t="shared" si="4"/>
        <v>55</v>
      </c>
      <c r="E109" s="8">
        <v>-0.25</v>
      </c>
      <c r="F109" s="36">
        <v>26.624485051825811</v>
      </c>
      <c r="G109" s="37">
        <v>1</v>
      </c>
      <c r="H109" s="71">
        <v>4.1775825202594562E-2</v>
      </c>
      <c r="I109" s="70">
        <v>1</v>
      </c>
      <c r="J109" s="82">
        <v>7.0000000000000007E-2</v>
      </c>
      <c r="K109" s="83"/>
      <c r="L109" s="84">
        <v>3.4929999999999999</v>
      </c>
      <c r="M109" s="83"/>
      <c r="N109" s="81">
        <v>0</v>
      </c>
      <c r="O109" s="83" t="s">
        <v>869</v>
      </c>
      <c r="P109" s="81">
        <v>0</v>
      </c>
      <c r="Q109" s="83" t="s">
        <v>869</v>
      </c>
      <c r="R109" s="82">
        <v>3.7025000000000001</v>
      </c>
      <c r="S109" s="83"/>
      <c r="T109" s="81">
        <v>0</v>
      </c>
      <c r="U109" s="83" t="s">
        <v>869</v>
      </c>
      <c r="V109" s="81">
        <v>0</v>
      </c>
      <c r="W109" s="83" t="s">
        <v>869</v>
      </c>
      <c r="X109" s="133">
        <v>0</v>
      </c>
      <c r="Y109" s="133">
        <v>0</v>
      </c>
      <c r="Z109" s="133">
        <v>0</v>
      </c>
      <c r="AA109" s="133">
        <v>0</v>
      </c>
      <c r="AB109" s="133">
        <v>0</v>
      </c>
      <c r="AC109" s="133">
        <v>0</v>
      </c>
      <c r="AD109" s="133">
        <v>0</v>
      </c>
      <c r="AE109" s="133">
        <v>0</v>
      </c>
      <c r="AF109" s="133">
        <v>0</v>
      </c>
      <c r="AG109" s="133">
        <v>0</v>
      </c>
      <c r="AH109" s="171">
        <v>-94.95</v>
      </c>
      <c r="AI109" s="170">
        <v>-13.76</v>
      </c>
    </row>
    <row r="110" spans="1:35" ht="15" x14ac:dyDescent="0.25">
      <c r="A110" s="7">
        <v>20160367</v>
      </c>
      <c r="B110" s="43">
        <v>42487</v>
      </c>
      <c r="C110" s="7" t="s">
        <v>434</v>
      </c>
      <c r="D110" s="30">
        <f t="shared" si="4"/>
        <v>60</v>
      </c>
      <c r="E110" s="8">
        <v>-3</v>
      </c>
      <c r="F110" s="36">
        <v>84.285324382999022</v>
      </c>
      <c r="G110" s="37">
        <v>1</v>
      </c>
      <c r="H110" s="71">
        <v>0.60597695461614587</v>
      </c>
      <c r="I110" s="70">
        <v>2</v>
      </c>
      <c r="J110" s="82">
        <v>7.0000000000000007E-2</v>
      </c>
      <c r="K110" s="83"/>
      <c r="L110" s="84">
        <v>13.874000000000001</v>
      </c>
      <c r="M110" s="83"/>
      <c r="N110" s="81">
        <v>0</v>
      </c>
      <c r="O110" s="83" t="s">
        <v>869</v>
      </c>
      <c r="P110" s="81">
        <v>0</v>
      </c>
      <c r="Q110" s="83" t="s">
        <v>869</v>
      </c>
      <c r="R110" s="82">
        <v>0.80020000000000002</v>
      </c>
      <c r="S110" s="83"/>
      <c r="T110" s="81">
        <v>0</v>
      </c>
      <c r="U110" s="83" t="s">
        <v>869</v>
      </c>
      <c r="V110" s="81">
        <v>0</v>
      </c>
      <c r="W110" s="83" t="s">
        <v>869</v>
      </c>
      <c r="X110" s="133">
        <v>18.5</v>
      </c>
      <c r="Y110" s="133">
        <v>0</v>
      </c>
      <c r="Z110" s="133">
        <v>0</v>
      </c>
      <c r="AA110" s="133">
        <v>0</v>
      </c>
      <c r="AB110" s="133">
        <v>1</v>
      </c>
      <c r="AC110" s="133">
        <v>0</v>
      </c>
      <c r="AD110" s="133">
        <v>0</v>
      </c>
      <c r="AE110" s="133">
        <v>0</v>
      </c>
      <c r="AF110" s="133">
        <v>0</v>
      </c>
      <c r="AG110" s="133">
        <v>0</v>
      </c>
      <c r="AH110" s="171">
        <v>-90.95</v>
      </c>
      <c r="AI110" s="170">
        <v>-13.44</v>
      </c>
    </row>
    <row r="111" spans="1:35" ht="15" x14ac:dyDescent="0.25">
      <c r="A111" s="7">
        <v>20160368</v>
      </c>
      <c r="B111" s="43">
        <v>42487</v>
      </c>
      <c r="C111" s="7" t="s">
        <v>435</v>
      </c>
      <c r="D111" s="30">
        <f t="shared" si="4"/>
        <v>60</v>
      </c>
      <c r="E111" s="8">
        <v>-2.5</v>
      </c>
      <c r="F111" s="36">
        <v>111.45384015808814</v>
      </c>
      <c r="G111" s="37">
        <v>1</v>
      </c>
      <c r="H111" s="71">
        <v>0.515470804467694</v>
      </c>
      <c r="I111" s="70">
        <v>2</v>
      </c>
      <c r="J111" s="82">
        <v>0.08</v>
      </c>
      <c r="K111" s="83"/>
      <c r="L111" s="84">
        <v>11.042999999999999</v>
      </c>
      <c r="M111" s="83"/>
      <c r="N111" s="81">
        <v>0</v>
      </c>
      <c r="O111" s="83" t="s">
        <v>869</v>
      </c>
      <c r="P111" s="81">
        <v>0</v>
      </c>
      <c r="Q111" s="83" t="s">
        <v>869</v>
      </c>
      <c r="R111" s="82">
        <v>0.74790000000000001</v>
      </c>
      <c r="S111" s="83"/>
      <c r="T111" s="81">
        <v>0</v>
      </c>
      <c r="U111" s="83" t="s">
        <v>869</v>
      </c>
      <c r="V111" s="81">
        <v>0</v>
      </c>
      <c r="W111" s="83" t="s">
        <v>869</v>
      </c>
      <c r="X111" s="133">
        <v>0</v>
      </c>
      <c r="Y111" s="133">
        <v>0</v>
      </c>
      <c r="Z111" s="133">
        <v>0</v>
      </c>
      <c r="AA111" s="133">
        <v>0</v>
      </c>
      <c r="AB111" s="133">
        <v>0</v>
      </c>
      <c r="AC111" s="133">
        <v>0</v>
      </c>
      <c r="AD111" s="133">
        <v>0</v>
      </c>
      <c r="AE111" s="133">
        <v>0</v>
      </c>
      <c r="AF111" s="133">
        <v>0</v>
      </c>
      <c r="AG111" s="133">
        <v>0</v>
      </c>
      <c r="AH111" s="171">
        <v>-92.98</v>
      </c>
      <c r="AI111" s="170">
        <v>-13.57</v>
      </c>
    </row>
    <row r="112" spans="1:35" s="4" customFormat="1" ht="15" x14ac:dyDescent="0.25">
      <c r="A112" s="7">
        <v>20160369</v>
      </c>
      <c r="B112" s="43">
        <v>42487</v>
      </c>
      <c r="C112" s="7" t="s">
        <v>436</v>
      </c>
      <c r="D112" s="30">
        <f t="shared" si="4"/>
        <v>60</v>
      </c>
      <c r="E112" s="8">
        <v>-2</v>
      </c>
      <c r="F112" s="36">
        <v>132.9863340436641</v>
      </c>
      <c r="G112" s="37">
        <v>1</v>
      </c>
      <c r="H112" s="71">
        <v>0.44644068994768832</v>
      </c>
      <c r="I112" s="70">
        <v>2</v>
      </c>
      <c r="J112" s="82">
        <v>0.09</v>
      </c>
      <c r="K112" s="83"/>
      <c r="L112" s="84">
        <v>8.7539999999999996</v>
      </c>
      <c r="M112" s="83"/>
      <c r="N112" s="81">
        <v>0</v>
      </c>
      <c r="O112" s="83" t="s">
        <v>869</v>
      </c>
      <c r="P112" s="81">
        <v>0</v>
      </c>
      <c r="Q112" s="83" t="s">
        <v>869</v>
      </c>
      <c r="R112" s="82">
        <v>1.1954</v>
      </c>
      <c r="S112" s="83"/>
      <c r="T112" s="81">
        <v>0</v>
      </c>
      <c r="U112" s="83" t="s">
        <v>869</v>
      </c>
      <c r="V112" s="81">
        <v>0</v>
      </c>
      <c r="W112" s="83" t="s">
        <v>869</v>
      </c>
      <c r="X112" s="133">
        <v>0</v>
      </c>
      <c r="Y112" s="133">
        <v>0</v>
      </c>
      <c r="Z112" s="133">
        <v>0</v>
      </c>
      <c r="AA112" s="133">
        <v>0</v>
      </c>
      <c r="AB112" s="133">
        <v>0</v>
      </c>
      <c r="AC112" s="133">
        <v>0</v>
      </c>
      <c r="AD112" s="133">
        <v>0</v>
      </c>
      <c r="AE112" s="133">
        <v>0</v>
      </c>
      <c r="AF112" s="133">
        <v>0</v>
      </c>
      <c r="AG112" s="133">
        <v>0</v>
      </c>
      <c r="AH112" s="171">
        <v>-89.72</v>
      </c>
      <c r="AI112" s="170">
        <v>-13.03</v>
      </c>
    </row>
    <row r="113" spans="1:35" s="4" customFormat="1" ht="15" x14ac:dyDescent="0.25">
      <c r="A113" s="7">
        <v>20160370</v>
      </c>
      <c r="B113" s="43">
        <v>42487</v>
      </c>
      <c r="C113" s="7" t="s">
        <v>437</v>
      </c>
      <c r="D113" s="30">
        <f t="shared" si="4"/>
        <v>60</v>
      </c>
      <c r="E113" s="8">
        <v>-1.5</v>
      </c>
      <c r="F113" s="36">
        <v>124.46004451850317</v>
      </c>
      <c r="G113" s="37">
        <v>1</v>
      </c>
      <c r="H113" s="71">
        <v>0.34826452707479139</v>
      </c>
      <c r="I113" s="70">
        <v>2</v>
      </c>
      <c r="J113" s="82">
        <v>0.09</v>
      </c>
      <c r="K113" s="83"/>
      <c r="L113" s="84">
        <v>7.9039999999999999</v>
      </c>
      <c r="M113" s="83"/>
      <c r="N113" s="81">
        <v>0</v>
      </c>
      <c r="O113" s="83" t="s">
        <v>869</v>
      </c>
      <c r="P113" s="81">
        <v>0</v>
      </c>
      <c r="Q113" s="83" t="s">
        <v>869</v>
      </c>
      <c r="R113" s="82">
        <v>1.6604000000000001</v>
      </c>
      <c r="S113" s="83"/>
      <c r="T113" s="81">
        <v>0</v>
      </c>
      <c r="U113" s="83" t="s">
        <v>869</v>
      </c>
      <c r="V113" s="81">
        <v>0</v>
      </c>
      <c r="W113" s="83" t="s">
        <v>869</v>
      </c>
      <c r="X113" s="133">
        <v>0</v>
      </c>
      <c r="Y113" s="133">
        <v>0</v>
      </c>
      <c r="Z113" s="133">
        <v>0</v>
      </c>
      <c r="AA113" s="133">
        <v>0</v>
      </c>
      <c r="AB113" s="133">
        <v>0</v>
      </c>
      <c r="AC113" s="133">
        <v>0</v>
      </c>
      <c r="AD113" s="133">
        <v>0</v>
      </c>
      <c r="AE113" s="133">
        <v>0</v>
      </c>
      <c r="AF113" s="133">
        <v>0</v>
      </c>
      <c r="AG113" s="133">
        <v>0</v>
      </c>
      <c r="AH113" s="171">
        <v>-90.08</v>
      </c>
      <c r="AI113" s="170">
        <v>-13</v>
      </c>
    </row>
    <row r="114" spans="1:35" s="4" customFormat="1" ht="15" x14ac:dyDescent="0.25">
      <c r="A114" s="7">
        <v>20160371</v>
      </c>
      <c r="B114" s="43">
        <v>42487</v>
      </c>
      <c r="C114" s="7" t="s">
        <v>438</v>
      </c>
      <c r="D114" s="30">
        <f t="shared" si="4"/>
        <v>60</v>
      </c>
      <c r="E114" s="8">
        <v>-1</v>
      </c>
      <c r="F114" s="36">
        <v>84.429837764781396</v>
      </c>
      <c r="G114" s="37">
        <v>1</v>
      </c>
      <c r="H114" s="71">
        <v>0.16265021914322061</v>
      </c>
      <c r="I114" s="70">
        <v>2</v>
      </c>
      <c r="J114" s="82">
        <v>7.0000000000000007E-2</v>
      </c>
      <c r="K114" s="83"/>
      <c r="L114" s="84">
        <v>4.4809999999999999</v>
      </c>
      <c r="M114" s="83"/>
      <c r="N114" s="81">
        <v>0</v>
      </c>
      <c r="O114" s="83" t="s">
        <v>869</v>
      </c>
      <c r="P114" s="81">
        <v>0</v>
      </c>
      <c r="Q114" s="83" t="s">
        <v>869</v>
      </c>
      <c r="R114" s="82">
        <v>2.2795999999999998</v>
      </c>
      <c r="S114" s="83"/>
      <c r="T114" s="81">
        <v>0</v>
      </c>
      <c r="U114" s="83" t="s">
        <v>869</v>
      </c>
      <c r="V114" s="81">
        <v>0</v>
      </c>
      <c r="W114" s="83" t="s">
        <v>869</v>
      </c>
      <c r="X114" s="133">
        <v>0</v>
      </c>
      <c r="Y114" s="133">
        <v>0</v>
      </c>
      <c r="Z114" s="133">
        <v>0</v>
      </c>
      <c r="AA114" s="133">
        <v>0</v>
      </c>
      <c r="AB114" s="133">
        <v>0</v>
      </c>
      <c r="AC114" s="133">
        <v>0</v>
      </c>
      <c r="AD114" s="133">
        <v>0</v>
      </c>
      <c r="AE114" s="133">
        <v>0</v>
      </c>
      <c r="AF114" s="133">
        <v>0</v>
      </c>
      <c r="AG114" s="133">
        <v>0</v>
      </c>
      <c r="AH114" s="171">
        <v>-93.89</v>
      </c>
      <c r="AI114" s="170">
        <v>-13.47</v>
      </c>
    </row>
    <row r="115" spans="1:35" s="4" customFormat="1" ht="15" x14ac:dyDescent="0.25">
      <c r="A115" s="7">
        <v>20160372</v>
      </c>
      <c r="B115" s="43">
        <v>42487</v>
      </c>
      <c r="C115" s="7" t="s">
        <v>439</v>
      </c>
      <c r="D115" s="30">
        <f t="shared" si="4"/>
        <v>60</v>
      </c>
      <c r="E115" s="8">
        <v>-0.75</v>
      </c>
      <c r="F115" s="36">
        <v>45.844764828883548</v>
      </c>
      <c r="G115" s="37">
        <v>1</v>
      </c>
      <c r="H115" s="71">
        <v>9.636407740822589E-2</v>
      </c>
      <c r="I115" s="70">
        <v>1</v>
      </c>
      <c r="J115" s="82">
        <v>0.06</v>
      </c>
      <c r="K115" s="83"/>
      <c r="L115" s="84">
        <v>4.7190000000000003</v>
      </c>
      <c r="M115" s="83"/>
      <c r="N115" s="81">
        <v>0</v>
      </c>
      <c r="O115" s="83" t="s">
        <v>869</v>
      </c>
      <c r="P115" s="81">
        <v>0</v>
      </c>
      <c r="Q115" s="83" t="s">
        <v>869</v>
      </c>
      <c r="R115" s="82">
        <v>1.4471000000000001</v>
      </c>
      <c r="S115" s="83"/>
      <c r="T115" s="81">
        <v>0</v>
      </c>
      <c r="U115" s="83" t="s">
        <v>869</v>
      </c>
      <c r="V115" s="81">
        <v>0</v>
      </c>
      <c r="W115" s="83" t="s">
        <v>869</v>
      </c>
      <c r="X115" s="133">
        <v>0</v>
      </c>
      <c r="Y115" s="133">
        <v>0</v>
      </c>
      <c r="Z115" s="133">
        <v>0</v>
      </c>
      <c r="AA115" s="133">
        <v>0</v>
      </c>
      <c r="AB115" s="133">
        <v>0</v>
      </c>
      <c r="AC115" s="133">
        <v>0</v>
      </c>
      <c r="AD115" s="133">
        <v>0</v>
      </c>
      <c r="AE115" s="133">
        <v>0</v>
      </c>
      <c r="AF115" s="133">
        <v>0</v>
      </c>
      <c r="AG115" s="133">
        <v>0</v>
      </c>
      <c r="AH115" s="171">
        <v>-93.89</v>
      </c>
      <c r="AI115" s="170">
        <v>-13.45</v>
      </c>
    </row>
    <row r="116" spans="1:35" s="4" customFormat="1" ht="15" x14ac:dyDescent="0.25">
      <c r="A116" s="7">
        <v>20160373</v>
      </c>
      <c r="B116" s="43">
        <v>42487</v>
      </c>
      <c r="C116" s="7" t="s">
        <v>440</v>
      </c>
      <c r="D116" s="30">
        <f t="shared" si="4"/>
        <v>60</v>
      </c>
      <c r="E116" s="8">
        <v>-0.5</v>
      </c>
      <c r="F116" s="36">
        <v>38.763609121546487</v>
      </c>
      <c r="G116" s="37">
        <v>1</v>
      </c>
      <c r="H116" s="71">
        <v>1.2922034751046573E-2</v>
      </c>
      <c r="I116" s="70">
        <v>1</v>
      </c>
      <c r="J116" s="82">
        <v>0.06</v>
      </c>
      <c r="K116" s="83"/>
      <c r="L116" s="84">
        <v>4.798</v>
      </c>
      <c r="M116" s="83"/>
      <c r="N116" s="81">
        <v>0</v>
      </c>
      <c r="O116" s="83" t="s">
        <v>869</v>
      </c>
      <c r="P116" s="81">
        <v>0</v>
      </c>
      <c r="Q116" s="83" t="s">
        <v>869</v>
      </c>
      <c r="R116" s="82">
        <v>0.53739999999999999</v>
      </c>
      <c r="S116" s="83"/>
      <c r="T116" s="84">
        <v>0.96240000000000003</v>
      </c>
      <c r="U116" s="83"/>
      <c r="V116" s="81">
        <v>0</v>
      </c>
      <c r="W116" s="83" t="s">
        <v>869</v>
      </c>
      <c r="X116" s="133">
        <v>0</v>
      </c>
      <c r="Y116" s="133">
        <v>0</v>
      </c>
      <c r="Z116" s="133">
        <v>0</v>
      </c>
      <c r="AA116" s="133">
        <v>0</v>
      </c>
      <c r="AB116" s="133">
        <v>1</v>
      </c>
      <c r="AC116" s="133">
        <v>0</v>
      </c>
      <c r="AD116" s="133">
        <v>0</v>
      </c>
      <c r="AE116" s="133">
        <v>0</v>
      </c>
      <c r="AF116" s="133">
        <v>0</v>
      </c>
      <c r="AG116" s="133">
        <v>0</v>
      </c>
      <c r="AH116" s="171">
        <v>-96.2</v>
      </c>
      <c r="AI116" s="170">
        <v>-13.78</v>
      </c>
    </row>
    <row r="117" spans="1:35" s="12" customFormat="1" ht="15" x14ac:dyDescent="0.25">
      <c r="A117" s="7">
        <v>20160374</v>
      </c>
      <c r="B117" s="43">
        <v>42487</v>
      </c>
      <c r="C117" s="7" t="s">
        <v>441</v>
      </c>
      <c r="D117" s="30">
        <f t="shared" si="4"/>
        <v>60</v>
      </c>
      <c r="E117" s="8">
        <v>-0.25</v>
      </c>
      <c r="F117" s="36">
        <v>27.347051960737758</v>
      </c>
      <c r="G117" s="37">
        <v>1</v>
      </c>
      <c r="H117" s="71">
        <v>1.7601027797243544E-2</v>
      </c>
      <c r="I117" s="70">
        <v>1</v>
      </c>
      <c r="J117" s="82">
        <v>0.05</v>
      </c>
      <c r="K117" s="83"/>
      <c r="L117" s="84">
        <v>4.8680000000000003</v>
      </c>
      <c r="M117" s="83"/>
      <c r="N117" s="81">
        <v>0</v>
      </c>
      <c r="O117" s="83" t="s">
        <v>869</v>
      </c>
      <c r="P117" s="81">
        <v>0</v>
      </c>
      <c r="Q117" s="83" t="s">
        <v>869</v>
      </c>
      <c r="R117" s="82">
        <v>0.54790000000000005</v>
      </c>
      <c r="S117" s="83"/>
      <c r="T117" s="84">
        <v>0.72899999999999998</v>
      </c>
      <c r="U117" s="83"/>
      <c r="V117" s="81">
        <v>0</v>
      </c>
      <c r="W117" s="83" t="s">
        <v>869</v>
      </c>
      <c r="X117" s="133">
        <v>0</v>
      </c>
      <c r="Y117" s="133">
        <v>0</v>
      </c>
      <c r="Z117" s="133">
        <v>0</v>
      </c>
      <c r="AA117" s="133">
        <v>0</v>
      </c>
      <c r="AB117" s="133">
        <v>0</v>
      </c>
      <c r="AC117" s="133">
        <v>0</v>
      </c>
      <c r="AD117" s="133">
        <v>0</v>
      </c>
      <c r="AE117" s="133">
        <v>0</v>
      </c>
      <c r="AF117" s="133">
        <v>0</v>
      </c>
      <c r="AG117" s="133">
        <v>0</v>
      </c>
      <c r="AH117" s="171">
        <v>-94.36</v>
      </c>
      <c r="AI117" s="170">
        <v>-13.44</v>
      </c>
    </row>
    <row r="118" spans="1:35" s="4" customFormat="1" x14ac:dyDescent="0.2"/>
    <row r="119" spans="1:35" s="21" customFormat="1" x14ac:dyDescent="0.2">
      <c r="A119" s="4"/>
      <c r="B119" s="4"/>
      <c r="C119" s="4"/>
      <c r="D119" s="4"/>
      <c r="E119" s="21" t="s">
        <v>910</v>
      </c>
      <c r="F119" s="38">
        <f>COUNT(F3:F117)</f>
        <v>115</v>
      </c>
      <c r="G119" s="38"/>
      <c r="H119" s="38">
        <f>COUNT(H3:H117)</f>
        <v>115</v>
      </c>
      <c r="I119" s="38"/>
      <c r="J119" s="38">
        <f>COUNT(J3:J117)</f>
        <v>115</v>
      </c>
      <c r="K119" s="38"/>
      <c r="L119" s="38">
        <f>COUNT(L3:L117)</f>
        <v>115</v>
      </c>
      <c r="M119" s="38"/>
      <c r="N119" s="38"/>
      <c r="O119" s="38"/>
      <c r="P119" s="38"/>
      <c r="Q119" s="38"/>
      <c r="R119" s="38">
        <f>COUNT(R3:R117)</f>
        <v>115</v>
      </c>
      <c r="S119" s="38"/>
      <c r="T119" s="38">
        <f>COUNT(T3:T117)</f>
        <v>115</v>
      </c>
      <c r="U119" s="38"/>
      <c r="V119" s="38">
        <f>COUNT(V3:V117)</f>
        <v>115</v>
      </c>
      <c r="W119" s="38"/>
      <c r="X119" s="38">
        <f>COUNT(X3:X117)</f>
        <v>115</v>
      </c>
      <c r="Y119" s="38">
        <f>COUNT(Y3:Y117)</f>
        <v>115</v>
      </c>
      <c r="Z119" s="38"/>
      <c r="AA119" s="38">
        <f>COUNT(AA3:AA117)</f>
        <v>115</v>
      </c>
      <c r="AB119" s="38">
        <f>COUNT(AB3:AB117)</f>
        <v>115</v>
      </c>
      <c r="AC119" s="38"/>
      <c r="AD119" s="38"/>
      <c r="AE119" s="38"/>
      <c r="AF119" s="38"/>
      <c r="AG119" s="38"/>
      <c r="AH119" s="38">
        <f>COUNT(AH3:AH117)</f>
        <v>115</v>
      </c>
      <c r="AI119" s="38">
        <f>COUNT(AI3:AI117)</f>
        <v>115</v>
      </c>
    </row>
    <row r="120" spans="1:35" x14ac:dyDescent="0.2">
      <c r="E120" s="4" t="s">
        <v>897</v>
      </c>
      <c r="F120" s="38">
        <f>MAX(F3:F117)</f>
        <v>972.71060222897165</v>
      </c>
      <c r="G120" s="38"/>
      <c r="H120" s="38">
        <f>MAX(H3:H117)</f>
        <v>2.620046754043075</v>
      </c>
      <c r="I120" s="38"/>
      <c r="J120" s="38">
        <f>MAX(J3:J117)</f>
        <v>0.18</v>
      </c>
      <c r="K120" s="38"/>
      <c r="L120" s="38">
        <f>MAX(L3:L117)</f>
        <v>86.832999999999998</v>
      </c>
      <c r="M120" s="38"/>
      <c r="N120" s="38"/>
      <c r="O120" s="38"/>
      <c r="P120" s="38"/>
      <c r="Q120" s="38"/>
      <c r="R120" s="38">
        <f>MAX(R3:R117)</f>
        <v>25.8383</v>
      </c>
      <c r="S120" s="38"/>
      <c r="T120" s="38">
        <f>MAX(T3:T117)</f>
        <v>32.008400000000002</v>
      </c>
      <c r="U120" s="38"/>
      <c r="V120" s="38">
        <f>MAX(V3:V117)</f>
        <v>0.38279999999999997</v>
      </c>
      <c r="W120" s="38"/>
      <c r="X120" s="38">
        <f>MAX(X3:X117)</f>
        <v>120.6</v>
      </c>
      <c r="Y120" s="38">
        <f>MAX(Y3:Y117)</f>
        <v>170.1</v>
      </c>
      <c r="Z120" s="38"/>
      <c r="AA120" s="38">
        <f>MAX(AA3:AA117)</f>
        <v>72.099999999999994</v>
      </c>
      <c r="AB120" s="38">
        <f>MAX(AB3:AB117)</f>
        <v>21.9</v>
      </c>
      <c r="AC120" s="38"/>
      <c r="AD120" s="38"/>
      <c r="AE120" s="38"/>
      <c r="AF120" s="38"/>
      <c r="AG120" s="38"/>
      <c r="AH120" s="38">
        <f>MAX(AH3:AH117)</f>
        <v>-68.97</v>
      </c>
      <c r="AI120" s="38">
        <f>MAX(AI3:AI117)</f>
        <v>-10.210000000000001</v>
      </c>
    </row>
    <row r="121" spans="1:35" s="4" customFormat="1" x14ac:dyDescent="0.2">
      <c r="E121" s="4" t="s">
        <v>898</v>
      </c>
      <c r="F121" s="38">
        <f>MIN(F3:F117)</f>
        <v>25.52468516094596</v>
      </c>
      <c r="G121" s="38"/>
      <c r="H121" s="38">
        <f>MIN(H3:H117)</f>
        <v>0</v>
      </c>
      <c r="I121" s="38"/>
      <c r="J121" s="38">
        <f>MIN(J3:J117)</f>
        <v>0.03</v>
      </c>
      <c r="K121" s="38"/>
      <c r="L121" s="38">
        <f>MIN(L3:L117)</f>
        <v>3.09</v>
      </c>
      <c r="M121" s="38"/>
      <c r="N121" s="38"/>
      <c r="O121" s="38"/>
      <c r="P121" s="38"/>
      <c r="Q121" s="38"/>
      <c r="R121" s="38">
        <f>MIN(R3:R117)</f>
        <v>0</v>
      </c>
      <c r="S121" s="38"/>
      <c r="T121" s="38">
        <f>MIN(T3:T117)</f>
        <v>0</v>
      </c>
      <c r="U121" s="38"/>
      <c r="V121" s="38">
        <f>MIN(V3:V117)</f>
        <v>0</v>
      </c>
      <c r="W121" s="38"/>
      <c r="X121" s="38">
        <f>MIN(X3:X117)</f>
        <v>0</v>
      </c>
      <c r="Y121" s="38">
        <f>MIN(Y3:Y117)</f>
        <v>0</v>
      </c>
      <c r="Z121" s="38"/>
      <c r="AA121" s="38">
        <f>MIN(AA3:AA117)</f>
        <v>0</v>
      </c>
      <c r="AB121" s="38">
        <f>MIN(AB3:AB117)</f>
        <v>0</v>
      </c>
      <c r="AC121" s="38"/>
      <c r="AD121" s="38"/>
      <c r="AE121" s="38"/>
      <c r="AF121" s="38"/>
      <c r="AG121" s="38"/>
      <c r="AH121" s="38">
        <f>MIN(AH3:AH117)</f>
        <v>-113.18</v>
      </c>
      <c r="AI121" s="38">
        <f>MIN(AI3:AI117)</f>
        <v>-16.52</v>
      </c>
    </row>
    <row r="122" spans="1:35" s="4" customFormat="1" x14ac:dyDescent="0.2">
      <c r="E122" s="4" t="s">
        <v>899</v>
      </c>
      <c r="F122" s="38">
        <f>AVERAGE(F3:F117)</f>
        <v>144.80369060989025</v>
      </c>
      <c r="G122" s="38"/>
      <c r="H122" s="38">
        <f>AVERAGE(H3:H117)</f>
        <v>0.39278803088303632</v>
      </c>
      <c r="I122" s="38"/>
      <c r="J122" s="38">
        <f>AVERAGE(J3:J117)</f>
        <v>7.5652173913043477E-2</v>
      </c>
      <c r="K122" s="38"/>
      <c r="L122" s="38">
        <f>AVERAGE(L3:L117)</f>
        <v>9.0671217391304353</v>
      </c>
      <c r="M122" s="38"/>
      <c r="N122" s="38"/>
      <c r="O122" s="38"/>
      <c r="P122" s="38"/>
      <c r="Q122" s="38"/>
      <c r="R122" s="38">
        <f>AVERAGE(R3:R117)</f>
        <v>3.9920999999999998</v>
      </c>
      <c r="S122" s="38"/>
      <c r="T122" s="38">
        <f>AVERAGE(T3:T117)</f>
        <v>0.41452695652173921</v>
      </c>
      <c r="U122" s="38"/>
      <c r="V122" s="38">
        <f>AVERAGE(V3:V117)</f>
        <v>3.328695652173913E-3</v>
      </c>
      <c r="W122" s="38"/>
      <c r="X122" s="38">
        <f>AVERAGE(X3:X117)</f>
        <v>4.9895652173913048</v>
      </c>
      <c r="Y122" s="38">
        <f>AVERAGE(Y3:Y117)</f>
        <v>2.2130434782608694</v>
      </c>
      <c r="Z122" s="38"/>
      <c r="AA122" s="38">
        <f>AVERAGE(AA3:AA117)</f>
        <v>0.62695652173913041</v>
      </c>
      <c r="AB122" s="38">
        <f>AVERAGE(AB3:AB117)</f>
        <v>0.25130434782608696</v>
      </c>
      <c r="AC122" s="38"/>
      <c r="AD122" s="38"/>
      <c r="AE122" s="38"/>
      <c r="AF122" s="38"/>
      <c r="AG122" s="38"/>
      <c r="AH122" s="38">
        <f>AVERAGE(AH3:AH117)</f>
        <v>-85.842434782608706</v>
      </c>
      <c r="AI122" s="38">
        <f>AVERAGE(AI3:AI117)</f>
        <v>-12.663217391304348</v>
      </c>
    </row>
    <row r="123" spans="1:35" s="4" customFormat="1" x14ac:dyDescent="0.2">
      <c r="E123" s="4" t="s">
        <v>900</v>
      </c>
      <c r="F123" s="38">
        <f>STDEV(F3:F117)</f>
        <v>181.16394866717746</v>
      </c>
      <c r="G123" s="38"/>
      <c r="H123" s="38">
        <f>STDEV(H3:H117)</f>
        <v>0.35618129119001746</v>
      </c>
      <c r="I123" s="38"/>
      <c r="J123" s="38">
        <f>STDEV(J3:J117)</f>
        <v>2.6725716466939581E-2</v>
      </c>
      <c r="K123" s="38"/>
      <c r="L123" s="38">
        <f>STDEV(L3:L117)</f>
        <v>9.9934678693246894</v>
      </c>
      <c r="M123" s="38"/>
      <c r="N123" s="38"/>
      <c r="O123" s="38"/>
      <c r="P123" s="38"/>
      <c r="Q123" s="38"/>
      <c r="R123" s="38">
        <f>STDEV(R3:R117)</f>
        <v>4.4338275257270388</v>
      </c>
      <c r="S123" s="38"/>
      <c r="T123" s="38">
        <f>STDEV(T3:T117)</f>
        <v>2.9955583707403513</v>
      </c>
      <c r="U123" s="38"/>
      <c r="V123" s="38">
        <f>STDEV(V3:V117)</f>
        <v>3.5696284059439205E-2</v>
      </c>
      <c r="W123" s="38"/>
      <c r="X123" s="38">
        <f>STDEV(X3:X117)</f>
        <v>14.520755706936672</v>
      </c>
      <c r="Y123" s="38">
        <f>STDEV(Y3:Y117)</f>
        <v>16.109240683310617</v>
      </c>
      <c r="Z123" s="38"/>
      <c r="AA123" s="38">
        <f>STDEV(AA3:AA117)</f>
        <v>6.7233596674126623</v>
      </c>
      <c r="AB123" s="38">
        <f>STDEV(AB3:AB117)</f>
        <v>2.0505611220667888</v>
      </c>
      <c r="AC123" s="38"/>
      <c r="AD123" s="38"/>
      <c r="AE123" s="38"/>
      <c r="AF123" s="38"/>
      <c r="AG123" s="38"/>
      <c r="AH123" s="38">
        <f>STDEV(AH3:AH117)</f>
        <v>7.7808405705774799</v>
      </c>
      <c r="AI123" s="38">
        <f>STDEV(AI3:AI117)</f>
        <v>1.0768061512705931</v>
      </c>
    </row>
    <row r="124" spans="1:35" s="4" customFormat="1" x14ac:dyDescent="0.2">
      <c r="E124" s="4" t="s">
        <v>909</v>
      </c>
      <c r="F124" s="38">
        <f>MEDIAN(F3:F117)</f>
        <v>72.718509740631063</v>
      </c>
      <c r="G124" s="38"/>
      <c r="H124" s="38">
        <f>MEDIAN(H3:H117)</f>
        <v>0.36472369127002369</v>
      </c>
      <c r="I124" s="38"/>
      <c r="J124" s="38">
        <f>MEDIAN(J3:J117)</f>
        <v>7.0000000000000007E-2</v>
      </c>
      <c r="K124" s="38"/>
      <c r="L124" s="38">
        <f>MEDIAN(L3:L117)</f>
        <v>6.04</v>
      </c>
      <c r="M124" s="38"/>
      <c r="N124" s="38"/>
      <c r="O124" s="38"/>
      <c r="P124" s="38"/>
      <c r="Q124" s="38"/>
      <c r="R124" s="38">
        <f>MEDIAN(R3:R117)</f>
        <v>2.4079999999999999</v>
      </c>
      <c r="S124" s="38"/>
      <c r="T124" s="38">
        <f>MEDIAN(T3:T117)</f>
        <v>0</v>
      </c>
      <c r="U124" s="38"/>
      <c r="V124" s="38">
        <f>MEDIAN(V3:V117)</f>
        <v>0</v>
      </c>
      <c r="W124" s="38"/>
      <c r="X124" s="38">
        <f>MEDIAN(X3:X117)</f>
        <v>0</v>
      </c>
      <c r="Y124" s="38">
        <f>MEDIAN(Y3:Y117)</f>
        <v>0</v>
      </c>
      <c r="Z124" s="38"/>
      <c r="AA124" s="38">
        <f>MEDIAN(AA3:AA117)</f>
        <v>0</v>
      </c>
      <c r="AB124" s="38">
        <f>MEDIAN(AB3:AB117)</f>
        <v>0</v>
      </c>
      <c r="AC124" s="38"/>
      <c r="AD124" s="38"/>
      <c r="AE124" s="38"/>
      <c r="AF124" s="38"/>
      <c r="AG124" s="38"/>
      <c r="AH124" s="38">
        <f>MEDIAN(AH3:AH117)</f>
        <v>-85.63</v>
      </c>
      <c r="AI124" s="38">
        <f>MEDIAN(AI3:AI117)</f>
        <v>-12.63</v>
      </c>
    </row>
    <row r="125" spans="1:35" s="4" customFormat="1" x14ac:dyDescent="0.2"/>
    <row r="126" spans="1:35" s="4" customFormat="1" x14ac:dyDescent="0.2">
      <c r="E126" s="4" t="s">
        <v>937</v>
      </c>
      <c r="F126" s="38">
        <f>CORREL($F$3:$F$117,F3:F117)</f>
        <v>1</v>
      </c>
      <c r="G126" s="38"/>
      <c r="H126" s="38">
        <f>CORREL($F$3:$F$117,H3:H117)</f>
        <v>0.31051078517731401</v>
      </c>
      <c r="I126" s="38"/>
      <c r="J126" s="38">
        <f>CORREL($F$3:$F$117,J3:J117)</f>
        <v>0.31248635439365269</v>
      </c>
      <c r="K126" s="38"/>
      <c r="L126" s="38">
        <f>CORREL($F$3:$F$117,L3:L117)</f>
        <v>-5.3750284773998472E-2</v>
      </c>
      <c r="M126" s="38"/>
      <c r="N126" s="38"/>
      <c r="O126" s="38"/>
      <c r="P126" s="38"/>
      <c r="Q126" s="38"/>
      <c r="R126" s="38">
        <f>CORREL($F$3:$F$117,R3:R117)</f>
        <v>8.2352561054482229E-3</v>
      </c>
      <c r="S126" s="38"/>
      <c r="T126" s="38">
        <f>CORREL($F$3:$F$117,T3:T117)</f>
        <v>-3.563114343388496E-2</v>
      </c>
      <c r="U126" s="38"/>
      <c r="V126" s="38"/>
      <c r="W126" s="38"/>
      <c r="X126" s="38">
        <f>CORREL($F$3:$F$117,X3:X117)</f>
        <v>1.162434485202336E-2</v>
      </c>
      <c r="Y126" s="38">
        <f>CORREL($F$3:$F$117,Y3:Y117)</f>
        <v>-3.7815147214215861E-2</v>
      </c>
      <c r="Z126" s="38"/>
      <c r="AA126" s="38"/>
      <c r="AB126" s="38">
        <f>CORREL($F$3:$F$117,AB3:AB117)</f>
        <v>-4.3268630703583978E-2</v>
      </c>
      <c r="AC126" s="38"/>
      <c r="AD126" s="38"/>
      <c r="AE126" s="38"/>
      <c r="AF126" s="38"/>
      <c r="AG126" s="38"/>
      <c r="AH126" s="38">
        <f>CORREL($F$3:$F$117,AH3:AH117)</f>
        <v>-8.1065107552935889E-2</v>
      </c>
      <c r="AI126" s="38">
        <f>CORREL($F$3:$F$117,AI3:AI117)</f>
        <v>-7.3205826883040892E-2</v>
      </c>
    </row>
    <row r="127" spans="1:35" s="4" customFormat="1" x14ac:dyDescent="0.2"/>
    <row r="128" spans="1:35" s="4" customFormat="1" x14ac:dyDescent="0.2">
      <c r="E128" s="4" t="s">
        <v>938</v>
      </c>
      <c r="H128" s="4">
        <f>COUNTIF(H3:H117, "&gt;0")</f>
        <v>112</v>
      </c>
      <c r="J128" s="4">
        <f t="shared" ref="J128:AG128" si="5">COUNTIF(J3:J117, "&gt;0")</f>
        <v>115</v>
      </c>
      <c r="L128" s="4">
        <f t="shared" si="5"/>
        <v>115</v>
      </c>
      <c r="N128" s="4">
        <f t="shared" si="5"/>
        <v>0</v>
      </c>
      <c r="P128" s="4">
        <f t="shared" si="5"/>
        <v>0</v>
      </c>
      <c r="R128" s="4">
        <f t="shared" si="5"/>
        <v>111</v>
      </c>
      <c r="T128" s="4">
        <f t="shared" si="5"/>
        <v>17</v>
      </c>
      <c r="V128" s="4">
        <f t="shared" si="5"/>
        <v>1</v>
      </c>
      <c r="X128" s="4">
        <f t="shared" si="5"/>
        <v>37</v>
      </c>
      <c r="Y128" s="4">
        <f t="shared" si="5"/>
        <v>10</v>
      </c>
      <c r="Z128" s="4">
        <f t="shared" si="5"/>
        <v>0</v>
      </c>
      <c r="AA128" s="4">
        <f t="shared" si="5"/>
        <v>1</v>
      </c>
      <c r="AB128" s="4">
        <f t="shared" si="5"/>
        <v>8</v>
      </c>
      <c r="AC128" s="4">
        <f t="shared" si="5"/>
        <v>0</v>
      </c>
      <c r="AD128" s="4">
        <f t="shared" si="5"/>
        <v>0</v>
      </c>
      <c r="AE128" s="4">
        <f t="shared" si="5"/>
        <v>0</v>
      </c>
      <c r="AF128" s="4">
        <f t="shared" si="5"/>
        <v>0</v>
      </c>
      <c r="AG128" s="4">
        <f t="shared" si="5"/>
        <v>0</v>
      </c>
      <c r="AH128" s="4" t="s">
        <v>937</v>
      </c>
      <c r="AI128" s="38">
        <f>CORREL(AH3:AH117,AI3:AI117)</f>
        <v>0.96461790669008474</v>
      </c>
    </row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4" customFormat="1" x14ac:dyDescent="0.2"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4" customFormat="1" x14ac:dyDescent="0.2"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6" customFormat="1" x14ac:dyDescent="0.2">
      <c r="A188" s="4"/>
      <c r="B188" s="4"/>
      <c r="C188" s="4"/>
      <c r="D188" s="4"/>
      <c r="E188" s="4"/>
      <c r="F188" s="4"/>
      <c r="G188" s="4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1" customFormat="1" x14ac:dyDescent="0.2">
      <c r="A190" s="4"/>
      <c r="B190" s="4"/>
      <c r="C190" s="4"/>
      <c r="D190" s="4"/>
      <c r="E190" s="4"/>
      <c r="F190" s="4"/>
      <c r="G190" s="4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4"/>
      <c r="B191" s="4"/>
      <c r="C191" s="4"/>
      <c r="D191" s="4"/>
      <c r="E191" s="4"/>
      <c r="F191" s="4"/>
      <c r="G191" s="4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1" customFormat="1" x14ac:dyDescent="0.2">
      <c r="A193" s="4"/>
      <c r="B193" s="4"/>
      <c r="C193" s="4"/>
      <c r="D193" s="4"/>
      <c r="E193" s="4"/>
      <c r="F193" s="4"/>
      <c r="G193" s="4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1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26" customFormat="1" x14ac:dyDescent="0.2">
      <c r="A227" s="4"/>
      <c r="B227" s="4"/>
      <c r="C227" s="4"/>
      <c r="D227" s="4"/>
      <c r="E227" s="4"/>
      <c r="F227" s="4"/>
      <c r="G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s="26" customFormat="1" x14ac:dyDescent="0.2">
      <c r="A228" s="4"/>
      <c r="B228" s="4"/>
      <c r="C228" s="4"/>
      <c r="D228" s="4"/>
      <c r="E228" s="4"/>
      <c r="F228" s="4"/>
      <c r="G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s="4" customFormat="1" x14ac:dyDescent="0.2"/>
    <row r="230" spans="1:33" s="4" customFormat="1" x14ac:dyDescent="0.2"/>
    <row r="231" spans="1:33" s="4" customFormat="1" x14ac:dyDescent="0.2"/>
    <row r="232" spans="1:33" s="4" customFormat="1" x14ac:dyDescent="0.2"/>
    <row r="233" spans="1:33" s="21" customFormat="1" x14ac:dyDescent="0.2">
      <c r="A233" s="4"/>
      <c r="B233" s="4"/>
      <c r="C233" s="4"/>
      <c r="D233" s="4"/>
      <c r="E233" s="4"/>
      <c r="F233" s="4"/>
      <c r="G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4" customFormat="1" x14ac:dyDescent="0.2"/>
    <row r="271" spans="1:33" s="4" customFormat="1" x14ac:dyDescent="0.2"/>
    <row r="272" spans="1:33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4" customFormat="1" x14ac:dyDescent="0.2"/>
    <row r="274" spans="1:33" s="26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21" customFormat="1" x14ac:dyDescent="0.2">
      <c r="A275" s="4"/>
      <c r="B275" s="4"/>
      <c r="C275" s="4"/>
      <c r="D275" s="4"/>
      <c r="E275" s="4"/>
      <c r="F275" s="4"/>
      <c r="G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s="21" customFormat="1" x14ac:dyDescent="0.2">
      <c r="A276" s="4"/>
      <c r="B276" s="4"/>
      <c r="C276" s="4"/>
      <c r="D276" s="4"/>
      <c r="E276" s="4"/>
      <c r="F276" s="4"/>
      <c r="G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pans="1:33" s="4" customFormat="1" x14ac:dyDescent="0.2"/>
    <row r="290" spans="1:33" s="21" customFormat="1" x14ac:dyDescent="0.2">
      <c r="A290" s="4"/>
      <c r="B290" s="4"/>
      <c r="C290" s="4"/>
      <c r="D290" s="4"/>
      <c r="E290" s="4"/>
      <c r="F290" s="4"/>
      <c r="G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21" customFormat="1" x14ac:dyDescent="0.2">
      <c r="A293" s="4"/>
      <c r="B293" s="4"/>
      <c r="C293" s="4"/>
      <c r="D293" s="4"/>
      <c r="E293" s="4"/>
      <c r="F293" s="4"/>
      <c r="G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24:33" s="4" customFormat="1" x14ac:dyDescent="0.2"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24:33" s="4" customFormat="1" x14ac:dyDescent="0.2"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7"/>
  <sheetViews>
    <sheetView topLeftCell="A10" zoomScale="60" zoomScaleNormal="60" workbookViewId="0">
      <selection activeCell="A4" sqref="A4:A17"/>
    </sheetView>
  </sheetViews>
  <sheetFormatPr defaultRowHeight="15" x14ac:dyDescent="0.2"/>
  <sheetData>
    <row r="1" spans="1:48" x14ac:dyDescent="0.2">
      <c r="B1" s="201" t="s">
        <v>889</v>
      </c>
      <c r="E1" t="s">
        <v>893</v>
      </c>
      <c r="H1" t="s">
        <v>894</v>
      </c>
      <c r="K1" t="s">
        <v>895</v>
      </c>
      <c r="N1" t="s">
        <v>896</v>
      </c>
      <c r="Q1" t="s">
        <v>901</v>
      </c>
      <c r="T1" t="s">
        <v>902</v>
      </c>
      <c r="W1" t="s">
        <v>903</v>
      </c>
      <c r="Z1" t="s">
        <v>904</v>
      </c>
      <c r="AC1" t="s">
        <v>905</v>
      </c>
      <c r="AF1" t="s">
        <v>906</v>
      </c>
      <c r="AI1" t="s">
        <v>907</v>
      </c>
      <c r="AL1" t="s">
        <v>908</v>
      </c>
    </row>
    <row r="2" spans="1:48" x14ac:dyDescent="0.2">
      <c r="B2" t="s">
        <v>890</v>
      </c>
      <c r="C2" t="s">
        <v>891</v>
      </c>
      <c r="D2" t="s">
        <v>892</v>
      </c>
      <c r="E2" t="s">
        <v>890</v>
      </c>
      <c r="F2" t="s">
        <v>891</v>
      </c>
      <c r="G2" t="s">
        <v>892</v>
      </c>
      <c r="H2" t="s">
        <v>890</v>
      </c>
      <c r="I2" t="s">
        <v>891</v>
      </c>
      <c r="J2" t="s">
        <v>892</v>
      </c>
      <c r="K2" t="s">
        <v>890</v>
      </c>
      <c r="L2" t="s">
        <v>891</v>
      </c>
      <c r="M2" t="s">
        <v>892</v>
      </c>
      <c r="N2" t="s">
        <v>890</v>
      </c>
      <c r="O2" t="s">
        <v>891</v>
      </c>
      <c r="P2" t="s">
        <v>892</v>
      </c>
      <c r="Q2" t="s">
        <v>890</v>
      </c>
      <c r="R2" t="s">
        <v>891</v>
      </c>
      <c r="S2" t="s">
        <v>892</v>
      </c>
      <c r="T2" t="s">
        <v>890</v>
      </c>
      <c r="U2" t="s">
        <v>891</v>
      </c>
      <c r="V2" t="s">
        <v>892</v>
      </c>
      <c r="W2" t="s">
        <v>890</v>
      </c>
      <c r="X2" t="s">
        <v>891</v>
      </c>
      <c r="Y2" t="s">
        <v>892</v>
      </c>
      <c r="Z2" t="s">
        <v>890</v>
      </c>
      <c r="AA2" t="s">
        <v>891</v>
      </c>
      <c r="AB2" t="s">
        <v>892</v>
      </c>
      <c r="AC2" t="s">
        <v>890</v>
      </c>
      <c r="AD2" t="s">
        <v>891</v>
      </c>
      <c r="AE2" t="s">
        <v>892</v>
      </c>
      <c r="AF2" t="s">
        <v>890</v>
      </c>
      <c r="AG2" t="s">
        <v>891</v>
      </c>
      <c r="AH2" t="s">
        <v>892</v>
      </c>
      <c r="AI2" t="s">
        <v>890</v>
      </c>
      <c r="AJ2" t="s">
        <v>891</v>
      </c>
      <c r="AK2" t="s">
        <v>892</v>
      </c>
      <c r="AL2" t="s">
        <v>890</v>
      </c>
      <c r="AM2" t="s">
        <v>891</v>
      </c>
      <c r="AN2" t="s">
        <v>892</v>
      </c>
      <c r="AP2" t="s">
        <v>887</v>
      </c>
      <c r="AQ2" t="s">
        <v>910</v>
      </c>
      <c r="AR2" t="s">
        <v>897</v>
      </c>
      <c r="AS2" t="s">
        <v>898</v>
      </c>
      <c r="AT2" t="s">
        <v>899</v>
      </c>
      <c r="AU2" t="s">
        <v>909</v>
      </c>
      <c r="AV2" t="s">
        <v>900</v>
      </c>
    </row>
    <row r="3" spans="1:48" x14ac:dyDescent="0.2">
      <c r="A3" t="s">
        <v>887</v>
      </c>
      <c r="B3" t="s">
        <v>888</v>
      </c>
      <c r="E3" t="s">
        <v>888</v>
      </c>
      <c r="H3" t="s">
        <v>888</v>
      </c>
      <c r="K3" t="s">
        <v>888</v>
      </c>
      <c r="N3" t="s">
        <v>888</v>
      </c>
      <c r="Q3" t="s">
        <v>888</v>
      </c>
      <c r="T3" t="s">
        <v>888</v>
      </c>
      <c r="W3" t="s">
        <v>888</v>
      </c>
      <c r="Z3" t="s">
        <v>888</v>
      </c>
      <c r="AC3" t="s">
        <v>888</v>
      </c>
      <c r="AF3" t="s">
        <v>888</v>
      </c>
      <c r="AI3" t="s">
        <v>888</v>
      </c>
      <c r="AL3" t="s">
        <v>888</v>
      </c>
    </row>
    <row r="4" spans="1:48" x14ac:dyDescent="0.2">
      <c r="A4" s="8">
        <v>-3</v>
      </c>
      <c r="B4" s="195">
        <v>42.732836631917628</v>
      </c>
      <c r="C4" s="195">
        <v>79.533328771913801</v>
      </c>
      <c r="D4" s="195">
        <v>37.72744977189258</v>
      </c>
      <c r="E4" s="195">
        <v>45.491371099205992</v>
      </c>
      <c r="F4" s="195">
        <v>56.222080311392901</v>
      </c>
      <c r="G4" s="195">
        <v>38.903619854875387</v>
      </c>
      <c r="H4" s="195">
        <v>33.005372984111311</v>
      </c>
      <c r="I4" s="195">
        <v>43.173645638522707</v>
      </c>
      <c r="J4" s="195">
        <v>26.112770202437364</v>
      </c>
      <c r="K4" s="195">
        <v>47.233603394335482</v>
      </c>
      <c r="L4" s="195">
        <v>72.642582371634049</v>
      </c>
      <c r="M4" s="195">
        <v>46.107661613145076</v>
      </c>
      <c r="N4" s="195">
        <v>56.525508968359432</v>
      </c>
      <c r="O4" s="195">
        <v>63.699273213824142</v>
      </c>
      <c r="P4" s="195">
        <v>49.489150601720645</v>
      </c>
      <c r="Q4" s="18">
        <v>136.66819454431601</v>
      </c>
      <c r="R4" s="195">
        <v>167.20708084355851</v>
      </c>
      <c r="S4" s="18">
        <v>178.1327534279651</v>
      </c>
      <c r="T4" s="18">
        <v>61.461833804559653</v>
      </c>
      <c r="U4" s="18">
        <v>80.706221776216751</v>
      </c>
      <c r="V4" s="18">
        <v>62.427021514531511</v>
      </c>
      <c r="W4" s="18">
        <v>41.42616241057052</v>
      </c>
      <c r="X4" s="18">
        <v>48.891499034499532</v>
      </c>
      <c r="Y4" s="18">
        <v>36.451395013028268</v>
      </c>
      <c r="Z4" s="18">
        <v>57.946496547153075</v>
      </c>
      <c r="AA4" s="195">
        <v>67.511175477808692</v>
      </c>
      <c r="AB4" s="36">
        <v>65.20955798772367</v>
      </c>
      <c r="AC4" s="18">
        <v>72.749849973577426</v>
      </c>
      <c r="AD4" s="195">
        <v>75.97273232386307</v>
      </c>
      <c r="AE4" s="36">
        <v>76.915141912097198</v>
      </c>
      <c r="AF4" s="18">
        <v>43.88331079204994</v>
      </c>
      <c r="AG4" s="195">
        <v>33.357586701703319</v>
      </c>
      <c r="AH4" s="36">
        <v>32.694047086686147</v>
      </c>
      <c r="AI4" s="18">
        <v>45.215612600428123</v>
      </c>
      <c r="AJ4" s="195">
        <v>41.172821019954071</v>
      </c>
      <c r="AK4" s="36">
        <v>42.231930284323823</v>
      </c>
      <c r="AL4" s="18">
        <v>80.595627289582353</v>
      </c>
      <c r="AM4" s="195">
        <v>98.386234519601075</v>
      </c>
      <c r="AN4" s="36">
        <v>84.285324382999022</v>
      </c>
      <c r="AP4" s="8">
        <v>-3</v>
      </c>
      <c r="AQ4" s="196">
        <f t="shared" ref="AQ4:AQ12" si="0">COUNT(B4:AN4)</f>
        <v>39</v>
      </c>
      <c r="AR4" s="197">
        <f t="shared" ref="AR4:AR12" si="1">MAX(B4:AN4)</f>
        <v>178.1327534279651</v>
      </c>
      <c r="AS4" s="197">
        <f t="shared" ref="AS4:AS12" si="2">MIN(B4:AN4)</f>
        <v>26.112770202437364</v>
      </c>
      <c r="AT4" s="197">
        <f t="shared" ref="AT4:AT12" si="3">AVERAGE(B4:AN4)</f>
        <v>63.335894017899626</v>
      </c>
      <c r="AU4" s="197">
        <f t="shared" ref="AU4:AU12" si="4">MEDIAN(B4:AN4)</f>
        <v>56.222080311392901</v>
      </c>
      <c r="AV4" s="197">
        <f t="shared" ref="AV4:AV12" si="5">STDEV(B4:AN4)</f>
        <v>33.597155165484295</v>
      </c>
    </row>
    <row r="5" spans="1:48" x14ac:dyDescent="0.2">
      <c r="A5" s="8">
        <v>-2.5</v>
      </c>
      <c r="B5" s="195">
        <v>117.21326724870336</v>
      </c>
      <c r="C5" s="195">
        <v>129.08805820371299</v>
      </c>
      <c r="D5" s="195">
        <v>107.26850592825099</v>
      </c>
      <c r="E5" s="195">
        <v>92.531643067702234</v>
      </c>
      <c r="F5" s="195">
        <v>117.21251653514572</v>
      </c>
      <c r="G5" s="195">
        <v>100.94659173221842</v>
      </c>
      <c r="H5" s="195">
        <v>47.088417369741357</v>
      </c>
      <c r="I5" s="195">
        <v>47.571994404658724</v>
      </c>
      <c r="J5" s="195">
        <v>28.024046587284428</v>
      </c>
      <c r="K5" s="195">
        <v>87.740504256096131</v>
      </c>
      <c r="L5" s="195">
        <v>98.153005215222962</v>
      </c>
      <c r="M5" s="195">
        <v>88.596805860898939</v>
      </c>
      <c r="N5" s="195">
        <v>89.627922575819753</v>
      </c>
      <c r="O5" s="195">
        <v>89.502919308488799</v>
      </c>
      <c r="P5" s="195">
        <v>103.29893189818404</v>
      </c>
      <c r="Q5" s="18">
        <v>218.84348446459029</v>
      </c>
      <c r="R5" s="195">
        <v>239.19338898265136</v>
      </c>
      <c r="S5" s="18">
        <v>232.67764102629275</v>
      </c>
      <c r="T5" s="18">
        <v>65.52704249319514</v>
      </c>
      <c r="U5" s="18">
        <v>102.40474235582113</v>
      </c>
      <c r="V5" s="18">
        <v>107.12148466787816</v>
      </c>
      <c r="W5" s="18">
        <v>46.798045320553108</v>
      </c>
      <c r="X5" s="18">
        <v>59.300924447688118</v>
      </c>
      <c r="Y5" s="18">
        <v>48.735032464531329</v>
      </c>
      <c r="Z5" s="18">
        <v>75.11838652180532</v>
      </c>
      <c r="AA5" s="195">
        <v>80.852833401754609</v>
      </c>
      <c r="AB5" s="36">
        <v>73.735847512884632</v>
      </c>
      <c r="AC5" s="18">
        <v>64.459972054779797</v>
      </c>
      <c r="AD5" s="195">
        <v>64.028694969555318</v>
      </c>
      <c r="AE5" s="36">
        <v>65.065044605941281</v>
      </c>
      <c r="AF5" s="18">
        <v>45.807746737485104</v>
      </c>
      <c r="AG5" s="195">
        <v>34.094872958142069</v>
      </c>
      <c r="AH5" s="36">
        <v>37.173961921940204</v>
      </c>
      <c r="AI5" s="18">
        <v>52.46925577937607</v>
      </c>
      <c r="AJ5" s="195">
        <v>44.26942329699682</v>
      </c>
      <c r="AK5" s="36">
        <v>47.723438792054601</v>
      </c>
      <c r="AL5" s="18">
        <v>98.211617867027343</v>
      </c>
      <c r="AM5" s="195">
        <v>116.81839093056982</v>
      </c>
      <c r="AN5" s="36">
        <v>111.45384015808814</v>
      </c>
      <c r="AP5" s="8">
        <v>-2.5</v>
      </c>
      <c r="AQ5" s="196">
        <f t="shared" si="0"/>
        <v>39</v>
      </c>
      <c r="AR5" s="197">
        <f t="shared" si="1"/>
        <v>239.19338898265136</v>
      </c>
      <c r="AS5" s="197">
        <f t="shared" si="2"/>
        <v>28.024046587284428</v>
      </c>
      <c r="AT5" s="197">
        <f t="shared" si="3"/>
        <v>89.121801126249508</v>
      </c>
      <c r="AU5" s="197">
        <f t="shared" si="4"/>
        <v>87.740504256096131</v>
      </c>
      <c r="AV5" s="197">
        <f t="shared" si="5"/>
        <v>49.426098834221314</v>
      </c>
    </row>
    <row r="6" spans="1:48" x14ac:dyDescent="0.2">
      <c r="A6" s="8">
        <v>-2</v>
      </c>
      <c r="B6" s="195">
        <v>174.70693298797653</v>
      </c>
      <c r="C6" s="195">
        <v>201.95403609603304</v>
      </c>
      <c r="D6" s="195">
        <v>208.12509054402668</v>
      </c>
      <c r="E6" s="195">
        <v>73.51227384587196</v>
      </c>
      <c r="F6" s="195">
        <v>88.183414678647992</v>
      </c>
      <c r="G6" s="195">
        <v>95.506805098422959</v>
      </c>
      <c r="H6" s="195">
        <v>102.5494787646968</v>
      </c>
      <c r="I6" s="195">
        <v>51.090673417567544</v>
      </c>
      <c r="J6" s="195">
        <v>27.288940285420171</v>
      </c>
      <c r="K6" s="195">
        <v>120.69773183896233</v>
      </c>
      <c r="L6" s="195">
        <v>133.04657209323543</v>
      </c>
      <c r="M6" s="195">
        <v>123.88190835038313</v>
      </c>
      <c r="N6" s="195">
        <v>117.5036392978916</v>
      </c>
      <c r="O6" s="195">
        <v>169.8460901032401</v>
      </c>
      <c r="P6" s="195">
        <v>170.48764788857687</v>
      </c>
      <c r="Q6" s="18">
        <v>267.11420817397686</v>
      </c>
      <c r="R6" s="195">
        <v>260.89190956225576</v>
      </c>
      <c r="S6" s="18">
        <v>334.1661399559809</v>
      </c>
      <c r="T6" s="18">
        <v>93.112387166078733</v>
      </c>
      <c r="U6" s="18">
        <v>126.88888382064498</v>
      </c>
      <c r="V6" s="18">
        <v>126.82233355784015</v>
      </c>
      <c r="W6" s="18">
        <v>54.928462697824067</v>
      </c>
      <c r="X6" s="18">
        <v>77.334154388845803</v>
      </c>
      <c r="Y6" s="18">
        <v>64.197964315246949</v>
      </c>
      <c r="Z6" s="18">
        <v>99.39588614114129</v>
      </c>
      <c r="AA6" s="195">
        <v>95.953830832154964</v>
      </c>
      <c r="AB6" s="36">
        <v>93.389667435289525</v>
      </c>
      <c r="AC6" s="18">
        <v>52.617289313640313</v>
      </c>
      <c r="AD6" s="195">
        <v>47.218568322751821</v>
      </c>
      <c r="AE6" s="36">
        <v>43.966090865712488</v>
      </c>
      <c r="AF6" s="18">
        <v>48.324316819977241</v>
      </c>
      <c r="AG6" s="195">
        <v>42.35247903025607</v>
      </c>
      <c r="AH6" s="36">
        <v>43.388037338582933</v>
      </c>
      <c r="AI6" s="18">
        <v>49.212518025562709</v>
      </c>
      <c r="AJ6" s="195">
        <v>47.660940076615077</v>
      </c>
      <c r="AK6" s="36">
        <v>46.567331737795492</v>
      </c>
      <c r="AL6" s="18">
        <v>50.840886902469386</v>
      </c>
      <c r="AM6" s="195">
        <v>137.90477786471806</v>
      </c>
      <c r="AN6" s="36">
        <v>132.9863340436641</v>
      </c>
      <c r="AP6" s="8">
        <v>-2</v>
      </c>
      <c r="AQ6" s="196">
        <f t="shared" si="0"/>
        <v>39</v>
      </c>
      <c r="AR6" s="197">
        <f t="shared" si="1"/>
        <v>334.1661399559809</v>
      </c>
      <c r="AS6" s="197">
        <f t="shared" si="2"/>
        <v>27.288940285420171</v>
      </c>
      <c r="AT6" s="197">
        <f t="shared" si="3"/>
        <v>110.14401624820458</v>
      </c>
      <c r="AU6" s="197">
        <f t="shared" si="4"/>
        <v>95.506805098422959</v>
      </c>
      <c r="AV6" s="197">
        <f t="shared" si="5"/>
        <v>70.515734401105149</v>
      </c>
    </row>
    <row r="7" spans="1:48" x14ac:dyDescent="0.2">
      <c r="A7" s="8">
        <v>-1.5</v>
      </c>
      <c r="B7" s="195">
        <v>355.934328732523</v>
      </c>
      <c r="C7" s="195">
        <v>466.61923889578458</v>
      </c>
      <c r="D7" s="195">
        <v>336.10854481452759</v>
      </c>
      <c r="E7" s="195">
        <v>78.738970731260437</v>
      </c>
      <c r="F7" s="195">
        <v>80.706221776216751</v>
      </c>
      <c r="G7" s="195">
        <v>72.718509740631063</v>
      </c>
      <c r="H7" s="195">
        <v>46.652859295958983</v>
      </c>
      <c r="I7" s="195">
        <v>55.782245434779298</v>
      </c>
      <c r="J7" s="195">
        <v>36.110215907791222</v>
      </c>
      <c r="K7" s="195">
        <v>112.42212843709726</v>
      </c>
      <c r="L7" s="195">
        <v>126.74227219510711</v>
      </c>
      <c r="M7" s="195">
        <v>129.17467372380577</v>
      </c>
      <c r="N7" s="195">
        <v>235.10431921913221</v>
      </c>
      <c r="O7" s="195">
        <v>316.60432726664533</v>
      </c>
      <c r="P7" s="195">
        <v>272.88940285420171</v>
      </c>
      <c r="Q7" s="18">
        <v>217.68199626783729</v>
      </c>
      <c r="R7" s="195">
        <v>241.97900986787087</v>
      </c>
      <c r="S7" s="18">
        <v>285.03159014996868</v>
      </c>
      <c r="T7" s="18">
        <v>114.89029085519736</v>
      </c>
      <c r="U7" s="18">
        <v>175.71055512475482</v>
      </c>
      <c r="V7" s="18">
        <v>169.7525415867126</v>
      </c>
      <c r="W7" s="18">
        <v>72.205599624524851</v>
      </c>
      <c r="X7" s="18">
        <v>86.27746354665571</v>
      </c>
      <c r="Y7" s="18">
        <v>80.672489838439304</v>
      </c>
      <c r="Z7" s="18">
        <v>130.92702893942516</v>
      </c>
      <c r="AA7" s="195">
        <v>132.75334884215968</v>
      </c>
      <c r="AB7" s="36">
        <v>130.8186333169283</v>
      </c>
      <c r="AC7" s="18">
        <v>47.288082080127538</v>
      </c>
      <c r="AD7" s="195">
        <v>39.108419501925574</v>
      </c>
      <c r="AE7" s="36">
        <v>38.763609121546487</v>
      </c>
      <c r="AF7" s="18">
        <v>49.508585094091195</v>
      </c>
      <c r="AG7" s="195">
        <v>44.859252302147823</v>
      </c>
      <c r="AH7" s="36">
        <v>40.786796466499936</v>
      </c>
      <c r="AI7" s="18">
        <v>44.771511997635393</v>
      </c>
      <c r="AJ7" s="195">
        <v>36.896560732609323</v>
      </c>
      <c r="AK7" s="36">
        <v>37.607502067287371</v>
      </c>
      <c r="AL7" s="18">
        <v>42.699042517935993</v>
      </c>
      <c r="AM7" s="195">
        <v>92.63540171937882</v>
      </c>
      <c r="AN7" s="36">
        <v>124.46004451850317</v>
      </c>
      <c r="AP7" s="198">
        <v>-1.5</v>
      </c>
      <c r="AQ7" s="199">
        <f t="shared" si="0"/>
        <v>39</v>
      </c>
      <c r="AR7" s="200">
        <f t="shared" si="1"/>
        <v>466.61923889578458</v>
      </c>
      <c r="AS7" s="200">
        <f t="shared" si="2"/>
        <v>36.110215907791222</v>
      </c>
      <c r="AT7" s="200">
        <f t="shared" si="3"/>
        <v>133.34342602834937</v>
      </c>
      <c r="AU7" s="200">
        <f t="shared" si="4"/>
        <v>92.63540171937882</v>
      </c>
      <c r="AV7" s="200">
        <f t="shared" si="5"/>
        <v>107.25069381943194</v>
      </c>
    </row>
    <row r="8" spans="1:48" x14ac:dyDescent="0.2">
      <c r="A8" s="8">
        <v>-1.25</v>
      </c>
      <c r="B8" s="195">
        <v>679.95204911295241</v>
      </c>
      <c r="C8" s="195">
        <v>859.23098587631512</v>
      </c>
      <c r="D8" s="195">
        <v>581.63404963718835</v>
      </c>
      <c r="E8" s="195">
        <v>71.915227575336601</v>
      </c>
      <c r="F8" s="195">
        <v>112.96077939454759</v>
      </c>
      <c r="G8" s="195">
        <v>81.539785363002125</v>
      </c>
      <c r="H8" s="195">
        <v>50.718067984594462</v>
      </c>
      <c r="I8" s="195">
        <v>59.447536073225983</v>
      </c>
      <c r="J8" s="195">
        <v>48.165959258364985</v>
      </c>
      <c r="K8" s="195">
        <v>146.39565819212228</v>
      </c>
      <c r="L8" s="195">
        <v>183.18774802718607</v>
      </c>
      <c r="M8" s="195">
        <v>155.34445807017323</v>
      </c>
      <c r="N8" s="195">
        <v>388.12813967876281</v>
      </c>
      <c r="O8" s="195">
        <v>383.45922851191284</v>
      </c>
      <c r="P8" s="195">
        <v>315.52556836232844</v>
      </c>
      <c r="Q8" s="18">
        <v>292.27990899889824</v>
      </c>
      <c r="R8" s="195">
        <v>290.21423466982918</v>
      </c>
      <c r="S8" s="18">
        <v>311.0439988707987</v>
      </c>
      <c r="T8" s="18">
        <v>96.016107657961214</v>
      </c>
      <c r="U8" s="18">
        <v>405.27702236008059</v>
      </c>
      <c r="V8" s="18">
        <v>297.88301711758635</v>
      </c>
      <c r="W8" s="18">
        <v>299.6815857121104</v>
      </c>
      <c r="X8" s="18">
        <v>315.57804588788025</v>
      </c>
      <c r="Y8" s="18">
        <v>316.82453414209425</v>
      </c>
      <c r="Z8" s="18">
        <v>122.48911748636328</v>
      </c>
      <c r="AA8" s="195">
        <v>127.03549544618285</v>
      </c>
      <c r="AB8" s="36">
        <v>143.39129753199612</v>
      </c>
      <c r="AC8" s="18">
        <v>77.931023672825972</v>
      </c>
      <c r="AD8" s="195">
        <v>42.647393532831572</v>
      </c>
      <c r="AE8" s="36">
        <v>45.122197919971597</v>
      </c>
      <c r="AF8" s="18">
        <v>53.949591122018496</v>
      </c>
      <c r="AG8" s="195">
        <v>52.084657615247572</v>
      </c>
      <c r="AH8" s="36">
        <v>42.087416902541435</v>
      </c>
      <c r="AI8" s="18">
        <v>41.070673641029309</v>
      </c>
      <c r="AJ8" s="195">
        <v>32.915214947840077</v>
      </c>
      <c r="AK8" s="36">
        <v>34.717234431639596</v>
      </c>
      <c r="AM8" s="195">
        <v>65.945639236296074</v>
      </c>
      <c r="AN8" s="36">
        <v>84.429837764781396</v>
      </c>
      <c r="AP8" s="198">
        <v>-1.25</v>
      </c>
      <c r="AQ8" s="199">
        <f t="shared" si="0"/>
        <v>38</v>
      </c>
      <c r="AR8" s="200">
        <f t="shared" si="1"/>
        <v>859.23098587631512</v>
      </c>
      <c r="AS8" s="200">
        <f t="shared" si="2"/>
        <v>32.915214947840077</v>
      </c>
      <c r="AT8" s="200">
        <f t="shared" si="3"/>
        <v>202.8479075733373</v>
      </c>
      <c r="AU8" s="200">
        <f t="shared" si="4"/>
        <v>124.76230646627306</v>
      </c>
      <c r="AV8" s="200">
        <f t="shared" si="5"/>
        <v>193.65203842660708</v>
      </c>
    </row>
    <row r="9" spans="1:48" x14ac:dyDescent="0.2">
      <c r="A9" s="8">
        <v>-1</v>
      </c>
      <c r="B9" s="195">
        <v>1201.1698774058582</v>
      </c>
      <c r="C9" s="195">
        <v>1634.7245498988184</v>
      </c>
      <c r="D9" s="195">
        <v>972.71060222897165</v>
      </c>
      <c r="E9" s="195">
        <v>108.21173372386764</v>
      </c>
      <c r="F9" s="195">
        <v>133.9262418464626</v>
      </c>
      <c r="G9" s="195">
        <v>81.098721581883567</v>
      </c>
      <c r="H9" s="195">
        <v>80.916761100172309</v>
      </c>
      <c r="I9" s="195">
        <v>101.08523772598032</v>
      </c>
      <c r="J9" s="195">
        <v>98.888294086998513</v>
      </c>
      <c r="K9" s="195">
        <v>135.50670634756301</v>
      </c>
      <c r="L9" s="195">
        <v>185.9733689124055</v>
      </c>
      <c r="M9" s="195">
        <v>178.86785972982935</v>
      </c>
      <c r="N9" s="195">
        <v>325.69814910328938</v>
      </c>
      <c r="O9" s="195">
        <v>498.76491967651407</v>
      </c>
      <c r="P9" s="195">
        <v>434.61278926433755</v>
      </c>
      <c r="Q9" s="18">
        <v>407.74606572500824</v>
      </c>
      <c r="R9" s="195">
        <v>351.20467089358209</v>
      </c>
      <c r="S9" s="18">
        <v>269.94897764674471</v>
      </c>
      <c r="T9" s="18">
        <v>557.99578845388805</v>
      </c>
      <c r="U9" s="18">
        <v>631.18153133291344</v>
      </c>
      <c r="V9" s="18">
        <v>703.66169574665446</v>
      </c>
      <c r="W9" s="18">
        <v>540.57346550259319</v>
      </c>
      <c r="X9" s="18">
        <v>645.92725646168867</v>
      </c>
      <c r="Y9" s="18">
        <v>519.14326863743884</v>
      </c>
      <c r="Z9" s="18">
        <v>100.72818794951947</v>
      </c>
      <c r="AA9" s="195">
        <v>98.886063342912308</v>
      </c>
      <c r="AB9" s="36">
        <v>100.75984990619138</v>
      </c>
      <c r="AC9" s="18">
        <v>62.239469040816147</v>
      </c>
      <c r="AD9" s="195">
        <v>55.771088897441324</v>
      </c>
      <c r="AE9" s="36">
        <v>46.278304974230714</v>
      </c>
      <c r="AF9" s="18">
        <v>58.538630684210055</v>
      </c>
      <c r="AG9" s="195">
        <v>50.757542353657819</v>
      </c>
      <c r="AH9" s="36">
        <v>42.520957047888601</v>
      </c>
      <c r="AI9" s="18">
        <v>46.695947943070564</v>
      </c>
      <c r="AJ9" s="195">
        <v>52.084657615247572</v>
      </c>
      <c r="AK9" s="36">
        <v>44.255117629277265</v>
      </c>
      <c r="AL9" s="18">
        <v>48.324316819977241</v>
      </c>
      <c r="AM9" s="195">
        <v>61.816836200239067</v>
      </c>
      <c r="AP9" s="198">
        <v>-1</v>
      </c>
      <c r="AQ9" s="199">
        <f t="shared" si="0"/>
        <v>38</v>
      </c>
      <c r="AR9" s="200">
        <f t="shared" si="1"/>
        <v>1634.7245498988184</v>
      </c>
      <c r="AS9" s="200">
        <f t="shared" si="2"/>
        <v>42.520957047888601</v>
      </c>
      <c r="AT9" s="200">
        <f t="shared" si="3"/>
        <v>307.08409219574071</v>
      </c>
      <c r="AU9" s="200">
        <f t="shared" si="4"/>
        <v>121.06898778516512</v>
      </c>
      <c r="AV9" s="200">
        <f t="shared" si="5"/>
        <v>359.265609138895</v>
      </c>
    </row>
    <row r="10" spans="1:48" x14ac:dyDescent="0.2">
      <c r="A10" s="8">
        <v>-0.75</v>
      </c>
      <c r="B10" s="195">
        <v>1549.6163364317565</v>
      </c>
      <c r="C10" s="195">
        <v>1634.7245498988184</v>
      </c>
      <c r="D10" s="195">
        <v>788.93402676290816</v>
      </c>
      <c r="E10" s="195">
        <v>79.319714829636936</v>
      </c>
      <c r="F10" s="195">
        <v>99.912344721677371</v>
      </c>
      <c r="G10" s="195">
        <v>52.282554548804804</v>
      </c>
      <c r="H10" s="195">
        <v>44.765440976235368</v>
      </c>
      <c r="I10" s="195">
        <v>116.77268165853212</v>
      </c>
      <c r="J10" s="195">
        <v>104.47510198116684</v>
      </c>
      <c r="K10" s="195">
        <v>92.531643067702234</v>
      </c>
      <c r="L10" s="195">
        <v>102.84457723243473</v>
      </c>
      <c r="M10" s="195">
        <v>81.980849144120668</v>
      </c>
      <c r="N10" s="195">
        <v>462.17301222176616</v>
      </c>
      <c r="O10" s="195">
        <v>423.26680701718612</v>
      </c>
      <c r="P10" s="195">
        <v>584.57447484464547</v>
      </c>
      <c r="Q10" s="18">
        <v>329.28829256495919</v>
      </c>
      <c r="R10" s="195">
        <v>289.62778816767769</v>
      </c>
      <c r="S10" s="18">
        <v>319.93620617351394</v>
      </c>
      <c r="T10" s="18">
        <v>588.48485361865426</v>
      </c>
      <c r="U10" s="18">
        <v>670.99498918060613</v>
      </c>
      <c r="V10" s="18">
        <v>769.82126291443728</v>
      </c>
      <c r="W10" s="18">
        <v>752.54506141001457</v>
      </c>
      <c r="X10" s="18">
        <v>959.03987976439657</v>
      </c>
      <c r="Y10" s="18">
        <v>718.57173549713571</v>
      </c>
      <c r="Z10" s="18">
        <v>79.559392549732635</v>
      </c>
      <c r="AA10" s="195">
        <v>82.172338031595416</v>
      </c>
      <c r="AB10" s="36">
        <v>76.192575003185226</v>
      </c>
      <c r="AC10" s="18">
        <v>89.9217399482297</v>
      </c>
      <c r="AD10" s="195">
        <v>63.438865964404322</v>
      </c>
      <c r="AE10" s="36">
        <v>49.602112755225662</v>
      </c>
      <c r="AF10" s="18">
        <v>70.825414028142276</v>
      </c>
      <c r="AG10" s="195">
        <v>64.765981225994068</v>
      </c>
      <c r="AH10" s="36">
        <v>46.71184511957788</v>
      </c>
      <c r="AI10" s="18">
        <v>45.955780271749347</v>
      </c>
      <c r="AJ10" s="195">
        <v>37.928761491623575</v>
      </c>
      <c r="AK10" s="36">
        <v>36.017854867681095</v>
      </c>
      <c r="AL10" s="18">
        <v>58.538630684210055</v>
      </c>
      <c r="AM10" s="195">
        <v>44.564337799572321</v>
      </c>
      <c r="AN10" s="36">
        <v>45.844764828883548</v>
      </c>
      <c r="AP10" s="198">
        <v>-0.75</v>
      </c>
      <c r="AQ10" s="199">
        <f t="shared" si="0"/>
        <v>39</v>
      </c>
      <c r="AR10" s="200">
        <f t="shared" si="1"/>
        <v>1634.7245498988184</v>
      </c>
      <c r="AS10" s="200">
        <f t="shared" si="2"/>
        <v>36.017854867681095</v>
      </c>
      <c r="AT10" s="200">
        <f t="shared" si="3"/>
        <v>320.73139946663071</v>
      </c>
      <c r="AU10" s="200">
        <f t="shared" si="4"/>
        <v>92.531643067702234</v>
      </c>
      <c r="AV10" s="200">
        <f t="shared" si="5"/>
        <v>405.0201965929694</v>
      </c>
    </row>
    <row r="11" spans="1:48" x14ac:dyDescent="0.2">
      <c r="A11" s="8">
        <v>-0.5</v>
      </c>
      <c r="B11" s="195">
        <v>133.90966007702764</v>
      </c>
      <c r="C11" s="195">
        <v>183.77419452933754</v>
      </c>
      <c r="D11" s="195">
        <v>92.713401151338772</v>
      </c>
      <c r="E11" s="195">
        <v>87.304946182313756</v>
      </c>
      <c r="F11" s="195">
        <v>88.03680305311012</v>
      </c>
      <c r="G11" s="195">
        <v>35.375109605926966</v>
      </c>
      <c r="H11" s="195">
        <v>88.32124835447263</v>
      </c>
      <c r="I11" s="195">
        <v>108.26920737733582</v>
      </c>
      <c r="J11" s="195">
        <v>58.898511265583096</v>
      </c>
      <c r="K11" s="195">
        <v>49.411393763247347</v>
      </c>
      <c r="L11" s="195">
        <v>71.909524243944716</v>
      </c>
      <c r="M11" s="195">
        <v>47.871916737619287</v>
      </c>
      <c r="N11" s="195">
        <v>85.272341837996024</v>
      </c>
      <c r="O11" s="195">
        <v>101.81829585366965</v>
      </c>
      <c r="P11" s="195">
        <v>156.37360689278316</v>
      </c>
      <c r="Q11" s="18">
        <v>71.479669501554227</v>
      </c>
      <c r="R11" s="195">
        <v>82.172338031595416</v>
      </c>
      <c r="S11" s="18">
        <v>58.310426224091692</v>
      </c>
      <c r="T11" s="18">
        <v>179.7884438487709</v>
      </c>
      <c r="U11" s="18">
        <v>208.25833599416137</v>
      </c>
      <c r="V11" s="18">
        <v>341.39180904510044</v>
      </c>
      <c r="W11" s="18">
        <v>332.24896325024395</v>
      </c>
      <c r="X11" s="18">
        <v>270.56827684775504</v>
      </c>
      <c r="Y11" s="18">
        <v>309.59886505297482</v>
      </c>
      <c r="Z11" s="18">
        <v>69.937212822556816</v>
      </c>
      <c r="AA11" s="195">
        <v>76.894319512232201</v>
      </c>
      <c r="AB11" s="36">
        <v>46.856358501360269</v>
      </c>
      <c r="AC11" s="18">
        <v>74.378218850484117</v>
      </c>
      <c r="AD11" s="195">
        <v>57.982947666757575</v>
      </c>
      <c r="AE11" s="36">
        <v>45.989278210665937</v>
      </c>
      <c r="AF11" s="18">
        <v>69.641145754028329</v>
      </c>
      <c r="AG11" s="195">
        <v>125.51836875654706</v>
      </c>
      <c r="AH11" s="36">
        <v>50.758219809484778</v>
      </c>
      <c r="AI11" s="18">
        <v>51.284987505262116</v>
      </c>
      <c r="AJ11" s="195">
        <v>41.762650025105067</v>
      </c>
      <c r="AK11" s="36">
        <v>36.451395013028268</v>
      </c>
      <c r="AL11" s="18">
        <v>61.351267835230686</v>
      </c>
      <c r="AM11" s="195">
        <v>48.398226333053827</v>
      </c>
      <c r="AN11" s="36">
        <v>38.763609121546487</v>
      </c>
      <c r="AP11" s="198">
        <v>-0.5</v>
      </c>
      <c r="AQ11" s="199">
        <f t="shared" si="0"/>
        <v>39</v>
      </c>
      <c r="AR11" s="200">
        <f t="shared" si="1"/>
        <v>341.39180904510044</v>
      </c>
      <c r="AS11" s="200">
        <f t="shared" si="2"/>
        <v>35.375109605926966</v>
      </c>
      <c r="AT11" s="200">
        <f t="shared" si="3"/>
        <v>106.12937165228969</v>
      </c>
      <c r="AU11" s="200">
        <f t="shared" si="4"/>
        <v>74.378218850484117</v>
      </c>
      <c r="AV11" s="200">
        <f t="shared" si="5"/>
        <v>82.731758387896676</v>
      </c>
    </row>
    <row r="12" spans="1:48" x14ac:dyDescent="0.2">
      <c r="A12" s="8">
        <v>-0.25</v>
      </c>
      <c r="B12" s="195"/>
      <c r="C12" s="195"/>
      <c r="D12" s="195">
        <v>25.52468516094596</v>
      </c>
      <c r="E12" s="195"/>
      <c r="F12" s="195"/>
      <c r="G12" s="195">
        <v>36.257237168164067</v>
      </c>
      <c r="H12" s="195"/>
      <c r="I12" s="195"/>
      <c r="J12" s="195">
        <v>66.249574284225631</v>
      </c>
      <c r="K12" s="195"/>
      <c r="L12" s="195"/>
      <c r="M12" s="195"/>
      <c r="N12" s="195"/>
      <c r="O12" s="195">
        <v>78.946882269762341</v>
      </c>
      <c r="P12" s="195">
        <v>34.345960783317011</v>
      </c>
      <c r="S12" s="18">
        <v>54.046809673279014</v>
      </c>
      <c r="T12" s="18"/>
      <c r="U12" s="18">
        <v>58.128031443385176</v>
      </c>
      <c r="V12" s="18">
        <v>69.833986204760123</v>
      </c>
      <c r="W12" s="18"/>
      <c r="X12" s="18"/>
      <c r="Y12" s="18">
        <v>60.440616388904836</v>
      </c>
      <c r="AB12" s="36">
        <v>43.532550720365322</v>
      </c>
      <c r="AE12" s="36">
        <v>33.994667522727653</v>
      </c>
      <c r="AH12" s="36">
        <v>35.295287958769151</v>
      </c>
      <c r="AK12" s="36">
        <v>26.624485051825811</v>
      </c>
      <c r="AN12" s="36">
        <v>27.347051960737758</v>
      </c>
      <c r="AP12" s="8">
        <v>-0.25</v>
      </c>
      <c r="AQ12" s="196">
        <f t="shared" si="0"/>
        <v>14</v>
      </c>
      <c r="AR12" s="197">
        <f t="shared" si="1"/>
        <v>78.946882269762341</v>
      </c>
      <c r="AS12" s="197">
        <f t="shared" si="2"/>
        <v>25.52468516094596</v>
      </c>
      <c r="AT12" s="197">
        <f t="shared" si="3"/>
        <v>46.46913047079785</v>
      </c>
      <c r="AU12" s="197">
        <f t="shared" si="4"/>
        <v>39.894893944264695</v>
      </c>
      <c r="AV12" s="197">
        <f t="shared" si="5"/>
        <v>17.800212907811034</v>
      </c>
    </row>
    <row r="13" spans="1:48" x14ac:dyDescent="0.2">
      <c r="S13" s="18"/>
      <c r="T13" s="18"/>
      <c r="U13" s="18"/>
      <c r="V13" s="18"/>
      <c r="W13" s="18"/>
      <c r="X13" s="18"/>
      <c r="Y13" s="18"/>
    </row>
    <row r="14" spans="1:48" x14ac:dyDescent="0.2">
      <c r="A14" t="s">
        <v>897</v>
      </c>
      <c r="B14" s="195">
        <f>MAX(B4:B12)</f>
        <v>1549.6163364317565</v>
      </c>
      <c r="C14" s="195">
        <f t="shared" ref="C14:P14" si="6">MAX(C4:C12)</f>
        <v>1634.7245498988184</v>
      </c>
      <c r="D14" s="195">
        <f t="shared" si="6"/>
        <v>972.71060222897165</v>
      </c>
      <c r="E14" s="195">
        <f t="shared" si="6"/>
        <v>108.21173372386764</v>
      </c>
      <c r="F14" s="195">
        <f t="shared" si="6"/>
        <v>133.9262418464626</v>
      </c>
      <c r="G14" s="195">
        <f t="shared" si="6"/>
        <v>100.94659173221842</v>
      </c>
      <c r="H14" s="195">
        <f t="shared" si="6"/>
        <v>102.5494787646968</v>
      </c>
      <c r="I14" s="195">
        <f t="shared" si="6"/>
        <v>116.77268165853212</v>
      </c>
      <c r="J14" s="195">
        <f t="shared" si="6"/>
        <v>104.47510198116684</v>
      </c>
      <c r="K14" s="195">
        <f t="shared" si="6"/>
        <v>146.39565819212228</v>
      </c>
      <c r="L14" s="195">
        <f t="shared" si="6"/>
        <v>185.9733689124055</v>
      </c>
      <c r="M14" s="195">
        <f t="shared" si="6"/>
        <v>178.86785972982935</v>
      </c>
      <c r="N14" s="195">
        <f t="shared" si="6"/>
        <v>462.17301222176616</v>
      </c>
      <c r="O14" s="195">
        <f t="shared" si="6"/>
        <v>498.76491967651407</v>
      </c>
      <c r="P14" s="195">
        <f t="shared" si="6"/>
        <v>584.57447484464547</v>
      </c>
      <c r="Q14" s="195">
        <f t="shared" ref="Q14:Y14" si="7">MAX(Q4:Q12)</f>
        <v>407.74606572500824</v>
      </c>
      <c r="R14" s="195">
        <f t="shared" si="7"/>
        <v>351.20467089358209</v>
      </c>
      <c r="S14" s="195">
        <f t="shared" si="7"/>
        <v>334.1661399559809</v>
      </c>
      <c r="T14" s="195">
        <f t="shared" si="7"/>
        <v>588.48485361865426</v>
      </c>
      <c r="U14" s="195">
        <f t="shared" si="7"/>
        <v>670.99498918060613</v>
      </c>
      <c r="V14" s="195">
        <f t="shared" si="7"/>
        <v>769.82126291443728</v>
      </c>
      <c r="W14" s="195">
        <f t="shared" si="7"/>
        <v>752.54506141001457</v>
      </c>
      <c r="X14" s="195">
        <f t="shared" si="7"/>
        <v>959.03987976439657</v>
      </c>
      <c r="Y14" s="195">
        <f t="shared" si="7"/>
        <v>718.57173549713571</v>
      </c>
      <c r="Z14" s="195">
        <f t="shared" ref="Z14:AN14" si="8">MAX(Z4:Z12)</f>
        <v>130.92702893942516</v>
      </c>
      <c r="AA14" s="195">
        <f t="shared" si="8"/>
        <v>132.75334884215968</v>
      </c>
      <c r="AB14" s="195">
        <f t="shared" si="8"/>
        <v>143.39129753199612</v>
      </c>
      <c r="AC14" s="195">
        <f t="shared" si="8"/>
        <v>89.9217399482297</v>
      </c>
      <c r="AD14" s="195">
        <f t="shared" si="8"/>
        <v>75.97273232386307</v>
      </c>
      <c r="AE14" s="195">
        <f t="shared" si="8"/>
        <v>76.915141912097198</v>
      </c>
      <c r="AF14" s="195">
        <f t="shared" si="8"/>
        <v>70.825414028142276</v>
      </c>
      <c r="AG14" s="195">
        <f t="shared" si="8"/>
        <v>125.51836875654706</v>
      </c>
      <c r="AH14" s="195">
        <f t="shared" si="8"/>
        <v>50.758219809484778</v>
      </c>
      <c r="AI14" s="195">
        <f t="shared" si="8"/>
        <v>52.46925577937607</v>
      </c>
      <c r="AJ14" s="195">
        <f t="shared" si="8"/>
        <v>52.084657615247572</v>
      </c>
      <c r="AK14" s="195">
        <f t="shared" si="8"/>
        <v>47.723438792054601</v>
      </c>
      <c r="AL14" s="195">
        <f t="shared" si="8"/>
        <v>98.211617867027343</v>
      </c>
      <c r="AM14" s="195">
        <f t="shared" si="8"/>
        <v>137.90477786471806</v>
      </c>
      <c r="AN14" s="195">
        <f t="shared" si="8"/>
        <v>132.9863340436641</v>
      </c>
    </row>
    <row r="15" spans="1:48" x14ac:dyDescent="0.2">
      <c r="A15" t="s">
        <v>898</v>
      </c>
      <c r="B15" s="195">
        <f>MIN(B4:B12)</f>
        <v>42.732836631917628</v>
      </c>
      <c r="C15" s="195">
        <f t="shared" ref="C15:P15" si="9">MIN(C4:C12)</f>
        <v>79.533328771913801</v>
      </c>
      <c r="D15" s="195">
        <f t="shared" si="9"/>
        <v>25.52468516094596</v>
      </c>
      <c r="E15" s="195">
        <f t="shared" si="9"/>
        <v>45.491371099205992</v>
      </c>
      <c r="F15" s="195">
        <f t="shared" si="9"/>
        <v>56.222080311392901</v>
      </c>
      <c r="G15" s="195">
        <f t="shared" si="9"/>
        <v>35.375109605926966</v>
      </c>
      <c r="H15" s="195">
        <f t="shared" si="9"/>
        <v>33.005372984111311</v>
      </c>
      <c r="I15" s="195">
        <f t="shared" si="9"/>
        <v>43.173645638522707</v>
      </c>
      <c r="J15" s="195">
        <f t="shared" si="9"/>
        <v>26.112770202437364</v>
      </c>
      <c r="K15" s="195">
        <f t="shared" si="9"/>
        <v>47.233603394335482</v>
      </c>
      <c r="L15" s="195">
        <f t="shared" si="9"/>
        <v>71.909524243944716</v>
      </c>
      <c r="M15" s="195">
        <f t="shared" si="9"/>
        <v>46.107661613145076</v>
      </c>
      <c r="N15" s="195">
        <f t="shared" si="9"/>
        <v>56.525508968359432</v>
      </c>
      <c r="O15" s="195">
        <f t="shared" si="9"/>
        <v>63.699273213824142</v>
      </c>
      <c r="P15" s="195">
        <f t="shared" si="9"/>
        <v>34.345960783317011</v>
      </c>
      <c r="Q15" s="195">
        <f t="shared" ref="Q15:Y15" si="10">MIN(Q4:Q12)</f>
        <v>71.479669501554227</v>
      </c>
      <c r="R15" s="195">
        <f t="shared" si="10"/>
        <v>82.172338031595416</v>
      </c>
      <c r="S15" s="195">
        <f t="shared" si="10"/>
        <v>54.046809673279014</v>
      </c>
      <c r="T15" s="195">
        <f t="shared" si="10"/>
        <v>61.461833804559653</v>
      </c>
      <c r="U15" s="195">
        <f t="shared" si="10"/>
        <v>58.128031443385176</v>
      </c>
      <c r="V15" s="195">
        <f t="shared" si="10"/>
        <v>62.427021514531511</v>
      </c>
      <c r="W15" s="195">
        <f t="shared" si="10"/>
        <v>41.42616241057052</v>
      </c>
      <c r="X15" s="195">
        <f t="shared" si="10"/>
        <v>48.891499034499532</v>
      </c>
      <c r="Y15" s="195">
        <f t="shared" si="10"/>
        <v>36.451395013028268</v>
      </c>
      <c r="Z15" s="195">
        <f t="shared" ref="Z15:AN15" si="11">MIN(Z4:Z12)</f>
        <v>57.946496547153075</v>
      </c>
      <c r="AA15" s="195">
        <f t="shared" si="11"/>
        <v>67.511175477808692</v>
      </c>
      <c r="AB15" s="195">
        <f t="shared" si="11"/>
        <v>43.532550720365322</v>
      </c>
      <c r="AC15" s="195">
        <f t="shared" si="11"/>
        <v>47.288082080127538</v>
      </c>
      <c r="AD15" s="195">
        <f t="shared" si="11"/>
        <v>39.108419501925574</v>
      </c>
      <c r="AE15" s="195">
        <f t="shared" si="11"/>
        <v>33.994667522727653</v>
      </c>
      <c r="AF15" s="195">
        <f t="shared" si="11"/>
        <v>43.88331079204994</v>
      </c>
      <c r="AG15" s="195">
        <f t="shared" si="11"/>
        <v>33.357586701703319</v>
      </c>
      <c r="AH15" s="195">
        <f t="shared" si="11"/>
        <v>32.694047086686147</v>
      </c>
      <c r="AI15" s="195">
        <f t="shared" si="11"/>
        <v>41.070673641029309</v>
      </c>
      <c r="AJ15" s="195">
        <f t="shared" si="11"/>
        <v>32.915214947840077</v>
      </c>
      <c r="AK15" s="195">
        <f t="shared" si="11"/>
        <v>26.624485051825811</v>
      </c>
      <c r="AL15" s="195">
        <f t="shared" si="11"/>
        <v>42.699042517935993</v>
      </c>
      <c r="AM15" s="195">
        <f t="shared" si="11"/>
        <v>44.564337799572321</v>
      </c>
      <c r="AN15" s="195">
        <f t="shared" si="11"/>
        <v>27.347051960737758</v>
      </c>
    </row>
    <row r="16" spans="1:48" x14ac:dyDescent="0.2">
      <c r="A16" t="s">
        <v>899</v>
      </c>
      <c r="B16" s="195">
        <f>AVERAGE(B4:B12)</f>
        <v>531.90441107858942</v>
      </c>
      <c r="C16" s="195">
        <f t="shared" ref="C16:P16" si="12">AVERAGE(C4:C12)</f>
        <v>648.70611777134172</v>
      </c>
      <c r="D16" s="195">
        <f t="shared" si="12"/>
        <v>350.08292844445009</v>
      </c>
      <c r="E16" s="195">
        <f t="shared" si="12"/>
        <v>79.628235131899444</v>
      </c>
      <c r="F16" s="195">
        <f t="shared" si="12"/>
        <v>97.145050289650143</v>
      </c>
      <c r="G16" s="195">
        <f t="shared" si="12"/>
        <v>66.069881632658806</v>
      </c>
      <c r="H16" s="195">
        <f t="shared" si="12"/>
        <v>61.75220585374791</v>
      </c>
      <c r="I16" s="195">
        <f t="shared" si="12"/>
        <v>72.899152716325318</v>
      </c>
      <c r="J16" s="195">
        <f t="shared" si="12"/>
        <v>54.912601539919144</v>
      </c>
      <c r="K16" s="195">
        <f t="shared" si="12"/>
        <v>98.992421162140758</v>
      </c>
      <c r="L16" s="195">
        <f t="shared" si="12"/>
        <v>121.81245628639631</v>
      </c>
      <c r="M16" s="195">
        <f t="shared" si="12"/>
        <v>106.47826665374693</v>
      </c>
      <c r="N16" s="195">
        <f t="shared" si="12"/>
        <v>220.00412911287717</v>
      </c>
      <c r="O16" s="195">
        <f t="shared" si="12"/>
        <v>236.21208258013817</v>
      </c>
      <c r="P16" s="195">
        <f t="shared" si="12"/>
        <v>235.73305926556608</v>
      </c>
      <c r="Q16" s="195">
        <f t="shared" ref="Q16:Y16" si="13">AVERAGE(Q4:Q12)</f>
        <v>242.63772753014257</v>
      </c>
      <c r="R16" s="195">
        <f t="shared" si="13"/>
        <v>240.31130262737761</v>
      </c>
      <c r="S16" s="195">
        <f t="shared" si="13"/>
        <v>227.03272701651505</v>
      </c>
      <c r="T16" s="195">
        <f t="shared" si="13"/>
        <v>219.65959348728813</v>
      </c>
      <c r="U16" s="195">
        <f t="shared" si="13"/>
        <v>273.28336815428719</v>
      </c>
      <c r="V16" s="195">
        <f t="shared" si="13"/>
        <v>294.30168359505564</v>
      </c>
      <c r="W16" s="195">
        <f t="shared" si="13"/>
        <v>267.55091824105432</v>
      </c>
      <c r="X16" s="195">
        <f t="shared" si="13"/>
        <v>307.86468754742623</v>
      </c>
      <c r="Y16" s="195">
        <f t="shared" si="13"/>
        <v>239.40398903886606</v>
      </c>
      <c r="Z16" s="195">
        <f t="shared" ref="Z16:AN16" si="14">AVERAGE(Z4:Z12)</f>
        <v>92.01271361971213</v>
      </c>
      <c r="AA16" s="195">
        <f t="shared" si="14"/>
        <v>95.257425610850078</v>
      </c>
      <c r="AB16" s="195">
        <f t="shared" si="14"/>
        <v>85.987370879547157</v>
      </c>
      <c r="AC16" s="195">
        <f t="shared" si="14"/>
        <v>67.698205616810114</v>
      </c>
      <c r="AD16" s="195">
        <f t="shared" si="14"/>
        <v>55.771088897441317</v>
      </c>
      <c r="AE16" s="195">
        <f t="shared" si="14"/>
        <v>49.521827543124331</v>
      </c>
      <c r="AF16" s="195">
        <f t="shared" si="14"/>
        <v>55.059842629000329</v>
      </c>
      <c r="AG16" s="195">
        <f t="shared" si="14"/>
        <v>55.973842617961978</v>
      </c>
      <c r="AH16" s="195">
        <f t="shared" si="14"/>
        <v>41.268507739107896</v>
      </c>
      <c r="AI16" s="195">
        <f t="shared" si="14"/>
        <v>47.084535970514203</v>
      </c>
      <c r="AJ16" s="195">
        <f t="shared" si="14"/>
        <v>41.836378650748948</v>
      </c>
      <c r="AK16" s="195">
        <f t="shared" si="14"/>
        <v>39.132921097212588</v>
      </c>
      <c r="AL16" s="195">
        <f t="shared" si="14"/>
        <v>62.937341416633281</v>
      </c>
      <c r="AM16" s="195">
        <f t="shared" si="14"/>
        <v>83.308730575428626</v>
      </c>
      <c r="AN16" s="195">
        <f t="shared" si="14"/>
        <v>81.196350847400439</v>
      </c>
    </row>
    <row r="17" spans="1:40" x14ac:dyDescent="0.2">
      <c r="A17" t="s">
        <v>900</v>
      </c>
      <c r="B17" s="195">
        <f>STDEV(B4:B12)</f>
        <v>564.900096683274</v>
      </c>
      <c r="C17" s="195">
        <f t="shared" ref="C17:P17" si="15">STDEV(C4:C12)</f>
        <v>658.097990514706</v>
      </c>
      <c r="D17" s="195">
        <f t="shared" si="15"/>
        <v>350.41415768049495</v>
      </c>
      <c r="E17" s="195">
        <f t="shared" si="15"/>
        <v>18.14840863005379</v>
      </c>
      <c r="F17" s="195">
        <f t="shared" si="15"/>
        <v>24.265054516225565</v>
      </c>
      <c r="G17" s="195">
        <f t="shared" si="15"/>
        <v>25.863498759586982</v>
      </c>
      <c r="H17" s="195">
        <f t="shared" si="15"/>
        <v>25.120598869394303</v>
      </c>
      <c r="I17" s="195">
        <f t="shared" si="15"/>
        <v>30.343268706198689</v>
      </c>
      <c r="J17" s="195">
        <f t="shared" si="15"/>
        <v>30.102441000432766</v>
      </c>
      <c r="K17" s="195">
        <f t="shared" si="15"/>
        <v>36.911938128640585</v>
      </c>
      <c r="L17" s="195">
        <f t="shared" si="15"/>
        <v>44.499738002674704</v>
      </c>
      <c r="M17" s="195">
        <f t="shared" si="15"/>
        <v>48.469955046767119</v>
      </c>
      <c r="N17" s="195">
        <f t="shared" si="15"/>
        <v>156.1560171604431</v>
      </c>
      <c r="O17" s="195">
        <f t="shared" si="15"/>
        <v>169.76116431345397</v>
      </c>
      <c r="P17" s="195">
        <f t="shared" si="15"/>
        <v>184.50208671995432</v>
      </c>
      <c r="Q17" s="195">
        <f t="shared" ref="Q17:Y17" si="16">STDEV(Q4:Q12)</f>
        <v>106.60079423669458</v>
      </c>
      <c r="R17" s="195">
        <f t="shared" si="16"/>
        <v>82.807443785579153</v>
      </c>
      <c r="S17" s="195">
        <f t="shared" si="16"/>
        <v>107.92740960591618</v>
      </c>
      <c r="T17" s="195">
        <f t="shared" si="16"/>
        <v>221.40946235530916</v>
      </c>
      <c r="U17" s="195">
        <f t="shared" si="16"/>
        <v>237.55138605334545</v>
      </c>
      <c r="V17" s="195">
        <f t="shared" si="16"/>
        <v>268.95042529956106</v>
      </c>
      <c r="W17" s="195">
        <f t="shared" si="16"/>
        <v>266.78273269519133</v>
      </c>
      <c r="X17" s="195">
        <f t="shared" si="16"/>
        <v>331.84812164200463</v>
      </c>
      <c r="Y17" s="195">
        <f t="shared" si="16"/>
        <v>246.02901006030305</v>
      </c>
      <c r="Z17" s="195">
        <f t="shared" ref="Z17:AN17" si="17">STDEV(Z4:Z12)</f>
        <v>25.806821450270444</v>
      </c>
      <c r="AA17" s="195">
        <f t="shared" si="17"/>
        <v>23.649862062877375</v>
      </c>
      <c r="AB17" s="195">
        <f t="shared" si="17"/>
        <v>34.622023810470452</v>
      </c>
      <c r="AC17" s="195">
        <f t="shared" si="17"/>
        <v>13.902871604666268</v>
      </c>
      <c r="AD17" s="195">
        <f t="shared" si="17"/>
        <v>12.323051101332538</v>
      </c>
      <c r="AE17" s="195">
        <f t="shared" si="17"/>
        <v>13.332507128681389</v>
      </c>
      <c r="AF17" s="195">
        <f t="shared" si="17"/>
        <v>10.427999243371378</v>
      </c>
      <c r="AG17" s="195">
        <f t="shared" si="17"/>
        <v>29.893473665424036</v>
      </c>
      <c r="AH17" s="195">
        <f t="shared" si="17"/>
        <v>5.619322528690101</v>
      </c>
      <c r="AI17" s="195">
        <f t="shared" si="17"/>
        <v>3.7340497510889867</v>
      </c>
      <c r="AJ17" s="195">
        <f t="shared" si="17"/>
        <v>6.1478988648724053</v>
      </c>
      <c r="AK17" s="195">
        <f t="shared" si="17"/>
        <v>6.7090293177789624</v>
      </c>
      <c r="AL17" s="195">
        <f t="shared" si="17"/>
        <v>19.779650176260734</v>
      </c>
      <c r="AM17" s="195">
        <f t="shared" si="17"/>
        <v>33.596754476027321</v>
      </c>
      <c r="AN17" s="195">
        <f t="shared" si="17"/>
        <v>40.425383820165592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29"/>
  <sheetViews>
    <sheetView zoomScale="70" zoomScaleNormal="70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I17" sqref="AI17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5" width="10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18" t="s">
        <v>872</v>
      </c>
      <c r="Y1" s="118" t="s">
        <v>873</v>
      </c>
      <c r="Z1" s="118" t="s">
        <v>874</v>
      </c>
      <c r="AA1" s="118" t="s">
        <v>875</v>
      </c>
      <c r="AB1" s="118" t="s">
        <v>876</v>
      </c>
      <c r="AC1" s="118" t="s">
        <v>877</v>
      </c>
      <c r="AD1" s="118" t="s">
        <v>878</v>
      </c>
      <c r="AE1" s="118" t="s">
        <v>879</v>
      </c>
      <c r="AF1" s="118" t="s">
        <v>880</v>
      </c>
      <c r="AG1" s="118" t="s">
        <v>881</v>
      </c>
      <c r="AH1" s="185" t="s">
        <v>885</v>
      </c>
      <c r="AI1" s="184" t="s">
        <v>886</v>
      </c>
    </row>
    <row r="2" spans="1:35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1" t="s">
        <v>855</v>
      </c>
      <c r="I2" s="1" t="s">
        <v>856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17" t="s">
        <v>882</v>
      </c>
      <c r="Y2" s="117" t="s">
        <v>882</v>
      </c>
      <c r="Z2" s="117" t="s">
        <v>882</v>
      </c>
      <c r="AA2" s="117" t="s">
        <v>882</v>
      </c>
      <c r="AB2" s="117" t="s">
        <v>882</v>
      </c>
      <c r="AC2" s="117" t="s">
        <v>882</v>
      </c>
      <c r="AD2" s="117" t="s">
        <v>882</v>
      </c>
      <c r="AE2" s="117" t="s">
        <v>882</v>
      </c>
      <c r="AF2" s="117" t="s">
        <v>882</v>
      </c>
      <c r="AG2" s="117" t="s">
        <v>882</v>
      </c>
    </row>
    <row r="3" spans="1:35" s="4" customFormat="1" ht="15.75" x14ac:dyDescent="0.25">
      <c r="A3" s="29">
        <v>20151087</v>
      </c>
      <c r="B3" s="31">
        <v>42311</v>
      </c>
      <c r="C3" s="30" t="s">
        <v>120</v>
      </c>
      <c r="D3" s="30">
        <v>60</v>
      </c>
      <c r="E3" s="8">
        <v>-3</v>
      </c>
      <c r="F3" s="18">
        <v>28.581212203119399</v>
      </c>
      <c r="G3" s="17">
        <v>1</v>
      </c>
      <c r="H3" s="67">
        <v>1.8404853605080265</v>
      </c>
      <c r="I3" s="66">
        <v>1</v>
      </c>
      <c r="J3" s="97">
        <v>7.0000000000000007E-2</v>
      </c>
      <c r="K3" s="95"/>
      <c r="L3" s="97">
        <v>19.02</v>
      </c>
      <c r="M3" s="95"/>
      <c r="N3" s="96">
        <v>0</v>
      </c>
      <c r="O3" s="95" t="s">
        <v>869</v>
      </c>
      <c r="P3" s="96">
        <v>0</v>
      </c>
      <c r="Q3" s="95" t="s">
        <v>869</v>
      </c>
      <c r="R3" s="97">
        <v>3.2595000000000001</v>
      </c>
      <c r="S3" s="95"/>
      <c r="T3" s="96">
        <v>0</v>
      </c>
      <c r="U3" s="95" t="s">
        <v>869</v>
      </c>
      <c r="V3" s="96">
        <v>0</v>
      </c>
      <c r="W3" s="95" t="s">
        <v>869</v>
      </c>
      <c r="X3" s="159">
        <v>25.6</v>
      </c>
      <c r="Y3" s="159">
        <v>0</v>
      </c>
      <c r="Z3" s="159">
        <v>0</v>
      </c>
      <c r="AA3" s="159">
        <v>0</v>
      </c>
      <c r="AB3" s="159">
        <v>1</v>
      </c>
      <c r="AC3" s="159">
        <v>0</v>
      </c>
      <c r="AD3" s="159">
        <v>0</v>
      </c>
      <c r="AE3" s="159">
        <v>0</v>
      </c>
      <c r="AF3" s="159">
        <v>0</v>
      </c>
      <c r="AG3" s="159">
        <v>0</v>
      </c>
      <c r="AH3" s="191">
        <v>-88.25</v>
      </c>
      <c r="AI3" s="189">
        <v>-13.72</v>
      </c>
    </row>
    <row r="4" spans="1:35" s="4" customFormat="1" ht="15.75" x14ac:dyDescent="0.25">
      <c r="A4" s="29">
        <v>20151088</v>
      </c>
      <c r="B4" s="31">
        <v>42311</v>
      </c>
      <c r="C4" s="30" t="s">
        <v>121</v>
      </c>
      <c r="D4" s="30">
        <v>60</v>
      </c>
      <c r="E4" s="8">
        <v>-2.5</v>
      </c>
      <c r="F4" s="18">
        <v>58.63779681499161</v>
      </c>
      <c r="G4" s="17">
        <v>1</v>
      </c>
      <c r="H4" s="67">
        <v>0.58229717325740404</v>
      </c>
      <c r="I4" s="66">
        <v>1</v>
      </c>
      <c r="J4" s="97">
        <v>0.09</v>
      </c>
      <c r="K4" s="95"/>
      <c r="L4" s="97">
        <v>2.6</v>
      </c>
      <c r="M4" s="95"/>
      <c r="N4" s="96">
        <v>0</v>
      </c>
      <c r="O4" s="95" t="s">
        <v>869</v>
      </c>
      <c r="P4" s="96">
        <v>0</v>
      </c>
      <c r="Q4" s="95" t="s">
        <v>869</v>
      </c>
      <c r="R4" s="97">
        <v>3.5829</v>
      </c>
      <c r="S4" s="95"/>
      <c r="T4" s="96">
        <v>0</v>
      </c>
      <c r="U4" s="95" t="s">
        <v>869</v>
      </c>
      <c r="V4" s="96">
        <v>0</v>
      </c>
      <c r="W4" s="95" t="s">
        <v>869</v>
      </c>
      <c r="X4" s="159">
        <v>0</v>
      </c>
      <c r="Y4" s="159">
        <v>0</v>
      </c>
      <c r="Z4" s="159">
        <v>0</v>
      </c>
      <c r="AA4" s="159">
        <v>0</v>
      </c>
      <c r="AB4" s="159">
        <v>1</v>
      </c>
      <c r="AC4" s="159">
        <v>0</v>
      </c>
      <c r="AD4" s="159">
        <v>0</v>
      </c>
      <c r="AE4" s="159">
        <v>0</v>
      </c>
      <c r="AF4" s="159">
        <v>0</v>
      </c>
      <c r="AG4" s="159">
        <v>0</v>
      </c>
      <c r="AH4" s="191">
        <v>-89.79</v>
      </c>
      <c r="AI4" s="189">
        <v>-13.83</v>
      </c>
    </row>
    <row r="5" spans="1:35" s="4" customFormat="1" ht="15.75" x14ac:dyDescent="0.25">
      <c r="A5" s="29">
        <v>20151089</v>
      </c>
      <c r="B5" s="31">
        <v>42311</v>
      </c>
      <c r="C5" s="30" t="s">
        <v>122</v>
      </c>
      <c r="D5" s="30">
        <v>60</v>
      </c>
      <c r="E5" s="8">
        <v>-2</v>
      </c>
      <c r="F5" s="18">
        <v>64.558033177936139</v>
      </c>
      <c r="G5" s="17">
        <v>1</v>
      </c>
      <c r="H5" s="67">
        <v>0.5847771762546129</v>
      </c>
      <c r="I5" s="66">
        <v>1</v>
      </c>
      <c r="J5" s="97">
        <v>0.09</v>
      </c>
      <c r="K5" s="95"/>
      <c r="L5" s="97">
        <v>2.5649999999999999</v>
      </c>
      <c r="M5" s="95"/>
      <c r="N5" s="96">
        <v>0</v>
      </c>
      <c r="O5" s="95" t="s">
        <v>869</v>
      </c>
      <c r="P5" s="96">
        <v>0</v>
      </c>
      <c r="Q5" s="95" t="s">
        <v>869</v>
      </c>
      <c r="R5" s="97">
        <v>3.4626999999999999</v>
      </c>
      <c r="S5" s="95"/>
      <c r="T5" s="97">
        <v>0.32340000000000002</v>
      </c>
      <c r="U5" s="95"/>
      <c r="V5" s="96">
        <v>0</v>
      </c>
      <c r="W5" s="95" t="s">
        <v>869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  <c r="AG5" s="160">
        <v>0</v>
      </c>
      <c r="AH5" s="191">
        <v>-89.84</v>
      </c>
      <c r="AI5" s="189">
        <v>-14.07</v>
      </c>
    </row>
    <row r="6" spans="1:35" s="4" customFormat="1" ht="15.75" x14ac:dyDescent="0.25">
      <c r="A6" s="29">
        <v>20151090</v>
      </c>
      <c r="B6" s="31">
        <v>42311</v>
      </c>
      <c r="C6" s="30" t="s">
        <v>123</v>
      </c>
      <c r="D6" s="30">
        <v>60</v>
      </c>
      <c r="E6" s="8">
        <v>-1.5</v>
      </c>
      <c r="F6" s="18">
        <v>78.523718957189885</v>
      </c>
      <c r="G6" s="17">
        <v>1</v>
      </c>
      <c r="H6" s="67">
        <v>0.80219077234325531</v>
      </c>
      <c r="I6" s="66">
        <v>1</v>
      </c>
      <c r="J6" s="97">
        <v>0.08</v>
      </c>
      <c r="K6" s="95"/>
      <c r="L6" s="97">
        <v>2.3849999999999998</v>
      </c>
      <c r="M6" s="95"/>
      <c r="N6" s="96">
        <v>0</v>
      </c>
      <c r="O6" s="95" t="s">
        <v>869</v>
      </c>
      <c r="P6" s="96">
        <v>0</v>
      </c>
      <c r="Q6" s="95" t="s">
        <v>869</v>
      </c>
      <c r="R6" s="97">
        <v>0.80379999999999996</v>
      </c>
      <c r="S6" s="95"/>
      <c r="T6" s="97">
        <v>0.51590000000000003</v>
      </c>
      <c r="U6" s="95"/>
      <c r="V6" s="96">
        <v>0</v>
      </c>
      <c r="W6" s="95" t="s">
        <v>869</v>
      </c>
      <c r="X6" s="160">
        <v>2</v>
      </c>
      <c r="Y6" s="160">
        <v>5</v>
      </c>
      <c r="Z6" s="160">
        <v>0</v>
      </c>
      <c r="AA6" s="160">
        <v>0</v>
      </c>
      <c r="AB6" s="160">
        <v>2</v>
      </c>
      <c r="AC6" s="160">
        <v>0</v>
      </c>
      <c r="AD6" s="160">
        <v>0</v>
      </c>
      <c r="AE6" s="160">
        <v>0</v>
      </c>
      <c r="AF6" s="160">
        <v>0</v>
      </c>
      <c r="AG6" s="160">
        <v>0</v>
      </c>
      <c r="AH6" s="191">
        <v>-78.010000000000005</v>
      </c>
      <c r="AI6" s="189">
        <v>-12.22</v>
      </c>
    </row>
    <row r="7" spans="1:35" s="4" customFormat="1" ht="15.75" x14ac:dyDescent="0.25">
      <c r="A7" s="29">
        <v>20151091</v>
      </c>
      <c r="B7" s="31">
        <v>42311</v>
      </c>
      <c r="C7" s="30" t="s">
        <v>124</v>
      </c>
      <c r="D7" s="30">
        <v>60</v>
      </c>
      <c r="E7" s="8">
        <v>-1.25</v>
      </c>
      <c r="F7" s="18">
        <v>92.034001939294058</v>
      </c>
      <c r="G7" s="17">
        <v>1</v>
      </c>
      <c r="H7" s="67">
        <v>0.72861735009272621</v>
      </c>
      <c r="I7" s="66">
        <v>1</v>
      </c>
      <c r="J7" s="97">
        <v>7.0000000000000007E-2</v>
      </c>
      <c r="K7" s="95"/>
      <c r="L7" s="97">
        <v>2.423</v>
      </c>
      <c r="M7" s="95"/>
      <c r="N7" s="96">
        <v>0</v>
      </c>
      <c r="O7" s="95" t="s">
        <v>869</v>
      </c>
      <c r="P7" s="96">
        <v>0</v>
      </c>
      <c r="Q7" s="95" t="s">
        <v>869</v>
      </c>
      <c r="R7" s="97">
        <v>0.79249999999999998</v>
      </c>
      <c r="S7" s="95"/>
      <c r="T7" s="97">
        <v>0.37080000000000002</v>
      </c>
      <c r="U7" s="95"/>
      <c r="V7" s="96">
        <v>0</v>
      </c>
      <c r="W7" s="95" t="s">
        <v>869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  <c r="AG7" s="160">
        <v>0</v>
      </c>
      <c r="AH7" s="191">
        <v>-79.61</v>
      </c>
      <c r="AI7" s="189">
        <v>-12.22</v>
      </c>
    </row>
    <row r="8" spans="1:35" s="4" customFormat="1" ht="15.75" x14ac:dyDescent="0.25">
      <c r="A8" s="29">
        <v>20151092</v>
      </c>
      <c r="B8" s="31">
        <v>42311</v>
      </c>
      <c r="C8" s="30" t="s">
        <v>125</v>
      </c>
      <c r="D8" s="30">
        <v>60</v>
      </c>
      <c r="E8" s="8">
        <v>-1</v>
      </c>
      <c r="F8" s="18">
        <v>247.78175856445006</v>
      </c>
      <c r="G8" s="17">
        <v>1</v>
      </c>
      <c r="H8" s="67">
        <v>1.7305385609651014</v>
      </c>
      <c r="I8" s="66">
        <v>1</v>
      </c>
      <c r="J8" s="97">
        <v>7.0000000000000007E-2</v>
      </c>
      <c r="K8" s="95"/>
      <c r="L8" s="97">
        <v>2.169</v>
      </c>
      <c r="M8" s="95"/>
      <c r="N8" s="96">
        <v>0</v>
      </c>
      <c r="O8" s="95" t="s">
        <v>869</v>
      </c>
      <c r="P8" s="96">
        <v>0</v>
      </c>
      <c r="Q8" s="95" t="s">
        <v>869</v>
      </c>
      <c r="R8" s="97">
        <v>0.81259999999999999</v>
      </c>
      <c r="S8" s="95"/>
      <c r="T8" s="97">
        <v>0.34470000000000001</v>
      </c>
      <c r="U8" s="95"/>
      <c r="V8" s="96">
        <v>0</v>
      </c>
      <c r="W8" s="95" t="s">
        <v>869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  <c r="AG8" s="160">
        <v>0</v>
      </c>
      <c r="AH8" s="191">
        <v>-78.88</v>
      </c>
      <c r="AI8" s="189">
        <v>-12.26</v>
      </c>
    </row>
    <row r="9" spans="1:35" s="4" customFormat="1" ht="15.75" x14ac:dyDescent="0.25">
      <c r="A9" s="29">
        <v>20151093</v>
      </c>
      <c r="B9" s="31">
        <v>42311</v>
      </c>
      <c r="C9" s="30" t="s">
        <v>126</v>
      </c>
      <c r="D9" s="30">
        <v>60</v>
      </c>
      <c r="E9" s="8">
        <v>-0.75</v>
      </c>
      <c r="F9" s="20">
        <v>302.51022459334524</v>
      </c>
      <c r="G9" s="17">
        <v>10</v>
      </c>
      <c r="H9" s="67">
        <v>0.84187082029859683</v>
      </c>
      <c r="I9" s="66">
        <v>1</v>
      </c>
      <c r="J9" s="97">
        <v>0.06</v>
      </c>
      <c r="K9" s="95"/>
      <c r="L9" s="97">
        <v>2.637</v>
      </c>
      <c r="M9" s="95"/>
      <c r="N9" s="96">
        <v>0</v>
      </c>
      <c r="O9" s="95" t="s">
        <v>869</v>
      </c>
      <c r="P9" s="96">
        <v>0</v>
      </c>
      <c r="Q9" s="95" t="s">
        <v>869</v>
      </c>
      <c r="R9" s="97">
        <v>0.80069999999999997</v>
      </c>
      <c r="S9" s="95"/>
      <c r="T9" s="96">
        <v>0</v>
      </c>
      <c r="U9" s="95" t="s">
        <v>869</v>
      </c>
      <c r="V9" s="96">
        <v>0</v>
      </c>
      <c r="W9" s="95" t="s">
        <v>869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  <c r="AG9" s="160">
        <v>0</v>
      </c>
      <c r="AH9" s="191">
        <v>-80.3</v>
      </c>
      <c r="AI9" s="189">
        <v>-12.35</v>
      </c>
    </row>
    <row r="10" spans="1:35" s="4" customFormat="1" ht="15.75" x14ac:dyDescent="0.25">
      <c r="A10" s="29">
        <v>20151094</v>
      </c>
      <c r="B10" s="31">
        <v>42311</v>
      </c>
      <c r="C10" s="30" t="s">
        <v>127</v>
      </c>
      <c r="D10" s="30">
        <v>60</v>
      </c>
      <c r="E10" s="8">
        <v>-0.5</v>
      </c>
      <c r="F10" s="18">
        <v>68.656658352282349</v>
      </c>
      <c r="G10" s="17">
        <v>1</v>
      </c>
      <c r="H10" s="67">
        <v>1.2279246201974412</v>
      </c>
      <c r="I10" s="66">
        <v>1</v>
      </c>
      <c r="J10" s="97">
        <v>0.06</v>
      </c>
      <c r="K10" s="95"/>
      <c r="L10" s="97">
        <v>3.4980000000000002</v>
      </c>
      <c r="M10" s="95"/>
      <c r="N10" s="96">
        <v>0</v>
      </c>
      <c r="O10" s="95" t="s">
        <v>869</v>
      </c>
      <c r="P10" s="96">
        <v>0</v>
      </c>
      <c r="Q10" s="95" t="s">
        <v>869</v>
      </c>
      <c r="R10" s="97">
        <v>0.7964</v>
      </c>
      <c r="S10" s="95"/>
      <c r="T10" s="96">
        <v>0</v>
      </c>
      <c r="U10" s="95" t="s">
        <v>869</v>
      </c>
      <c r="V10" s="96">
        <v>0</v>
      </c>
      <c r="W10" s="95" t="s">
        <v>869</v>
      </c>
      <c r="X10" s="160">
        <v>0</v>
      </c>
      <c r="Y10" s="160">
        <v>0</v>
      </c>
      <c r="Z10" s="160">
        <v>0</v>
      </c>
      <c r="AA10" s="160">
        <v>0</v>
      </c>
      <c r="AB10" s="160">
        <v>0</v>
      </c>
      <c r="AC10" s="160">
        <v>0</v>
      </c>
      <c r="AD10" s="160">
        <v>0</v>
      </c>
      <c r="AE10" s="160">
        <v>0</v>
      </c>
      <c r="AF10" s="160">
        <v>0</v>
      </c>
      <c r="AG10" s="160">
        <v>0</v>
      </c>
      <c r="AH10" s="191">
        <v>-89.82</v>
      </c>
      <c r="AI10" s="189">
        <v>-13.07</v>
      </c>
    </row>
    <row r="11" spans="1:35" s="4" customFormat="1" ht="15.75" x14ac:dyDescent="0.25">
      <c r="A11" s="29">
        <v>20151095</v>
      </c>
      <c r="B11" s="31">
        <v>42311</v>
      </c>
      <c r="C11" s="30" t="s">
        <v>128</v>
      </c>
      <c r="D11" s="30">
        <v>60</v>
      </c>
      <c r="E11" s="8">
        <v>-0.25</v>
      </c>
      <c r="F11" s="18">
        <v>134.08286020943854</v>
      </c>
      <c r="G11" s="17">
        <v>1</v>
      </c>
      <c r="H11" s="67">
        <v>0.76829739804806774</v>
      </c>
      <c r="I11" s="66">
        <v>1</v>
      </c>
      <c r="J11" s="97">
        <v>0.06</v>
      </c>
      <c r="K11" s="95"/>
      <c r="L11" s="97">
        <v>2.8330000000000002</v>
      </c>
      <c r="M11" s="95"/>
      <c r="N11" s="96">
        <v>0</v>
      </c>
      <c r="O11" s="95" t="s">
        <v>869</v>
      </c>
      <c r="P11" s="96">
        <v>0</v>
      </c>
      <c r="Q11" s="95" t="s">
        <v>869</v>
      </c>
      <c r="R11" s="97">
        <v>0.98170000000000002</v>
      </c>
      <c r="S11" s="95"/>
      <c r="T11" s="97">
        <v>0.40129999999999999</v>
      </c>
      <c r="U11" s="95"/>
      <c r="V11" s="96">
        <v>0</v>
      </c>
      <c r="W11" s="95" t="s">
        <v>869</v>
      </c>
      <c r="X11" s="160">
        <v>3</v>
      </c>
      <c r="Y11" s="160">
        <v>10.8</v>
      </c>
      <c r="Z11" s="160">
        <v>0</v>
      </c>
      <c r="AA11" s="160">
        <v>0</v>
      </c>
      <c r="AB11" s="160">
        <v>3.2</v>
      </c>
      <c r="AC11" s="160">
        <v>0</v>
      </c>
      <c r="AD11" s="160">
        <v>0</v>
      </c>
      <c r="AE11" s="160">
        <v>0</v>
      </c>
      <c r="AF11" s="160">
        <v>0</v>
      </c>
      <c r="AG11" s="160">
        <v>0</v>
      </c>
      <c r="AH11" s="191">
        <v>-88.32</v>
      </c>
      <c r="AI11" s="189">
        <v>-12.85</v>
      </c>
    </row>
    <row r="12" spans="1:35" s="4" customFormat="1" ht="15.75" x14ac:dyDescent="0.25">
      <c r="A12" s="29">
        <v>20151096</v>
      </c>
      <c r="B12" s="31">
        <v>42312</v>
      </c>
      <c r="C12" s="30" t="s">
        <v>973</v>
      </c>
      <c r="D12" s="30">
        <v>55</v>
      </c>
      <c r="E12" s="8">
        <v>-3</v>
      </c>
      <c r="F12" s="18">
        <v>27.063202879287473</v>
      </c>
      <c r="G12" s="17">
        <v>1</v>
      </c>
      <c r="H12" s="67">
        <v>0.44093700241649969</v>
      </c>
      <c r="I12" s="66">
        <v>1</v>
      </c>
      <c r="J12" s="97">
        <v>7.0000000000000007E-2</v>
      </c>
      <c r="K12" s="95"/>
      <c r="L12" s="97">
        <v>5.1760000000000002</v>
      </c>
      <c r="M12" s="95"/>
      <c r="N12" s="96">
        <v>0</v>
      </c>
      <c r="O12" s="95" t="s">
        <v>869</v>
      </c>
      <c r="P12" s="96">
        <v>0</v>
      </c>
      <c r="Q12" s="95" t="s">
        <v>869</v>
      </c>
      <c r="R12" s="97">
        <v>1.1974</v>
      </c>
      <c r="S12" s="95"/>
      <c r="T12" s="96">
        <v>0</v>
      </c>
      <c r="U12" s="95" t="s">
        <v>869</v>
      </c>
      <c r="V12" s="96">
        <v>0</v>
      </c>
      <c r="W12" s="95" t="s">
        <v>869</v>
      </c>
      <c r="X12" s="157">
        <v>0</v>
      </c>
      <c r="Y12" s="157">
        <v>0</v>
      </c>
      <c r="Z12" s="157">
        <v>0</v>
      </c>
      <c r="AA12" s="157">
        <v>0</v>
      </c>
      <c r="AB12" s="157">
        <v>1</v>
      </c>
      <c r="AC12" s="157">
        <v>0</v>
      </c>
      <c r="AD12" s="157">
        <v>0</v>
      </c>
      <c r="AE12" s="157">
        <v>0</v>
      </c>
      <c r="AF12" s="157">
        <v>0</v>
      </c>
      <c r="AG12" s="157">
        <v>0</v>
      </c>
      <c r="AH12" s="190">
        <v>-97.22</v>
      </c>
      <c r="AI12" s="189">
        <v>-14.34</v>
      </c>
    </row>
    <row r="13" spans="1:35" s="4" customFormat="1" ht="15.75" x14ac:dyDescent="0.25">
      <c r="A13" s="29">
        <v>20151097</v>
      </c>
      <c r="B13" s="31">
        <v>42312</v>
      </c>
      <c r="C13" s="30" t="s">
        <v>974</v>
      </c>
      <c r="D13" s="30">
        <v>55</v>
      </c>
      <c r="E13" s="8">
        <v>-2.5</v>
      </c>
      <c r="F13" s="18">
        <v>23.268179569707645</v>
      </c>
      <c r="G13" s="17">
        <v>1</v>
      </c>
      <c r="H13" s="67">
        <v>0.12928329243392095</v>
      </c>
      <c r="I13" s="66">
        <v>1</v>
      </c>
      <c r="J13" s="97">
        <v>0.09</v>
      </c>
      <c r="K13" s="95"/>
      <c r="L13" s="97">
        <v>1.355</v>
      </c>
      <c r="M13" s="95"/>
      <c r="N13" s="96">
        <v>0</v>
      </c>
      <c r="O13" s="95" t="s">
        <v>869</v>
      </c>
      <c r="P13" s="96">
        <v>0</v>
      </c>
      <c r="Q13" s="95" t="s">
        <v>869</v>
      </c>
      <c r="R13" s="97">
        <v>1.0482</v>
      </c>
      <c r="S13" s="95"/>
      <c r="T13" s="96">
        <v>0</v>
      </c>
      <c r="U13" s="95" t="s">
        <v>869</v>
      </c>
      <c r="V13" s="96">
        <v>0</v>
      </c>
      <c r="W13" s="95" t="s">
        <v>869</v>
      </c>
      <c r="X13" s="157">
        <v>0</v>
      </c>
      <c r="Y13" s="157">
        <v>0</v>
      </c>
      <c r="Z13" s="157">
        <v>0</v>
      </c>
      <c r="AA13" s="157">
        <v>0</v>
      </c>
      <c r="AB13" s="157">
        <v>1</v>
      </c>
      <c r="AC13" s="157">
        <v>0</v>
      </c>
      <c r="AD13" s="157">
        <v>0</v>
      </c>
      <c r="AE13" s="157">
        <v>0</v>
      </c>
      <c r="AF13" s="157">
        <v>0</v>
      </c>
      <c r="AG13" s="157">
        <v>0</v>
      </c>
      <c r="AH13" s="190">
        <v>-93.34</v>
      </c>
      <c r="AI13" s="189">
        <v>-13.68</v>
      </c>
    </row>
    <row r="14" spans="1:35" s="4" customFormat="1" ht="15.75" x14ac:dyDescent="0.25">
      <c r="A14" s="29">
        <v>20151098</v>
      </c>
      <c r="B14" s="31">
        <v>42312</v>
      </c>
      <c r="C14" s="30" t="s">
        <v>975</v>
      </c>
      <c r="D14" s="30">
        <v>55</v>
      </c>
      <c r="E14" s="8">
        <v>-2</v>
      </c>
      <c r="F14" s="18">
        <v>24.027184231623611</v>
      </c>
      <c r="G14" s="17">
        <v>1</v>
      </c>
      <c r="H14" s="67">
        <v>0.12928329243392095</v>
      </c>
      <c r="I14" s="66">
        <v>1</v>
      </c>
      <c r="J14" s="97">
        <v>7.0000000000000007E-2</v>
      </c>
      <c r="K14" s="95"/>
      <c r="L14" s="97">
        <v>1.611</v>
      </c>
      <c r="M14" s="95"/>
      <c r="N14" s="96">
        <v>0</v>
      </c>
      <c r="O14" s="95" t="s">
        <v>869</v>
      </c>
      <c r="P14" s="96">
        <v>0</v>
      </c>
      <c r="Q14" s="95" t="s">
        <v>869</v>
      </c>
      <c r="R14" s="97">
        <v>1.5007999999999999</v>
      </c>
      <c r="S14" s="95"/>
      <c r="T14" s="96">
        <v>0</v>
      </c>
      <c r="U14" s="95" t="s">
        <v>869</v>
      </c>
      <c r="V14" s="96">
        <v>0</v>
      </c>
      <c r="W14" s="95" t="s">
        <v>869</v>
      </c>
      <c r="X14" s="157">
        <v>0</v>
      </c>
      <c r="Y14" s="157">
        <v>0</v>
      </c>
      <c r="Z14" s="157">
        <v>0</v>
      </c>
      <c r="AA14" s="157">
        <v>0</v>
      </c>
      <c r="AB14" s="157">
        <v>0</v>
      </c>
      <c r="AC14" s="157">
        <v>0</v>
      </c>
      <c r="AD14" s="157">
        <v>0</v>
      </c>
      <c r="AE14" s="157">
        <v>0</v>
      </c>
      <c r="AF14" s="157">
        <v>0</v>
      </c>
      <c r="AG14" s="157">
        <v>0</v>
      </c>
      <c r="AH14" s="190">
        <v>-83.95</v>
      </c>
      <c r="AI14" s="189">
        <v>-12.43</v>
      </c>
    </row>
    <row r="15" spans="1:35" s="4" customFormat="1" ht="15.75" x14ac:dyDescent="0.25">
      <c r="A15" s="29">
        <v>20151099</v>
      </c>
      <c r="B15" s="31">
        <v>42312</v>
      </c>
      <c r="C15" s="30" t="s">
        <v>976</v>
      </c>
      <c r="D15" s="30">
        <v>55</v>
      </c>
      <c r="E15" s="8">
        <v>-1.5</v>
      </c>
      <c r="F15" s="18">
        <v>26.607800082137892</v>
      </c>
      <c r="G15" s="17">
        <v>1</v>
      </c>
      <c r="H15" s="67">
        <v>0.14581664574864661</v>
      </c>
      <c r="I15" s="66">
        <v>1</v>
      </c>
      <c r="J15" s="97">
        <v>0.05</v>
      </c>
      <c r="K15" s="95"/>
      <c r="L15" s="97">
        <v>3.2559999999999998</v>
      </c>
      <c r="M15" s="95"/>
      <c r="N15" s="96">
        <v>0</v>
      </c>
      <c r="O15" s="95" t="s">
        <v>869</v>
      </c>
      <c r="P15" s="96">
        <v>0</v>
      </c>
      <c r="Q15" s="95" t="s">
        <v>869</v>
      </c>
      <c r="R15" s="97">
        <v>1.2525999999999999</v>
      </c>
      <c r="S15" s="95"/>
      <c r="T15" s="96">
        <v>0</v>
      </c>
      <c r="U15" s="95" t="s">
        <v>869</v>
      </c>
      <c r="V15" s="96">
        <v>0</v>
      </c>
      <c r="W15" s="95" t="s">
        <v>869</v>
      </c>
      <c r="X15" s="158">
        <v>0</v>
      </c>
      <c r="Y15" s="158">
        <v>0</v>
      </c>
      <c r="Z15" s="158">
        <v>0</v>
      </c>
      <c r="AA15" s="158">
        <v>0</v>
      </c>
      <c r="AB15" s="158">
        <v>0</v>
      </c>
      <c r="AC15" s="158">
        <v>0</v>
      </c>
      <c r="AD15" s="158">
        <v>0</v>
      </c>
      <c r="AE15" s="158">
        <v>0</v>
      </c>
      <c r="AF15" s="158">
        <v>0</v>
      </c>
      <c r="AG15" s="158">
        <v>0</v>
      </c>
      <c r="AH15" s="190">
        <v>-83.98</v>
      </c>
      <c r="AI15" s="189">
        <v>-12.86</v>
      </c>
    </row>
    <row r="16" spans="1:35" ht="15.75" x14ac:dyDescent="0.25">
      <c r="A16" s="29">
        <v>20151100</v>
      </c>
      <c r="B16" s="31">
        <v>42312</v>
      </c>
      <c r="C16" s="30" t="s">
        <v>977</v>
      </c>
      <c r="D16" s="30">
        <v>55</v>
      </c>
      <c r="E16" s="8">
        <v>-1.25</v>
      </c>
      <c r="F16" s="18">
        <v>42.243296117606775</v>
      </c>
      <c r="G16" s="17">
        <v>1</v>
      </c>
      <c r="H16" s="67">
        <v>0.23923009197684658</v>
      </c>
      <c r="I16" s="66">
        <v>1</v>
      </c>
      <c r="J16" s="97">
        <v>0.05</v>
      </c>
      <c r="K16" s="95"/>
      <c r="L16" s="97">
        <v>11</v>
      </c>
      <c r="M16" s="95"/>
      <c r="N16" s="96">
        <v>0</v>
      </c>
      <c r="O16" s="95" t="s">
        <v>869</v>
      </c>
      <c r="P16" s="96">
        <v>0</v>
      </c>
      <c r="Q16" s="95" t="s">
        <v>869</v>
      </c>
      <c r="R16" s="97">
        <v>0.79190000000000005</v>
      </c>
      <c r="S16" s="95"/>
      <c r="T16" s="96">
        <v>0</v>
      </c>
      <c r="U16" s="95" t="s">
        <v>869</v>
      </c>
      <c r="V16" s="96">
        <v>0</v>
      </c>
      <c r="W16" s="95" t="s">
        <v>869</v>
      </c>
      <c r="X16" s="158">
        <v>3</v>
      </c>
      <c r="Y16" s="158">
        <v>0</v>
      </c>
      <c r="Z16" s="158">
        <v>0</v>
      </c>
      <c r="AA16" s="158">
        <v>0</v>
      </c>
      <c r="AB16" s="158">
        <v>0</v>
      </c>
      <c r="AC16" s="158">
        <v>0</v>
      </c>
      <c r="AD16" s="158">
        <v>0</v>
      </c>
      <c r="AE16" s="158">
        <v>0</v>
      </c>
      <c r="AF16" s="158">
        <v>0</v>
      </c>
      <c r="AG16" s="158">
        <v>0</v>
      </c>
      <c r="AH16" s="190">
        <v>-87.84</v>
      </c>
      <c r="AI16" s="189">
        <v>-13.38</v>
      </c>
    </row>
    <row r="17" spans="1:35" s="12" customFormat="1" ht="15.75" x14ac:dyDescent="0.25">
      <c r="A17" s="29">
        <v>20151101</v>
      </c>
      <c r="B17" s="31">
        <v>42311</v>
      </c>
      <c r="C17" s="30" t="s">
        <v>978</v>
      </c>
      <c r="D17" s="30">
        <v>55</v>
      </c>
      <c r="E17" s="8">
        <v>-1</v>
      </c>
      <c r="F17" s="18">
        <v>122.39418841593267</v>
      </c>
      <c r="G17" s="17">
        <v>1</v>
      </c>
      <c r="H17" s="67">
        <v>0.75672405072775972</v>
      </c>
      <c r="I17" s="66">
        <v>1</v>
      </c>
      <c r="J17" s="97">
        <v>0.04</v>
      </c>
      <c r="K17" s="95"/>
      <c r="L17" s="97">
        <v>13.571</v>
      </c>
      <c r="M17" s="95"/>
      <c r="N17" s="96">
        <v>0</v>
      </c>
      <c r="O17" s="95" t="s">
        <v>869</v>
      </c>
      <c r="P17" s="96">
        <v>0</v>
      </c>
      <c r="Q17" s="95" t="s">
        <v>869</v>
      </c>
      <c r="R17" s="97">
        <v>0.79779999999999995</v>
      </c>
      <c r="S17" s="95"/>
      <c r="T17" s="97">
        <v>0.35589999999999999</v>
      </c>
      <c r="U17" s="95"/>
      <c r="V17" s="96">
        <v>0</v>
      </c>
      <c r="W17" s="95" t="s">
        <v>869</v>
      </c>
      <c r="X17" s="158">
        <v>4</v>
      </c>
      <c r="Y17" s="158">
        <v>0</v>
      </c>
      <c r="Z17" s="158">
        <v>0</v>
      </c>
      <c r="AA17" s="158">
        <v>0</v>
      </c>
      <c r="AB17" s="158">
        <v>3</v>
      </c>
      <c r="AC17" s="158">
        <v>0</v>
      </c>
      <c r="AD17" s="158">
        <v>0</v>
      </c>
      <c r="AE17" s="158">
        <v>0</v>
      </c>
      <c r="AF17" s="158">
        <v>0</v>
      </c>
      <c r="AG17" s="158">
        <v>0</v>
      </c>
      <c r="AH17" s="190">
        <v>-87.41</v>
      </c>
      <c r="AI17" s="189">
        <v>-13.3</v>
      </c>
    </row>
    <row r="18" spans="1:35" ht="15.75" x14ac:dyDescent="0.25">
      <c r="A18" s="29">
        <v>20151102</v>
      </c>
      <c r="B18" s="31">
        <v>42311</v>
      </c>
      <c r="C18" s="30" t="s">
        <v>979</v>
      </c>
      <c r="D18" s="30">
        <v>55</v>
      </c>
      <c r="E18" s="8">
        <v>-0.75</v>
      </c>
      <c r="F18" s="18">
        <v>134.38646207420493</v>
      </c>
      <c r="G18" s="17">
        <v>1</v>
      </c>
      <c r="H18" s="67">
        <v>2.8104912731784268</v>
      </c>
      <c r="I18" s="66">
        <v>2</v>
      </c>
      <c r="J18" s="97">
        <v>0.04</v>
      </c>
      <c r="K18" s="95"/>
      <c r="L18" s="97">
        <v>10.489000000000001</v>
      </c>
      <c r="M18" s="95"/>
      <c r="N18" s="96">
        <v>0</v>
      </c>
      <c r="O18" s="95" t="s">
        <v>869</v>
      </c>
      <c r="P18" s="96">
        <v>0</v>
      </c>
      <c r="Q18" s="95" t="s">
        <v>869</v>
      </c>
      <c r="R18" s="97">
        <v>0.79300000000000004</v>
      </c>
      <c r="S18" s="95"/>
      <c r="T18" s="97">
        <v>0.80969999999999998</v>
      </c>
      <c r="U18" s="95"/>
      <c r="V18" s="96">
        <v>0</v>
      </c>
      <c r="W18" s="95" t="s">
        <v>869</v>
      </c>
      <c r="X18" s="158">
        <v>3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90">
        <v>-86.46</v>
      </c>
      <c r="AI18" s="189">
        <v>-13.26</v>
      </c>
    </row>
    <row r="19" spans="1:35" ht="15.75" x14ac:dyDescent="0.25">
      <c r="A19" s="29">
        <v>20151103</v>
      </c>
      <c r="B19" s="31">
        <v>42311</v>
      </c>
      <c r="C19" s="30" t="s">
        <v>980</v>
      </c>
      <c r="D19" s="30">
        <v>55</v>
      </c>
      <c r="E19" s="8">
        <v>-0.5</v>
      </c>
      <c r="F19" s="18">
        <v>141.52110589621498</v>
      </c>
      <c r="G19" s="17">
        <v>1</v>
      </c>
      <c r="H19" s="67">
        <v>1.029524380420733</v>
      </c>
      <c r="I19" s="66">
        <v>1</v>
      </c>
      <c r="J19" s="97">
        <v>0.05</v>
      </c>
      <c r="K19" s="95"/>
      <c r="L19" s="97">
        <v>8.6170000000000009</v>
      </c>
      <c r="M19" s="95"/>
      <c r="N19" s="96">
        <v>0</v>
      </c>
      <c r="O19" s="95" t="s">
        <v>869</v>
      </c>
      <c r="P19" s="96">
        <v>0</v>
      </c>
      <c r="Q19" s="95" t="s">
        <v>869</v>
      </c>
      <c r="R19" s="97">
        <v>0.7954</v>
      </c>
      <c r="S19" s="95"/>
      <c r="T19" s="97">
        <v>0.3695</v>
      </c>
      <c r="U19" s="95"/>
      <c r="V19" s="96">
        <v>0</v>
      </c>
      <c r="W19" s="95" t="s">
        <v>869</v>
      </c>
      <c r="X19" s="158">
        <v>3</v>
      </c>
      <c r="Y19" s="158">
        <v>0</v>
      </c>
      <c r="Z19" s="158">
        <v>0</v>
      </c>
      <c r="AA19" s="158">
        <v>0</v>
      </c>
      <c r="AB19" s="158">
        <v>2</v>
      </c>
      <c r="AC19" s="158">
        <v>0</v>
      </c>
      <c r="AD19" s="158">
        <v>0</v>
      </c>
      <c r="AE19" s="158">
        <v>0</v>
      </c>
      <c r="AF19" s="158">
        <v>0</v>
      </c>
      <c r="AG19" s="158">
        <v>0</v>
      </c>
      <c r="AH19" s="190">
        <v>-87.47</v>
      </c>
      <c r="AI19" s="189">
        <v>-13.4</v>
      </c>
    </row>
    <row r="20" spans="1:35" ht="15.75" x14ac:dyDescent="0.25">
      <c r="A20" s="29">
        <v>20151104</v>
      </c>
      <c r="B20" s="31">
        <v>42312</v>
      </c>
      <c r="C20" s="30" t="s">
        <v>129</v>
      </c>
      <c r="D20" s="30">
        <f>D12-5</f>
        <v>50</v>
      </c>
      <c r="E20" s="8">
        <v>-3</v>
      </c>
      <c r="F20" s="18">
        <v>23.723582366857222</v>
      </c>
      <c r="G20" s="17">
        <v>1</v>
      </c>
      <c r="H20" s="67">
        <v>0.10365659479609617</v>
      </c>
      <c r="I20" s="66">
        <v>1</v>
      </c>
      <c r="J20" s="97">
        <v>7.0000000000000007E-2</v>
      </c>
      <c r="K20" s="95"/>
      <c r="L20" s="97">
        <v>11.486000000000001</v>
      </c>
      <c r="M20" s="95"/>
      <c r="N20" s="96">
        <v>0</v>
      </c>
      <c r="O20" s="95" t="s">
        <v>869</v>
      </c>
      <c r="P20" s="96">
        <v>0</v>
      </c>
      <c r="Q20" s="95" t="s">
        <v>869</v>
      </c>
      <c r="R20" s="97">
        <v>4.8781999999999996</v>
      </c>
      <c r="S20" s="95"/>
      <c r="T20" s="96">
        <v>0</v>
      </c>
      <c r="U20" s="95" t="s">
        <v>869</v>
      </c>
      <c r="V20" s="96">
        <v>0</v>
      </c>
      <c r="W20" s="95" t="s">
        <v>869</v>
      </c>
      <c r="X20" s="155">
        <v>4</v>
      </c>
      <c r="Y20" s="155">
        <v>0</v>
      </c>
      <c r="Z20" s="155">
        <v>0</v>
      </c>
      <c r="AA20" s="155">
        <v>0</v>
      </c>
      <c r="AB20" s="155">
        <v>1</v>
      </c>
      <c r="AC20" s="155">
        <v>0</v>
      </c>
      <c r="AD20" s="155">
        <v>0</v>
      </c>
      <c r="AE20" s="155">
        <v>0</v>
      </c>
      <c r="AF20" s="155">
        <v>0</v>
      </c>
      <c r="AG20" s="155">
        <v>0</v>
      </c>
      <c r="AH20" s="190">
        <v>-82.99</v>
      </c>
      <c r="AI20" s="189">
        <v>-12.36</v>
      </c>
    </row>
    <row r="21" spans="1:35" ht="15.75" x14ac:dyDescent="0.25">
      <c r="A21" s="29">
        <v>20151105</v>
      </c>
      <c r="B21" s="31">
        <v>42312</v>
      </c>
      <c r="C21" s="30" t="s">
        <v>130</v>
      </c>
      <c r="D21" s="30">
        <f t="shared" ref="D21:D84" si="0">D13-5</f>
        <v>50</v>
      </c>
      <c r="E21" s="8">
        <v>-2.5</v>
      </c>
      <c r="F21" s="18">
        <v>27.974008473586625</v>
      </c>
      <c r="G21" s="17">
        <v>1</v>
      </c>
      <c r="H21" s="67">
        <v>0.1020032594646236</v>
      </c>
      <c r="I21" s="66">
        <v>1</v>
      </c>
      <c r="J21" s="97">
        <v>0.06</v>
      </c>
      <c r="K21" s="95"/>
      <c r="L21" s="97">
        <v>10.965999999999999</v>
      </c>
      <c r="M21" s="95"/>
      <c r="N21" s="96">
        <v>0</v>
      </c>
      <c r="O21" s="95" t="s">
        <v>869</v>
      </c>
      <c r="P21" s="96">
        <v>0</v>
      </c>
      <c r="Q21" s="95" t="s">
        <v>869</v>
      </c>
      <c r="R21" s="97">
        <v>2.8573</v>
      </c>
      <c r="S21" s="95"/>
      <c r="T21" s="96">
        <v>0</v>
      </c>
      <c r="U21" s="95" t="s">
        <v>869</v>
      </c>
      <c r="V21" s="96">
        <v>0</v>
      </c>
      <c r="W21" s="95" t="s">
        <v>869</v>
      </c>
      <c r="X21" s="155">
        <v>3</v>
      </c>
      <c r="Y21" s="155">
        <v>0</v>
      </c>
      <c r="Z21" s="155">
        <v>0</v>
      </c>
      <c r="AA21" s="155">
        <v>0</v>
      </c>
      <c r="AB21" s="155">
        <v>0</v>
      </c>
      <c r="AC21" s="155">
        <v>0</v>
      </c>
      <c r="AD21" s="155">
        <v>0</v>
      </c>
      <c r="AE21" s="155">
        <v>0</v>
      </c>
      <c r="AF21" s="155">
        <v>0</v>
      </c>
      <c r="AG21" s="155">
        <v>0</v>
      </c>
      <c r="AH21" s="190">
        <v>-78.83</v>
      </c>
      <c r="AI21" s="189">
        <v>-12.31</v>
      </c>
    </row>
    <row r="22" spans="1:35" ht="15.75" x14ac:dyDescent="0.25">
      <c r="A22" s="29">
        <v>20151106</v>
      </c>
      <c r="B22" s="31">
        <v>42312</v>
      </c>
      <c r="C22" s="30" t="s">
        <v>131</v>
      </c>
      <c r="D22" s="30">
        <f t="shared" si="0"/>
        <v>50</v>
      </c>
      <c r="E22" s="8">
        <v>-2</v>
      </c>
      <c r="F22" s="18">
        <v>31.465429918400069</v>
      </c>
      <c r="G22" s="17">
        <v>1</v>
      </c>
      <c r="H22" s="67">
        <v>0.13672330142554751</v>
      </c>
      <c r="I22" s="66">
        <v>1</v>
      </c>
      <c r="J22" s="97">
        <v>0.04</v>
      </c>
      <c r="K22" s="95"/>
      <c r="L22" s="97">
        <v>7.6779999999999999</v>
      </c>
      <c r="M22" s="95"/>
      <c r="N22" s="96">
        <v>0</v>
      </c>
      <c r="O22" s="95" t="s">
        <v>869</v>
      </c>
      <c r="P22" s="96">
        <v>0</v>
      </c>
      <c r="Q22" s="95" t="s">
        <v>869</v>
      </c>
      <c r="R22" s="97">
        <v>1.5447</v>
      </c>
      <c r="S22" s="95"/>
      <c r="T22" s="96">
        <v>0</v>
      </c>
      <c r="U22" s="95" t="s">
        <v>869</v>
      </c>
      <c r="V22" s="96">
        <v>0</v>
      </c>
      <c r="W22" s="95" t="s">
        <v>869</v>
      </c>
      <c r="X22" s="155">
        <v>0</v>
      </c>
      <c r="Y22" s="155">
        <v>0</v>
      </c>
      <c r="Z22" s="155">
        <v>0</v>
      </c>
      <c r="AA22" s="155">
        <v>0</v>
      </c>
      <c r="AB22" s="155">
        <v>0</v>
      </c>
      <c r="AC22" s="155">
        <v>0</v>
      </c>
      <c r="AD22" s="155">
        <v>0</v>
      </c>
      <c r="AE22" s="155">
        <v>0</v>
      </c>
      <c r="AF22" s="155">
        <v>0</v>
      </c>
      <c r="AG22" s="155">
        <v>0</v>
      </c>
      <c r="AH22" s="190">
        <v>-74.14</v>
      </c>
      <c r="AI22" s="189">
        <v>-11.94</v>
      </c>
    </row>
    <row r="23" spans="1:35" ht="15.75" x14ac:dyDescent="0.25">
      <c r="A23" s="29">
        <v>20151107</v>
      </c>
      <c r="B23" s="31">
        <v>42312</v>
      </c>
      <c r="C23" s="30" t="s">
        <v>132</v>
      </c>
      <c r="D23" s="30">
        <f t="shared" si="0"/>
        <v>50</v>
      </c>
      <c r="E23" s="8">
        <v>-1.5</v>
      </c>
      <c r="F23" s="18">
        <v>34.956851363213509</v>
      </c>
      <c r="G23" s="17">
        <v>1</v>
      </c>
      <c r="H23" s="67">
        <v>0.21277672667328551</v>
      </c>
      <c r="I23" s="66">
        <v>1</v>
      </c>
      <c r="J23" s="97">
        <v>0.04</v>
      </c>
      <c r="K23" s="95"/>
      <c r="L23" s="97">
        <v>10.231</v>
      </c>
      <c r="M23" s="95"/>
      <c r="N23" s="96">
        <v>0</v>
      </c>
      <c r="O23" s="95" t="s">
        <v>869</v>
      </c>
      <c r="P23" s="96">
        <v>0</v>
      </c>
      <c r="Q23" s="95" t="s">
        <v>869</v>
      </c>
      <c r="R23" s="97">
        <v>0.98060000000000003</v>
      </c>
      <c r="S23" s="95"/>
      <c r="T23" s="97">
        <v>0.40379999999999999</v>
      </c>
      <c r="U23" s="95"/>
      <c r="V23" s="96">
        <v>0</v>
      </c>
      <c r="W23" s="95" t="s">
        <v>869</v>
      </c>
      <c r="X23" s="155">
        <v>2</v>
      </c>
      <c r="Y23" s="155">
        <v>0</v>
      </c>
      <c r="Z23" s="155">
        <v>0</v>
      </c>
      <c r="AA23" s="155">
        <v>0</v>
      </c>
      <c r="AB23" s="155">
        <v>0</v>
      </c>
      <c r="AC23" s="155">
        <v>0</v>
      </c>
      <c r="AD23" s="155">
        <v>0</v>
      </c>
      <c r="AE23" s="155">
        <v>0</v>
      </c>
      <c r="AF23" s="155">
        <v>0</v>
      </c>
      <c r="AG23" s="155">
        <v>0</v>
      </c>
      <c r="AH23" s="190">
        <v>-86.74</v>
      </c>
      <c r="AI23" s="189">
        <v>-14.13</v>
      </c>
    </row>
    <row r="24" spans="1:35" ht="15.75" x14ac:dyDescent="0.25">
      <c r="A24" s="29">
        <v>20151108</v>
      </c>
      <c r="B24" s="31">
        <v>42312</v>
      </c>
      <c r="C24" s="30" t="s">
        <v>133</v>
      </c>
      <c r="D24" s="30">
        <f t="shared" si="0"/>
        <v>50</v>
      </c>
      <c r="E24" s="8">
        <v>-1.25</v>
      </c>
      <c r="F24" s="18">
        <v>96.436228978406675</v>
      </c>
      <c r="G24" s="17">
        <v>1</v>
      </c>
      <c r="H24" s="67">
        <v>0.59221718524623945</v>
      </c>
      <c r="I24" s="66">
        <v>1</v>
      </c>
      <c r="J24" s="97">
        <v>0.06</v>
      </c>
      <c r="K24" s="95"/>
      <c r="L24" s="97">
        <v>12.09</v>
      </c>
      <c r="M24" s="95"/>
      <c r="N24" s="96">
        <v>0</v>
      </c>
      <c r="O24" s="95" t="s">
        <v>869</v>
      </c>
      <c r="P24" s="96">
        <v>0</v>
      </c>
      <c r="Q24" s="95" t="s">
        <v>869</v>
      </c>
      <c r="R24" s="96">
        <v>0</v>
      </c>
      <c r="S24" s="95" t="s">
        <v>869</v>
      </c>
      <c r="T24" s="97">
        <v>0.34310000000000002</v>
      </c>
      <c r="U24" s="95"/>
      <c r="V24" s="96">
        <v>0</v>
      </c>
      <c r="W24" s="95" t="s">
        <v>869</v>
      </c>
      <c r="X24" s="155">
        <v>3</v>
      </c>
      <c r="Y24" s="155">
        <v>0</v>
      </c>
      <c r="Z24" s="155">
        <v>0</v>
      </c>
      <c r="AA24" s="155">
        <v>0</v>
      </c>
      <c r="AB24" s="155">
        <v>1</v>
      </c>
      <c r="AC24" s="155">
        <v>0</v>
      </c>
      <c r="AD24" s="155">
        <v>0</v>
      </c>
      <c r="AE24" s="155">
        <v>0</v>
      </c>
      <c r="AF24" s="155">
        <v>0</v>
      </c>
      <c r="AG24" s="155">
        <v>0</v>
      </c>
      <c r="AH24" s="190">
        <v>-89.97</v>
      </c>
      <c r="AI24" s="189">
        <v>-13.84</v>
      </c>
    </row>
    <row r="25" spans="1:35" s="14" customFormat="1" ht="15.75" x14ac:dyDescent="0.25">
      <c r="A25" s="29">
        <v>20151109</v>
      </c>
      <c r="B25" s="31">
        <v>42312</v>
      </c>
      <c r="C25" s="30" t="s">
        <v>134</v>
      </c>
      <c r="D25" s="30">
        <f t="shared" si="0"/>
        <v>50</v>
      </c>
      <c r="E25" s="8">
        <v>-1</v>
      </c>
      <c r="F25" s="18">
        <v>183.87356603112582</v>
      </c>
      <c r="G25" s="17">
        <v>1</v>
      </c>
      <c r="H25" s="67">
        <v>1.756991926268662</v>
      </c>
      <c r="I25" s="66">
        <v>1</v>
      </c>
      <c r="J25" s="97">
        <v>0.06</v>
      </c>
      <c r="K25" s="95"/>
      <c r="L25" s="97">
        <v>14.271000000000001</v>
      </c>
      <c r="M25" s="95"/>
      <c r="N25" s="96">
        <v>0</v>
      </c>
      <c r="O25" s="95" t="s">
        <v>869</v>
      </c>
      <c r="P25" s="96">
        <v>0</v>
      </c>
      <c r="Q25" s="95" t="s">
        <v>869</v>
      </c>
      <c r="R25" s="97">
        <v>0.80530000000000002</v>
      </c>
      <c r="S25" s="95"/>
      <c r="T25" s="96">
        <v>0</v>
      </c>
      <c r="U25" s="95" t="s">
        <v>869</v>
      </c>
      <c r="V25" s="96">
        <v>0</v>
      </c>
      <c r="W25" s="95" t="s">
        <v>869</v>
      </c>
      <c r="X25" s="156">
        <v>14.7</v>
      </c>
      <c r="Y25" s="156">
        <v>0</v>
      </c>
      <c r="Z25" s="156">
        <v>0</v>
      </c>
      <c r="AA25" s="156">
        <v>0</v>
      </c>
      <c r="AB25" s="156">
        <v>6.2</v>
      </c>
      <c r="AC25" s="156">
        <v>0</v>
      </c>
      <c r="AD25" s="156">
        <v>0</v>
      </c>
      <c r="AE25" s="156">
        <v>0</v>
      </c>
      <c r="AF25" s="156">
        <v>0</v>
      </c>
      <c r="AG25" s="156">
        <v>0</v>
      </c>
      <c r="AH25" s="190">
        <v>-88.83</v>
      </c>
      <c r="AI25" s="189">
        <v>-13.6</v>
      </c>
    </row>
    <row r="26" spans="1:35" ht="15.75" x14ac:dyDescent="0.25">
      <c r="A26" s="29">
        <v>20151110</v>
      </c>
      <c r="B26" s="31">
        <v>42312</v>
      </c>
      <c r="C26" s="30" t="s">
        <v>135</v>
      </c>
      <c r="D26" s="30">
        <f t="shared" si="0"/>
        <v>50</v>
      </c>
      <c r="E26" s="8">
        <v>-0.75</v>
      </c>
      <c r="F26" s="20">
        <v>490.74338074850453</v>
      </c>
      <c r="G26" s="17">
        <v>10</v>
      </c>
      <c r="H26" s="67">
        <v>5.1832997434443584</v>
      </c>
      <c r="I26" s="66">
        <v>10</v>
      </c>
      <c r="J26" s="97">
        <v>7.0000000000000007E-2</v>
      </c>
      <c r="K26" s="95"/>
      <c r="L26" s="97">
        <v>16.332000000000001</v>
      </c>
      <c r="M26" s="95"/>
      <c r="N26" s="96">
        <v>0</v>
      </c>
      <c r="O26" s="95" t="s">
        <v>869</v>
      </c>
      <c r="P26" s="96">
        <v>0</v>
      </c>
      <c r="Q26" s="95" t="s">
        <v>869</v>
      </c>
      <c r="R26" s="97">
        <v>0.79679999999999995</v>
      </c>
      <c r="S26" s="95"/>
      <c r="T26" s="96">
        <v>0</v>
      </c>
      <c r="U26" s="95" t="s">
        <v>869</v>
      </c>
      <c r="V26" s="96">
        <v>0</v>
      </c>
      <c r="W26" s="95" t="s">
        <v>869</v>
      </c>
      <c r="X26" s="156">
        <v>0</v>
      </c>
      <c r="Y26" s="156">
        <v>0</v>
      </c>
      <c r="Z26" s="156">
        <v>0</v>
      </c>
      <c r="AA26" s="156">
        <v>0</v>
      </c>
      <c r="AB26" s="156">
        <v>1</v>
      </c>
      <c r="AC26" s="156">
        <v>0</v>
      </c>
      <c r="AD26" s="156">
        <v>0</v>
      </c>
      <c r="AE26" s="156">
        <v>0</v>
      </c>
      <c r="AF26" s="156">
        <v>0</v>
      </c>
      <c r="AG26" s="156">
        <v>0</v>
      </c>
      <c r="AH26" s="190">
        <v>-83.97</v>
      </c>
      <c r="AI26" s="189">
        <v>-13.08</v>
      </c>
    </row>
    <row r="27" spans="1:35" ht="15.75" x14ac:dyDescent="0.25">
      <c r="A27" s="29">
        <v>20151111</v>
      </c>
      <c r="B27" s="31">
        <v>42312</v>
      </c>
      <c r="C27" s="30" t="s">
        <v>136</v>
      </c>
      <c r="D27" s="30">
        <f t="shared" si="0"/>
        <v>50</v>
      </c>
      <c r="E27" s="8">
        <v>-0.5</v>
      </c>
      <c r="F27" s="18">
        <v>89.756987953546172</v>
      </c>
      <c r="G27" s="17">
        <v>1</v>
      </c>
      <c r="H27" s="67">
        <v>1.3527514377236196</v>
      </c>
      <c r="I27" s="66">
        <v>1</v>
      </c>
      <c r="J27" s="97">
        <v>7.0000000000000007E-2</v>
      </c>
      <c r="K27" s="95"/>
      <c r="L27" s="97">
        <v>18.64</v>
      </c>
      <c r="M27" s="95"/>
      <c r="N27" s="96">
        <v>0</v>
      </c>
      <c r="O27" s="95" t="s">
        <v>869</v>
      </c>
      <c r="P27" s="96">
        <v>0</v>
      </c>
      <c r="Q27" s="95" t="s">
        <v>869</v>
      </c>
      <c r="R27" s="96">
        <v>0</v>
      </c>
      <c r="S27" s="95" t="s">
        <v>869</v>
      </c>
      <c r="T27" s="96">
        <v>0</v>
      </c>
      <c r="U27" s="95" t="s">
        <v>869</v>
      </c>
      <c r="V27" s="96">
        <v>0</v>
      </c>
      <c r="W27" s="95" t="s">
        <v>869</v>
      </c>
      <c r="X27" s="156">
        <v>5.6</v>
      </c>
      <c r="Y27" s="156">
        <v>0</v>
      </c>
      <c r="Z27" s="156">
        <v>0</v>
      </c>
      <c r="AA27" s="156">
        <v>0</v>
      </c>
      <c r="AB27" s="156">
        <v>2</v>
      </c>
      <c r="AC27" s="156">
        <v>0</v>
      </c>
      <c r="AD27" s="156">
        <v>0</v>
      </c>
      <c r="AE27" s="156">
        <v>0</v>
      </c>
      <c r="AF27" s="156">
        <v>0</v>
      </c>
      <c r="AG27" s="156">
        <v>0</v>
      </c>
      <c r="AH27" s="190">
        <v>-87.52</v>
      </c>
      <c r="AI27" s="189">
        <v>-13.07</v>
      </c>
    </row>
    <row r="28" spans="1:35" ht="15.75" x14ac:dyDescent="0.25">
      <c r="A28" s="29">
        <v>20151112</v>
      </c>
      <c r="B28" s="31">
        <v>42312</v>
      </c>
      <c r="C28" s="30" t="s">
        <v>137</v>
      </c>
      <c r="D28" s="30">
        <f t="shared" si="0"/>
        <v>45</v>
      </c>
      <c r="E28" s="8">
        <v>-3</v>
      </c>
      <c r="F28" s="18">
        <v>74.425093782843675</v>
      </c>
      <c r="G28" s="17">
        <v>1</v>
      </c>
      <c r="H28" s="67">
        <v>0.49219039769214917</v>
      </c>
      <c r="I28" s="66">
        <v>1</v>
      </c>
      <c r="J28" s="97">
        <v>0.04</v>
      </c>
      <c r="K28" s="95"/>
      <c r="L28" s="97">
        <v>9.6709999999999994</v>
      </c>
      <c r="M28" s="95"/>
      <c r="N28" s="96">
        <v>0</v>
      </c>
      <c r="O28" s="95" t="s">
        <v>869</v>
      </c>
      <c r="P28" s="96">
        <v>0</v>
      </c>
      <c r="Q28" s="95" t="s">
        <v>869</v>
      </c>
      <c r="R28" s="97">
        <v>1.5550999999999999</v>
      </c>
      <c r="S28" s="95"/>
      <c r="T28" s="96">
        <v>0</v>
      </c>
      <c r="U28" s="95" t="s">
        <v>869</v>
      </c>
      <c r="V28" s="96">
        <v>0</v>
      </c>
      <c r="W28" s="95" t="s">
        <v>869</v>
      </c>
      <c r="X28" s="153">
        <v>0</v>
      </c>
      <c r="Y28" s="153">
        <v>0</v>
      </c>
      <c r="Z28" s="153">
        <v>0</v>
      </c>
      <c r="AA28" s="153">
        <v>0</v>
      </c>
      <c r="AB28" s="153">
        <v>0</v>
      </c>
      <c r="AC28" s="153">
        <v>0</v>
      </c>
      <c r="AD28" s="153">
        <v>0</v>
      </c>
      <c r="AE28" s="153">
        <v>0</v>
      </c>
      <c r="AF28" s="153">
        <v>0</v>
      </c>
      <c r="AG28" s="153">
        <v>0</v>
      </c>
      <c r="AH28" s="190">
        <v>-79.62</v>
      </c>
      <c r="AI28" s="189">
        <v>-11.83</v>
      </c>
    </row>
    <row r="29" spans="1:35" ht="15.75" x14ac:dyDescent="0.25">
      <c r="A29" s="29">
        <v>20151113</v>
      </c>
      <c r="B29" s="31">
        <v>42312</v>
      </c>
      <c r="C29" s="30" t="s">
        <v>138</v>
      </c>
      <c r="D29" s="30">
        <f t="shared" si="0"/>
        <v>45</v>
      </c>
      <c r="E29" s="8">
        <v>-2.5</v>
      </c>
      <c r="F29" s="18">
        <v>66.835047163684038</v>
      </c>
      <c r="G29" s="17">
        <v>1</v>
      </c>
      <c r="H29" s="67">
        <v>0.55253713729089782</v>
      </c>
      <c r="I29" s="66">
        <v>1</v>
      </c>
      <c r="J29" s="97">
        <v>7.0000000000000007E-2</v>
      </c>
      <c r="K29" s="95"/>
      <c r="L29" s="97">
        <v>9.7159999999999993</v>
      </c>
      <c r="M29" s="95"/>
      <c r="N29" s="96">
        <v>0</v>
      </c>
      <c r="O29" s="95" t="s">
        <v>869</v>
      </c>
      <c r="P29" s="96">
        <v>0</v>
      </c>
      <c r="Q29" s="95" t="s">
        <v>869</v>
      </c>
      <c r="R29" s="97">
        <v>1.6438999999999999</v>
      </c>
      <c r="S29" s="95"/>
      <c r="T29" s="96">
        <v>0</v>
      </c>
      <c r="U29" s="95" t="s">
        <v>869</v>
      </c>
      <c r="V29" s="96">
        <v>0</v>
      </c>
      <c r="W29" s="95" t="s">
        <v>869</v>
      </c>
      <c r="X29" s="153">
        <v>5</v>
      </c>
      <c r="Y29" s="153">
        <v>0</v>
      </c>
      <c r="Z29" s="153">
        <v>0</v>
      </c>
      <c r="AA29" s="153">
        <v>0</v>
      </c>
      <c r="AB29" s="153">
        <v>1</v>
      </c>
      <c r="AC29" s="153">
        <v>0</v>
      </c>
      <c r="AD29" s="153">
        <v>0</v>
      </c>
      <c r="AE29" s="153">
        <v>0</v>
      </c>
      <c r="AF29" s="153">
        <v>0</v>
      </c>
      <c r="AG29" s="153">
        <v>0</v>
      </c>
      <c r="AH29" s="190">
        <v>-83.95</v>
      </c>
      <c r="AI29" s="189">
        <v>-12.78</v>
      </c>
    </row>
    <row r="30" spans="1:35" ht="15.75" x14ac:dyDescent="0.25">
      <c r="A30" s="29">
        <v>20151114</v>
      </c>
      <c r="B30" s="31">
        <v>42312</v>
      </c>
      <c r="C30" s="30" t="s">
        <v>139</v>
      </c>
      <c r="D30" s="30">
        <f t="shared" si="0"/>
        <v>45</v>
      </c>
      <c r="E30" s="8">
        <v>-2</v>
      </c>
      <c r="F30" s="18">
        <v>60.611208935973124</v>
      </c>
      <c r="G30" s="17">
        <v>1</v>
      </c>
      <c r="H30" s="67">
        <v>0.49053706236067662</v>
      </c>
      <c r="I30" s="66">
        <v>1</v>
      </c>
      <c r="J30" s="97">
        <v>0.16</v>
      </c>
      <c r="K30" s="95"/>
      <c r="L30" s="97">
        <v>10.228</v>
      </c>
      <c r="M30" s="95"/>
      <c r="N30" s="96">
        <v>0</v>
      </c>
      <c r="O30" s="95" t="s">
        <v>869</v>
      </c>
      <c r="P30" s="96">
        <v>0</v>
      </c>
      <c r="Q30" s="95" t="s">
        <v>869</v>
      </c>
      <c r="R30" s="97">
        <v>1.1337999999999999</v>
      </c>
      <c r="S30" s="95"/>
      <c r="T30" s="97">
        <v>0.3145</v>
      </c>
      <c r="U30" s="95"/>
      <c r="V30" s="96">
        <v>0</v>
      </c>
      <c r="W30" s="95" t="s">
        <v>869</v>
      </c>
      <c r="X30" s="153">
        <v>0</v>
      </c>
      <c r="Y30" s="153">
        <v>0</v>
      </c>
      <c r="Z30" s="153">
        <v>0</v>
      </c>
      <c r="AA30" s="153">
        <v>0</v>
      </c>
      <c r="AB30" s="153">
        <v>0</v>
      </c>
      <c r="AC30" s="153">
        <v>0</v>
      </c>
      <c r="AD30" s="153">
        <v>0</v>
      </c>
      <c r="AE30" s="153">
        <v>0</v>
      </c>
      <c r="AF30" s="153">
        <v>0</v>
      </c>
      <c r="AG30" s="153">
        <v>0</v>
      </c>
      <c r="AH30" s="190">
        <v>-87.72</v>
      </c>
      <c r="AI30" s="189">
        <v>-12.75</v>
      </c>
    </row>
    <row r="31" spans="1:35" ht="15.75" x14ac:dyDescent="0.25">
      <c r="A31" s="29">
        <v>20151115</v>
      </c>
      <c r="B31" s="31">
        <v>42312</v>
      </c>
      <c r="C31" s="30" t="s">
        <v>140</v>
      </c>
      <c r="D31" s="30">
        <f t="shared" si="0"/>
        <v>45</v>
      </c>
      <c r="E31" s="8">
        <v>-1.5</v>
      </c>
      <c r="F31" s="18">
        <v>136.81527699233601</v>
      </c>
      <c r="G31" s="17">
        <v>1</v>
      </c>
      <c r="H31" s="67">
        <v>0.96835097315624818</v>
      </c>
      <c r="I31" s="66">
        <v>1</v>
      </c>
      <c r="J31" s="97">
        <v>0.16</v>
      </c>
      <c r="K31" s="95"/>
      <c r="L31" s="97">
        <v>9.9359999999999999</v>
      </c>
      <c r="M31" s="95"/>
      <c r="N31" s="96">
        <v>0</v>
      </c>
      <c r="O31" s="95" t="s">
        <v>869</v>
      </c>
      <c r="P31" s="96">
        <v>0</v>
      </c>
      <c r="Q31" s="95" t="s">
        <v>869</v>
      </c>
      <c r="R31" s="97">
        <v>0.79910000000000003</v>
      </c>
      <c r="S31" s="95"/>
      <c r="T31" s="96">
        <v>0</v>
      </c>
      <c r="U31" s="95" t="s">
        <v>869</v>
      </c>
      <c r="V31" s="96">
        <v>0</v>
      </c>
      <c r="W31" s="95" t="s">
        <v>869</v>
      </c>
      <c r="X31" s="153">
        <v>7.4</v>
      </c>
      <c r="Y31" s="153">
        <v>0</v>
      </c>
      <c r="Z31" s="153">
        <v>0</v>
      </c>
      <c r="AA31" s="153">
        <v>0</v>
      </c>
      <c r="AB31" s="153">
        <v>0</v>
      </c>
      <c r="AC31" s="153">
        <v>0</v>
      </c>
      <c r="AD31" s="153">
        <v>0</v>
      </c>
      <c r="AE31" s="153">
        <v>0</v>
      </c>
      <c r="AF31" s="153">
        <v>0</v>
      </c>
      <c r="AG31" s="153">
        <v>0</v>
      </c>
      <c r="AH31" s="190">
        <v>-88.09</v>
      </c>
      <c r="AI31" s="189">
        <v>-12.8</v>
      </c>
    </row>
    <row r="32" spans="1:35" ht="15.75" x14ac:dyDescent="0.25">
      <c r="A32" s="29">
        <v>20151116</v>
      </c>
      <c r="B32" s="31">
        <v>42312</v>
      </c>
      <c r="C32" s="30" t="s">
        <v>141</v>
      </c>
      <c r="D32" s="30">
        <f t="shared" si="0"/>
        <v>45</v>
      </c>
      <c r="E32" s="8">
        <v>-1.25</v>
      </c>
      <c r="F32" s="18">
        <v>168.84527372518971</v>
      </c>
      <c r="G32" s="17">
        <v>1</v>
      </c>
      <c r="H32" s="67">
        <v>0.9427242755184233</v>
      </c>
      <c r="I32" s="66">
        <v>1</v>
      </c>
      <c r="J32" s="67">
        <v>0.16</v>
      </c>
      <c r="K32" s="95"/>
      <c r="L32" s="67">
        <v>10.077</v>
      </c>
      <c r="M32" s="95"/>
      <c r="N32" s="96">
        <v>0</v>
      </c>
      <c r="O32" s="95" t="s">
        <v>869</v>
      </c>
      <c r="P32" s="96">
        <v>0</v>
      </c>
      <c r="Q32" s="95" t="s">
        <v>869</v>
      </c>
      <c r="R32" s="96">
        <v>0</v>
      </c>
      <c r="S32" s="95" t="s">
        <v>869</v>
      </c>
      <c r="T32" s="96">
        <v>0</v>
      </c>
      <c r="U32" s="95" t="s">
        <v>869</v>
      </c>
      <c r="V32" s="96">
        <v>0</v>
      </c>
      <c r="W32" s="95" t="s">
        <v>869</v>
      </c>
      <c r="X32" s="153">
        <v>6.5</v>
      </c>
      <c r="Y32" s="153">
        <v>0</v>
      </c>
      <c r="Z32" s="153">
        <v>0</v>
      </c>
      <c r="AA32" s="153">
        <v>0</v>
      </c>
      <c r="AB32" s="153">
        <v>1</v>
      </c>
      <c r="AC32" s="153">
        <v>0</v>
      </c>
      <c r="AD32" s="153">
        <v>0</v>
      </c>
      <c r="AE32" s="153">
        <v>0</v>
      </c>
      <c r="AF32" s="153">
        <v>0</v>
      </c>
      <c r="AG32" s="153">
        <v>0</v>
      </c>
      <c r="AH32" s="190">
        <v>-86.3</v>
      </c>
      <c r="AI32" s="189">
        <v>-12.67</v>
      </c>
    </row>
    <row r="33" spans="1:35" ht="15.75" x14ac:dyDescent="0.25">
      <c r="A33" s="29">
        <v>20151117</v>
      </c>
      <c r="B33" s="31">
        <v>42312</v>
      </c>
      <c r="C33" s="30" t="s">
        <v>142</v>
      </c>
      <c r="D33" s="30">
        <f t="shared" si="0"/>
        <v>45</v>
      </c>
      <c r="E33" s="8">
        <v>-1</v>
      </c>
      <c r="F33" s="18">
        <v>210.43872919818457</v>
      </c>
      <c r="G33" s="17">
        <v>1</v>
      </c>
      <c r="H33" s="67">
        <v>1.5395783301800197</v>
      </c>
      <c r="I33" s="66">
        <v>1</v>
      </c>
      <c r="J33" s="67">
        <v>0.18</v>
      </c>
      <c r="K33" s="95"/>
      <c r="L33" s="67">
        <v>10.583</v>
      </c>
      <c r="M33" s="95"/>
      <c r="N33" s="96">
        <v>0</v>
      </c>
      <c r="O33" s="95" t="s">
        <v>869</v>
      </c>
      <c r="P33" s="96">
        <v>0</v>
      </c>
      <c r="Q33" s="95" t="s">
        <v>869</v>
      </c>
      <c r="R33" s="67">
        <v>0.79869999999999997</v>
      </c>
      <c r="S33" s="95"/>
      <c r="T33" s="96">
        <v>0</v>
      </c>
      <c r="U33" s="95" t="s">
        <v>869</v>
      </c>
      <c r="V33" s="96">
        <v>0</v>
      </c>
      <c r="W33" s="95" t="s">
        <v>869</v>
      </c>
      <c r="X33" s="153">
        <v>11.9</v>
      </c>
      <c r="Y33" s="153">
        <v>0</v>
      </c>
      <c r="Z33" s="153">
        <v>0</v>
      </c>
      <c r="AA33" s="153">
        <v>0</v>
      </c>
      <c r="AB33" s="153">
        <v>3</v>
      </c>
      <c r="AC33" s="153">
        <v>0</v>
      </c>
      <c r="AD33" s="153">
        <v>0</v>
      </c>
      <c r="AE33" s="153">
        <v>0</v>
      </c>
      <c r="AF33" s="153">
        <v>0</v>
      </c>
      <c r="AG33" s="153">
        <v>0</v>
      </c>
      <c r="AH33" s="190">
        <v>-86.08</v>
      </c>
      <c r="AI33" s="189">
        <v>-12.58</v>
      </c>
    </row>
    <row r="34" spans="1:35" s="14" customFormat="1" ht="15.75" x14ac:dyDescent="0.25">
      <c r="A34" s="29">
        <v>20151118</v>
      </c>
      <c r="B34" s="31">
        <v>42312</v>
      </c>
      <c r="C34" s="30" t="s">
        <v>143</v>
      </c>
      <c r="D34" s="30">
        <f t="shared" si="0"/>
        <v>45</v>
      </c>
      <c r="E34" s="8">
        <v>-0.75</v>
      </c>
      <c r="F34" s="20">
        <v>413.32490523307615</v>
      </c>
      <c r="G34" s="17">
        <v>10</v>
      </c>
      <c r="H34" s="67">
        <v>4.7456225544408834</v>
      </c>
      <c r="I34" s="66">
        <v>10</v>
      </c>
      <c r="J34" s="67">
        <v>0.15</v>
      </c>
      <c r="K34" s="95"/>
      <c r="L34" s="67">
        <v>10.836</v>
      </c>
      <c r="M34" s="95"/>
      <c r="N34" s="96">
        <v>0</v>
      </c>
      <c r="O34" s="95" t="s">
        <v>869</v>
      </c>
      <c r="P34" s="96">
        <v>0</v>
      </c>
      <c r="Q34" s="95" t="s">
        <v>869</v>
      </c>
      <c r="R34" s="67">
        <v>0.79679999999999995</v>
      </c>
      <c r="S34" s="95"/>
      <c r="T34" s="96">
        <v>0</v>
      </c>
      <c r="U34" s="95" t="s">
        <v>869</v>
      </c>
      <c r="V34" s="96">
        <v>0</v>
      </c>
      <c r="W34" s="95" t="s">
        <v>869</v>
      </c>
      <c r="X34" s="153">
        <v>5</v>
      </c>
      <c r="Y34" s="153">
        <v>5</v>
      </c>
      <c r="Z34" s="153">
        <v>0</v>
      </c>
      <c r="AA34" s="153">
        <v>0</v>
      </c>
      <c r="AB34" s="153">
        <v>2.8</v>
      </c>
      <c r="AC34" s="153">
        <v>0</v>
      </c>
      <c r="AD34" s="153">
        <v>0</v>
      </c>
      <c r="AE34" s="153">
        <v>0</v>
      </c>
      <c r="AF34" s="153">
        <v>0</v>
      </c>
      <c r="AG34" s="153">
        <v>0</v>
      </c>
      <c r="AH34" s="190">
        <v>-86.38</v>
      </c>
      <c r="AI34" s="189">
        <v>-12.73</v>
      </c>
    </row>
    <row r="35" spans="1:35" s="12" customFormat="1" ht="15.75" x14ac:dyDescent="0.25">
      <c r="A35" s="29">
        <v>20151119</v>
      </c>
      <c r="B35" s="31">
        <v>42312</v>
      </c>
      <c r="C35" s="30" t="s">
        <v>144</v>
      </c>
      <c r="D35" s="30">
        <f t="shared" si="0"/>
        <v>45</v>
      </c>
      <c r="E35" s="8">
        <v>-0.5</v>
      </c>
      <c r="F35" s="18">
        <v>180.38214458631239</v>
      </c>
      <c r="G35" s="17">
        <v>1</v>
      </c>
      <c r="H35" s="67">
        <v>1.0030710151171722</v>
      </c>
      <c r="I35" s="66">
        <v>1</v>
      </c>
      <c r="J35" s="67">
        <v>0.15</v>
      </c>
      <c r="K35" s="95"/>
      <c r="L35" s="67">
        <v>10.965</v>
      </c>
      <c r="M35" s="95"/>
      <c r="N35" s="96">
        <v>0</v>
      </c>
      <c r="O35" s="95" t="s">
        <v>869</v>
      </c>
      <c r="P35" s="96">
        <v>0</v>
      </c>
      <c r="Q35" s="95" t="s">
        <v>869</v>
      </c>
      <c r="R35" s="67">
        <v>0.80389999999999995</v>
      </c>
      <c r="S35" s="95"/>
      <c r="T35" s="96">
        <v>0</v>
      </c>
      <c r="U35" s="95" t="s">
        <v>869</v>
      </c>
      <c r="V35" s="96">
        <v>0</v>
      </c>
      <c r="W35" s="95" t="s">
        <v>869</v>
      </c>
      <c r="X35" s="154">
        <v>27.4</v>
      </c>
      <c r="Y35" s="154">
        <v>9.9</v>
      </c>
      <c r="Z35" s="154">
        <v>0</v>
      </c>
      <c r="AA35" s="154">
        <v>0</v>
      </c>
      <c r="AB35" s="154">
        <v>2</v>
      </c>
      <c r="AC35" s="154">
        <v>0</v>
      </c>
      <c r="AD35" s="154">
        <v>0</v>
      </c>
      <c r="AE35" s="154">
        <v>0</v>
      </c>
      <c r="AF35" s="154">
        <v>0</v>
      </c>
      <c r="AG35" s="154">
        <v>0</v>
      </c>
      <c r="AH35" s="190">
        <v>-85.61</v>
      </c>
      <c r="AI35" s="189">
        <v>-12.46</v>
      </c>
    </row>
    <row r="36" spans="1:35" ht="15.75" x14ac:dyDescent="0.25">
      <c r="A36" s="29">
        <v>20151120</v>
      </c>
      <c r="B36" s="31">
        <v>42312</v>
      </c>
      <c r="C36" s="30" t="s">
        <v>145</v>
      </c>
      <c r="D36" s="30">
        <f t="shared" si="0"/>
        <v>40</v>
      </c>
      <c r="E36" s="8">
        <v>-3</v>
      </c>
      <c r="F36" s="18">
        <v>53.628366046346237</v>
      </c>
      <c r="G36" s="17">
        <v>1</v>
      </c>
      <c r="H36" s="67">
        <v>0.5211237659929191</v>
      </c>
      <c r="I36" s="66">
        <v>1</v>
      </c>
      <c r="J36" s="97">
        <v>0.05</v>
      </c>
      <c r="K36" s="95"/>
      <c r="L36" s="97">
        <v>12.351000000000001</v>
      </c>
      <c r="M36" s="95"/>
      <c r="N36" s="96">
        <v>0</v>
      </c>
      <c r="O36" s="95" t="s">
        <v>869</v>
      </c>
      <c r="P36" s="96">
        <v>0</v>
      </c>
      <c r="Q36" s="95" t="s">
        <v>869</v>
      </c>
      <c r="R36" s="97">
        <v>5.2019000000000002</v>
      </c>
      <c r="S36" s="95"/>
      <c r="T36" s="96">
        <v>0</v>
      </c>
      <c r="U36" s="95" t="s">
        <v>869</v>
      </c>
      <c r="V36" s="96">
        <v>0</v>
      </c>
      <c r="W36" s="95" t="s">
        <v>869</v>
      </c>
      <c r="X36" s="152">
        <v>11.4</v>
      </c>
      <c r="Y36" s="152">
        <v>0</v>
      </c>
      <c r="Z36" s="152">
        <v>0</v>
      </c>
      <c r="AA36" s="152">
        <v>52</v>
      </c>
      <c r="AB36" s="152">
        <v>8.1999999999999993</v>
      </c>
      <c r="AC36" s="152">
        <v>0</v>
      </c>
      <c r="AD36" s="152">
        <v>0</v>
      </c>
      <c r="AE36" s="152">
        <v>0</v>
      </c>
      <c r="AF36" s="152">
        <v>0</v>
      </c>
      <c r="AG36" s="152">
        <v>0</v>
      </c>
      <c r="AH36" s="190">
        <v>-86.46</v>
      </c>
      <c r="AI36" s="189">
        <v>-12.92</v>
      </c>
    </row>
    <row r="37" spans="1:35" ht="15.75" x14ac:dyDescent="0.25">
      <c r="A37" s="29">
        <v>20151121</v>
      </c>
      <c r="B37" s="31">
        <v>42312</v>
      </c>
      <c r="C37" s="30" t="s">
        <v>146</v>
      </c>
      <c r="D37" s="30">
        <f t="shared" si="0"/>
        <v>40</v>
      </c>
      <c r="E37" s="8">
        <v>-2.5</v>
      </c>
      <c r="F37" s="18">
        <v>112.67892874340832</v>
      </c>
      <c r="G37" s="17">
        <v>1</v>
      </c>
      <c r="H37" s="67">
        <v>0.34339021785961826</v>
      </c>
      <c r="I37" s="66">
        <v>1</v>
      </c>
      <c r="J37" s="97">
        <v>0.05</v>
      </c>
      <c r="K37" s="95"/>
      <c r="L37" s="97">
        <v>17.007000000000001</v>
      </c>
      <c r="M37" s="95"/>
      <c r="N37" s="96">
        <v>0</v>
      </c>
      <c r="O37" s="95" t="s">
        <v>869</v>
      </c>
      <c r="P37" s="96">
        <v>0</v>
      </c>
      <c r="Q37" s="95" t="s">
        <v>869</v>
      </c>
      <c r="R37" s="97">
        <v>2.3393000000000002</v>
      </c>
      <c r="S37" s="95"/>
      <c r="T37" s="96">
        <v>0</v>
      </c>
      <c r="U37" s="95" t="s">
        <v>869</v>
      </c>
      <c r="V37" s="96">
        <v>0</v>
      </c>
      <c r="W37" s="95" t="s">
        <v>869</v>
      </c>
      <c r="X37" s="152">
        <v>5</v>
      </c>
      <c r="Y37" s="152">
        <v>0</v>
      </c>
      <c r="Z37" s="152">
        <v>0</v>
      </c>
      <c r="AA37" s="152">
        <v>0</v>
      </c>
      <c r="AB37" s="152">
        <v>0</v>
      </c>
      <c r="AC37" s="152">
        <v>0</v>
      </c>
      <c r="AD37" s="152">
        <v>0</v>
      </c>
      <c r="AE37" s="152">
        <v>0</v>
      </c>
      <c r="AF37" s="152">
        <v>0</v>
      </c>
      <c r="AG37" s="152">
        <v>0</v>
      </c>
      <c r="AH37" s="190">
        <v>-86.84</v>
      </c>
      <c r="AI37" s="189">
        <v>-12.99</v>
      </c>
    </row>
    <row r="38" spans="1:35" ht="15.75" x14ac:dyDescent="0.25">
      <c r="A38" s="29">
        <v>20151122</v>
      </c>
      <c r="B38" s="31">
        <v>42312</v>
      </c>
      <c r="C38" s="30" t="s">
        <v>147</v>
      </c>
      <c r="D38" s="30">
        <f t="shared" si="0"/>
        <v>40</v>
      </c>
      <c r="E38" s="8">
        <v>-2</v>
      </c>
      <c r="F38" s="18">
        <v>84.292154387751225</v>
      </c>
      <c r="G38" s="17">
        <v>1</v>
      </c>
      <c r="H38" s="67">
        <v>0.49384373302362178</v>
      </c>
      <c r="I38" s="66">
        <v>1</v>
      </c>
      <c r="J38" s="97">
        <v>0.05</v>
      </c>
      <c r="K38" s="95"/>
      <c r="L38" s="97">
        <v>16.725000000000001</v>
      </c>
      <c r="M38" s="95"/>
      <c r="N38" s="96">
        <v>0</v>
      </c>
      <c r="O38" s="95" t="s">
        <v>869</v>
      </c>
      <c r="P38" s="96">
        <v>0</v>
      </c>
      <c r="Q38" s="95" t="s">
        <v>869</v>
      </c>
      <c r="R38" s="97">
        <v>2.9279999999999999</v>
      </c>
      <c r="S38" s="95"/>
      <c r="T38" s="96">
        <v>0</v>
      </c>
      <c r="U38" s="95" t="s">
        <v>869</v>
      </c>
      <c r="V38" s="96">
        <v>0</v>
      </c>
      <c r="W38" s="95" t="s">
        <v>869</v>
      </c>
      <c r="X38" s="152">
        <v>3</v>
      </c>
      <c r="Y38" s="152">
        <v>0</v>
      </c>
      <c r="Z38" s="152">
        <v>0</v>
      </c>
      <c r="AA38" s="152">
        <v>0</v>
      </c>
      <c r="AB38" s="152">
        <v>2</v>
      </c>
      <c r="AC38" s="152">
        <v>0</v>
      </c>
      <c r="AD38" s="152">
        <v>0</v>
      </c>
      <c r="AE38" s="152">
        <v>0</v>
      </c>
      <c r="AF38" s="152">
        <v>0</v>
      </c>
      <c r="AG38" s="152">
        <v>0</v>
      </c>
      <c r="AH38" s="190">
        <v>-86.02</v>
      </c>
      <c r="AI38" s="189">
        <v>-12.71</v>
      </c>
    </row>
    <row r="39" spans="1:35" ht="15.75" x14ac:dyDescent="0.25">
      <c r="A39" s="29">
        <v>20151123</v>
      </c>
      <c r="B39" s="31">
        <v>42312</v>
      </c>
      <c r="C39" s="30" t="s">
        <v>148</v>
      </c>
      <c r="D39" s="30">
        <f t="shared" si="0"/>
        <v>40</v>
      </c>
      <c r="E39" s="8">
        <v>-1.5</v>
      </c>
      <c r="F39" s="18">
        <v>114.95594272915619</v>
      </c>
      <c r="G39" s="17">
        <v>1</v>
      </c>
      <c r="H39" s="67">
        <v>0.57568383193151373</v>
      </c>
      <c r="I39" s="66">
        <v>1</v>
      </c>
      <c r="J39" s="97">
        <v>0.06</v>
      </c>
      <c r="K39" s="95"/>
      <c r="L39" s="97">
        <v>14.092000000000001</v>
      </c>
      <c r="M39" s="95"/>
      <c r="N39" s="96">
        <v>0</v>
      </c>
      <c r="O39" s="95" t="s">
        <v>869</v>
      </c>
      <c r="P39" s="96">
        <v>0</v>
      </c>
      <c r="Q39" s="95" t="s">
        <v>869</v>
      </c>
      <c r="R39" s="97">
        <v>0.90559999999999996</v>
      </c>
      <c r="S39" s="95"/>
      <c r="T39" s="96">
        <v>0</v>
      </c>
      <c r="U39" s="95" t="s">
        <v>869</v>
      </c>
      <c r="V39" s="96">
        <v>0</v>
      </c>
      <c r="W39" s="95" t="s">
        <v>869</v>
      </c>
      <c r="X39" s="152">
        <v>4</v>
      </c>
      <c r="Y39" s="152">
        <v>0</v>
      </c>
      <c r="Z39" s="152">
        <v>0</v>
      </c>
      <c r="AA39" s="152">
        <v>0</v>
      </c>
      <c r="AB39" s="152">
        <v>0</v>
      </c>
      <c r="AC39" s="152">
        <v>0</v>
      </c>
      <c r="AD39" s="152">
        <v>0</v>
      </c>
      <c r="AE39" s="152">
        <v>0</v>
      </c>
      <c r="AF39" s="152">
        <v>0</v>
      </c>
      <c r="AG39" s="152">
        <v>0</v>
      </c>
      <c r="AH39" s="190">
        <v>-93.28</v>
      </c>
      <c r="AI39" s="189">
        <v>-13.84</v>
      </c>
    </row>
    <row r="40" spans="1:35" s="15" customFormat="1" ht="15.75" x14ac:dyDescent="0.25">
      <c r="A40" s="29">
        <v>20151124</v>
      </c>
      <c r="B40" s="31">
        <v>42312</v>
      </c>
      <c r="C40" s="30" t="s">
        <v>149</v>
      </c>
      <c r="D40" s="30">
        <f t="shared" si="0"/>
        <v>40</v>
      </c>
      <c r="E40" s="8">
        <v>-1.25</v>
      </c>
      <c r="F40" s="18">
        <v>127.40361918457803</v>
      </c>
      <c r="G40" s="17">
        <v>1</v>
      </c>
      <c r="H40" s="67">
        <v>0.5211237659929191</v>
      </c>
      <c r="I40" s="66">
        <v>1</v>
      </c>
      <c r="J40" s="97">
        <v>0.06</v>
      </c>
      <c r="K40" s="95"/>
      <c r="L40" s="97">
        <v>10.68</v>
      </c>
      <c r="M40" s="95"/>
      <c r="N40" s="96">
        <v>0</v>
      </c>
      <c r="O40" s="95" t="s">
        <v>869</v>
      </c>
      <c r="P40" s="96">
        <v>0</v>
      </c>
      <c r="Q40" s="95" t="s">
        <v>869</v>
      </c>
      <c r="R40" s="96">
        <v>0</v>
      </c>
      <c r="S40" s="95" t="s">
        <v>869</v>
      </c>
      <c r="T40" s="96">
        <v>0</v>
      </c>
      <c r="U40" s="95" t="s">
        <v>869</v>
      </c>
      <c r="V40" s="96">
        <v>0</v>
      </c>
      <c r="W40" s="95" t="s">
        <v>869</v>
      </c>
      <c r="X40" s="152">
        <v>2</v>
      </c>
      <c r="Y40" s="152">
        <v>0</v>
      </c>
      <c r="Z40" s="152">
        <v>0</v>
      </c>
      <c r="AA40" s="152">
        <v>0</v>
      </c>
      <c r="AB40" s="152">
        <v>0</v>
      </c>
      <c r="AC40" s="152">
        <v>0</v>
      </c>
      <c r="AD40" s="152">
        <v>0</v>
      </c>
      <c r="AE40" s="152">
        <v>0</v>
      </c>
      <c r="AF40" s="152">
        <v>0</v>
      </c>
      <c r="AG40" s="152">
        <v>0</v>
      </c>
      <c r="AH40" s="190">
        <v>-92.19</v>
      </c>
      <c r="AI40" s="189">
        <v>-13.66</v>
      </c>
    </row>
    <row r="41" spans="1:35" s="15" customFormat="1" ht="15.75" x14ac:dyDescent="0.25">
      <c r="A41" s="29">
        <v>20151125</v>
      </c>
      <c r="B41" s="31">
        <v>42312</v>
      </c>
      <c r="C41" s="30" t="s">
        <v>150</v>
      </c>
      <c r="D41" s="30">
        <f t="shared" si="0"/>
        <v>40</v>
      </c>
      <c r="E41" s="8">
        <v>-1</v>
      </c>
      <c r="F41" s="18">
        <v>162.01423176794603</v>
      </c>
      <c r="G41" s="17">
        <v>1</v>
      </c>
      <c r="H41" s="67">
        <v>1.1841112339134181</v>
      </c>
      <c r="I41" s="66">
        <v>1</v>
      </c>
      <c r="J41" s="97">
        <v>0.06</v>
      </c>
      <c r="K41" s="95"/>
      <c r="L41" s="97">
        <v>12.109</v>
      </c>
      <c r="M41" s="95"/>
      <c r="N41" s="96">
        <v>0</v>
      </c>
      <c r="O41" s="95" t="s">
        <v>869</v>
      </c>
      <c r="P41" s="96">
        <v>0</v>
      </c>
      <c r="Q41" s="95" t="s">
        <v>869</v>
      </c>
      <c r="R41" s="96">
        <v>0</v>
      </c>
      <c r="S41" s="95" t="s">
        <v>869</v>
      </c>
      <c r="T41" s="96">
        <v>0</v>
      </c>
      <c r="U41" s="95" t="s">
        <v>869</v>
      </c>
      <c r="V41" s="96">
        <v>0</v>
      </c>
      <c r="W41" s="95" t="s">
        <v>869</v>
      </c>
      <c r="X41" s="152">
        <v>2</v>
      </c>
      <c r="Y41" s="152">
        <v>0</v>
      </c>
      <c r="Z41" s="152">
        <v>0</v>
      </c>
      <c r="AA41" s="152">
        <v>0</v>
      </c>
      <c r="AB41" s="152">
        <v>0</v>
      </c>
      <c r="AC41" s="152">
        <v>0</v>
      </c>
      <c r="AD41" s="152">
        <v>0</v>
      </c>
      <c r="AE41" s="152">
        <v>0</v>
      </c>
      <c r="AF41" s="152">
        <v>0</v>
      </c>
      <c r="AG41" s="152">
        <v>0</v>
      </c>
      <c r="AH41" s="190">
        <v>-90.71</v>
      </c>
      <c r="AI41" s="189">
        <v>-13.4</v>
      </c>
    </row>
    <row r="42" spans="1:35" ht="15.75" x14ac:dyDescent="0.25">
      <c r="A42" s="29">
        <v>20151126</v>
      </c>
      <c r="B42" s="31">
        <v>42312</v>
      </c>
      <c r="C42" s="30" t="s">
        <v>151</v>
      </c>
      <c r="D42" s="30">
        <f t="shared" si="0"/>
        <v>40</v>
      </c>
      <c r="E42" s="8">
        <v>-0.75</v>
      </c>
      <c r="F42" s="20">
        <v>357.15856025129472</v>
      </c>
      <c r="G42" s="17">
        <v>10</v>
      </c>
      <c r="H42" s="67">
        <v>2.8732525304694914</v>
      </c>
      <c r="I42" s="66">
        <v>2</v>
      </c>
      <c r="J42" s="97">
        <v>0.06</v>
      </c>
      <c r="K42" s="95"/>
      <c r="L42" s="97">
        <v>10.696999999999999</v>
      </c>
      <c r="M42" s="95"/>
      <c r="N42" s="96">
        <v>0</v>
      </c>
      <c r="O42" s="95" t="s">
        <v>869</v>
      </c>
      <c r="P42" s="96">
        <v>0</v>
      </c>
      <c r="Q42" s="95" t="s">
        <v>869</v>
      </c>
      <c r="R42" s="96">
        <v>0</v>
      </c>
      <c r="S42" s="95" t="s">
        <v>869</v>
      </c>
      <c r="T42" s="96">
        <v>0</v>
      </c>
      <c r="U42" s="95" t="s">
        <v>869</v>
      </c>
      <c r="V42" s="96">
        <v>0</v>
      </c>
      <c r="W42" s="95" t="s">
        <v>869</v>
      </c>
      <c r="X42" s="152">
        <v>0</v>
      </c>
      <c r="Y42" s="152">
        <v>0</v>
      </c>
      <c r="Z42" s="152">
        <v>0</v>
      </c>
      <c r="AA42" s="152">
        <v>0</v>
      </c>
      <c r="AB42" s="152">
        <v>0</v>
      </c>
      <c r="AC42" s="152">
        <v>0</v>
      </c>
      <c r="AD42" s="152">
        <v>0</v>
      </c>
      <c r="AE42" s="152">
        <v>0</v>
      </c>
      <c r="AF42" s="152">
        <v>0</v>
      </c>
      <c r="AG42" s="152">
        <v>0</v>
      </c>
      <c r="AH42" s="190">
        <v>-91.68</v>
      </c>
      <c r="AI42" s="189">
        <v>-13.5</v>
      </c>
    </row>
    <row r="43" spans="1:35" ht="15.75" x14ac:dyDescent="0.25">
      <c r="A43" s="29">
        <v>20151127</v>
      </c>
      <c r="B43" s="31">
        <v>42312</v>
      </c>
      <c r="C43" s="30" t="s">
        <v>152</v>
      </c>
      <c r="D43" s="30">
        <f t="shared" si="0"/>
        <v>40</v>
      </c>
      <c r="E43" s="8">
        <v>-0.5</v>
      </c>
      <c r="F43" s="18">
        <v>160.3444215117309</v>
      </c>
      <c r="G43" s="17">
        <v>1</v>
      </c>
      <c r="H43" s="67">
        <v>1.0072043534458537</v>
      </c>
      <c r="I43" s="66">
        <v>1</v>
      </c>
      <c r="J43" s="97">
        <v>0.06</v>
      </c>
      <c r="K43" s="95"/>
      <c r="L43" s="97">
        <v>11.96</v>
      </c>
      <c r="M43" s="95"/>
      <c r="N43" s="96">
        <v>0</v>
      </c>
      <c r="O43" s="95" t="s">
        <v>869</v>
      </c>
      <c r="P43" s="96">
        <v>0</v>
      </c>
      <c r="Q43" s="95" t="s">
        <v>869</v>
      </c>
      <c r="R43" s="96">
        <v>0</v>
      </c>
      <c r="S43" s="95" t="s">
        <v>869</v>
      </c>
      <c r="T43" s="96">
        <v>0</v>
      </c>
      <c r="U43" s="95" t="s">
        <v>869</v>
      </c>
      <c r="V43" s="96">
        <v>0</v>
      </c>
      <c r="W43" s="95" t="s">
        <v>869</v>
      </c>
      <c r="X43" s="152">
        <v>0</v>
      </c>
      <c r="Y43" s="152">
        <v>0</v>
      </c>
      <c r="Z43" s="152">
        <v>0</v>
      </c>
      <c r="AA43" s="152">
        <v>0</v>
      </c>
      <c r="AB43" s="152">
        <v>0</v>
      </c>
      <c r="AC43" s="152">
        <v>0</v>
      </c>
      <c r="AD43" s="152">
        <v>0</v>
      </c>
      <c r="AE43" s="152">
        <v>0</v>
      </c>
      <c r="AF43" s="152">
        <v>0</v>
      </c>
      <c r="AG43" s="152">
        <v>0</v>
      </c>
      <c r="AH43" s="190">
        <v>-93.88</v>
      </c>
      <c r="AI43" s="189">
        <v>-13.8</v>
      </c>
    </row>
    <row r="44" spans="1:35" ht="15.75" x14ac:dyDescent="0.25">
      <c r="A44" s="29">
        <v>20151128</v>
      </c>
      <c r="B44" s="31">
        <v>42312</v>
      </c>
      <c r="C44" s="30" t="s">
        <v>153</v>
      </c>
      <c r="D44" s="30">
        <f t="shared" si="0"/>
        <v>35</v>
      </c>
      <c r="E44" s="8">
        <v>-3</v>
      </c>
      <c r="F44" s="18">
        <v>42.091495185223579</v>
      </c>
      <c r="G44" s="17">
        <v>1</v>
      </c>
      <c r="H44" s="67">
        <v>0.37759536646439124</v>
      </c>
      <c r="I44" s="66">
        <v>1</v>
      </c>
      <c r="J44" s="97">
        <v>0.06</v>
      </c>
      <c r="K44" s="95"/>
      <c r="L44" s="97">
        <v>16.239999999999998</v>
      </c>
      <c r="M44" s="95"/>
      <c r="N44" s="96">
        <v>0</v>
      </c>
      <c r="O44" s="95" t="s">
        <v>869</v>
      </c>
      <c r="P44" s="96">
        <v>0</v>
      </c>
      <c r="Q44" s="95" t="s">
        <v>869</v>
      </c>
      <c r="R44" s="97">
        <v>6.5331999999999999</v>
      </c>
      <c r="S44" s="95"/>
      <c r="T44" s="96">
        <v>0</v>
      </c>
      <c r="U44" s="95" t="s">
        <v>869</v>
      </c>
      <c r="V44" s="96">
        <v>0</v>
      </c>
      <c r="W44" s="95" t="s">
        <v>869</v>
      </c>
      <c r="X44" s="150">
        <v>3</v>
      </c>
      <c r="Y44" s="150">
        <v>0</v>
      </c>
      <c r="Z44" s="150">
        <v>0</v>
      </c>
      <c r="AA44" s="150">
        <v>0</v>
      </c>
      <c r="AB44" s="150">
        <v>0</v>
      </c>
      <c r="AC44" s="150">
        <v>0</v>
      </c>
      <c r="AD44" s="150">
        <v>0</v>
      </c>
      <c r="AE44" s="150">
        <v>0</v>
      </c>
      <c r="AF44" s="150">
        <v>0</v>
      </c>
      <c r="AG44" s="150">
        <v>0</v>
      </c>
      <c r="AH44" s="190">
        <v>-84.69</v>
      </c>
      <c r="AI44" s="189">
        <v>-12.45</v>
      </c>
    </row>
    <row r="45" spans="1:35" ht="15.75" x14ac:dyDescent="0.25">
      <c r="A45" s="29">
        <v>20151129</v>
      </c>
      <c r="B45" s="31">
        <v>42312</v>
      </c>
      <c r="C45" s="30" t="s">
        <v>154</v>
      </c>
      <c r="D45" s="30">
        <f t="shared" si="0"/>
        <v>35</v>
      </c>
      <c r="E45" s="8">
        <v>-2.5</v>
      </c>
      <c r="F45" s="18">
        <v>45.279314765270627</v>
      </c>
      <c r="G45" s="17">
        <v>1</v>
      </c>
      <c r="H45" s="67">
        <v>0.3278198244941235</v>
      </c>
      <c r="I45" s="66">
        <v>1</v>
      </c>
      <c r="J45" s="97">
        <v>7.0000000000000007E-2</v>
      </c>
      <c r="K45" s="95"/>
      <c r="L45" s="97">
        <v>11.717000000000001</v>
      </c>
      <c r="M45" s="95"/>
      <c r="N45" s="96">
        <v>0</v>
      </c>
      <c r="O45" s="95" t="s">
        <v>869</v>
      </c>
      <c r="P45" s="96">
        <v>0</v>
      </c>
      <c r="Q45" s="95" t="s">
        <v>869</v>
      </c>
      <c r="R45" s="97">
        <v>3.4998</v>
      </c>
      <c r="S45" s="95"/>
      <c r="T45" s="96">
        <v>0</v>
      </c>
      <c r="U45" s="95" t="s">
        <v>869</v>
      </c>
      <c r="V45" s="96">
        <v>0</v>
      </c>
      <c r="W45" s="95" t="s">
        <v>869</v>
      </c>
      <c r="X45" s="150">
        <v>0</v>
      </c>
      <c r="Y45" s="150">
        <v>0</v>
      </c>
      <c r="Z45" s="150">
        <v>0</v>
      </c>
      <c r="AA45" s="150">
        <v>0</v>
      </c>
      <c r="AB45" s="150">
        <v>1</v>
      </c>
      <c r="AC45" s="150">
        <v>0</v>
      </c>
      <c r="AD45" s="150">
        <v>0</v>
      </c>
      <c r="AE45" s="150">
        <v>0</v>
      </c>
      <c r="AF45" s="150">
        <v>0</v>
      </c>
      <c r="AG45" s="150">
        <v>0</v>
      </c>
      <c r="AH45" s="190">
        <v>-85.08</v>
      </c>
      <c r="AI45" s="189">
        <v>-12.54</v>
      </c>
    </row>
    <row r="46" spans="1:35" ht="15.75" x14ac:dyDescent="0.25">
      <c r="A46" s="29">
        <v>20151130</v>
      </c>
      <c r="B46" s="31">
        <v>42312</v>
      </c>
      <c r="C46" s="30" t="s">
        <v>155</v>
      </c>
      <c r="D46" s="30">
        <f t="shared" si="0"/>
        <v>35</v>
      </c>
      <c r="E46" s="8">
        <v>-2</v>
      </c>
      <c r="F46" s="18">
        <v>69.26386208181512</v>
      </c>
      <c r="G46" s="17">
        <v>1</v>
      </c>
      <c r="H46" s="67">
        <v>0.35270759547925734</v>
      </c>
      <c r="I46" s="66">
        <v>1</v>
      </c>
      <c r="J46" s="97">
        <v>7.0000000000000007E-2</v>
      </c>
      <c r="K46" s="95"/>
      <c r="L46" s="97">
        <v>10.978999999999999</v>
      </c>
      <c r="M46" s="95"/>
      <c r="N46" s="96">
        <v>0</v>
      </c>
      <c r="O46" s="95" t="s">
        <v>869</v>
      </c>
      <c r="P46" s="96">
        <v>0</v>
      </c>
      <c r="Q46" s="95" t="s">
        <v>869</v>
      </c>
      <c r="R46" s="97">
        <v>5.1473000000000004</v>
      </c>
      <c r="S46" s="95"/>
      <c r="T46" s="96">
        <v>0</v>
      </c>
      <c r="U46" s="95" t="s">
        <v>869</v>
      </c>
      <c r="V46" s="96">
        <v>0</v>
      </c>
      <c r="W46" s="95" t="s">
        <v>869</v>
      </c>
      <c r="X46" s="151">
        <v>0</v>
      </c>
      <c r="Y46" s="151">
        <v>0</v>
      </c>
      <c r="Z46" s="151">
        <v>0</v>
      </c>
      <c r="AA46" s="151">
        <v>0</v>
      </c>
      <c r="AB46" s="151">
        <v>0</v>
      </c>
      <c r="AC46" s="151">
        <v>0</v>
      </c>
      <c r="AD46" s="151">
        <v>0</v>
      </c>
      <c r="AE46" s="151">
        <v>0</v>
      </c>
      <c r="AF46" s="151">
        <v>0</v>
      </c>
      <c r="AG46" s="151">
        <v>0</v>
      </c>
      <c r="AH46" s="190">
        <v>-89.61</v>
      </c>
      <c r="AI46" s="189">
        <v>-13.06</v>
      </c>
    </row>
    <row r="47" spans="1:35" ht="15.75" x14ac:dyDescent="0.25">
      <c r="A47" s="29">
        <v>20151131</v>
      </c>
      <c r="B47" s="31">
        <v>42312</v>
      </c>
      <c r="C47" s="30" t="s">
        <v>156</v>
      </c>
      <c r="D47" s="30">
        <f t="shared" si="0"/>
        <v>35</v>
      </c>
      <c r="E47" s="8">
        <v>-1.5</v>
      </c>
      <c r="F47" s="18">
        <v>89.453386088779794</v>
      </c>
      <c r="G47" s="17">
        <v>1</v>
      </c>
      <c r="H47" s="67">
        <v>0.37510658936587787</v>
      </c>
      <c r="I47" s="66">
        <v>1</v>
      </c>
      <c r="J47" s="97">
        <v>0.08</v>
      </c>
      <c r="K47" s="95"/>
      <c r="L47" s="97">
        <v>10.962999999999999</v>
      </c>
      <c r="M47" s="95"/>
      <c r="N47" s="96">
        <v>0</v>
      </c>
      <c r="O47" s="95" t="s">
        <v>869</v>
      </c>
      <c r="P47" s="96">
        <v>0</v>
      </c>
      <c r="Q47" s="95" t="s">
        <v>869</v>
      </c>
      <c r="R47" s="97">
        <v>2.0609000000000002</v>
      </c>
      <c r="S47" s="95"/>
      <c r="T47" s="96">
        <v>0</v>
      </c>
      <c r="U47" s="95" t="s">
        <v>869</v>
      </c>
      <c r="V47" s="96">
        <v>0</v>
      </c>
      <c r="W47" s="95" t="s">
        <v>869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151">
        <v>0</v>
      </c>
      <c r="AD47" s="151">
        <v>0</v>
      </c>
      <c r="AE47" s="151">
        <v>0</v>
      </c>
      <c r="AF47" s="151">
        <v>0</v>
      </c>
      <c r="AG47" s="151">
        <v>0</v>
      </c>
      <c r="AH47" s="190">
        <v>-89.64</v>
      </c>
      <c r="AI47" s="189">
        <v>-12.94</v>
      </c>
    </row>
    <row r="48" spans="1:35" ht="15.75" x14ac:dyDescent="0.25">
      <c r="A48" s="29">
        <v>20151132</v>
      </c>
      <c r="B48" s="31">
        <v>42312</v>
      </c>
      <c r="C48" s="30" t="s">
        <v>157</v>
      </c>
      <c r="D48" s="30">
        <f t="shared" si="0"/>
        <v>35</v>
      </c>
      <c r="E48" s="8">
        <v>-1.25</v>
      </c>
      <c r="F48" s="18">
        <v>133.17205461513936</v>
      </c>
      <c r="G48" s="17">
        <v>1</v>
      </c>
      <c r="H48" s="67">
        <v>0.40082395271718291</v>
      </c>
      <c r="I48" s="66">
        <v>1</v>
      </c>
      <c r="J48" s="97">
        <v>0.09</v>
      </c>
      <c r="K48" s="95"/>
      <c r="L48" s="97">
        <v>9.9629999999999992</v>
      </c>
      <c r="M48" s="95"/>
      <c r="N48" s="96">
        <v>0</v>
      </c>
      <c r="O48" s="95" t="s">
        <v>869</v>
      </c>
      <c r="P48" s="96">
        <v>0</v>
      </c>
      <c r="Q48" s="95" t="s">
        <v>869</v>
      </c>
      <c r="R48" s="96">
        <v>0</v>
      </c>
      <c r="S48" s="95" t="s">
        <v>869</v>
      </c>
      <c r="T48" s="96">
        <v>0</v>
      </c>
      <c r="U48" s="95" t="s">
        <v>869</v>
      </c>
      <c r="V48" s="96">
        <v>0</v>
      </c>
      <c r="W48" s="95" t="s">
        <v>869</v>
      </c>
      <c r="X48" s="151">
        <v>2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90">
        <v>-89.55</v>
      </c>
      <c r="AI48" s="189">
        <v>-13.02</v>
      </c>
    </row>
    <row r="49" spans="1:35" ht="15.75" x14ac:dyDescent="0.25">
      <c r="A49" s="29">
        <v>20151133</v>
      </c>
      <c r="B49" s="31">
        <v>42312</v>
      </c>
      <c r="C49" s="30" t="s">
        <v>158</v>
      </c>
      <c r="D49" s="30">
        <f t="shared" si="0"/>
        <v>35</v>
      </c>
      <c r="E49" s="8">
        <v>-1</v>
      </c>
      <c r="F49" s="18">
        <v>200.72346952566022</v>
      </c>
      <c r="G49" s="17">
        <v>1</v>
      </c>
      <c r="H49" s="67">
        <v>0.66463432515960197</v>
      </c>
      <c r="I49" s="66">
        <v>1</v>
      </c>
      <c r="J49" s="97">
        <v>0.09</v>
      </c>
      <c r="K49" s="95"/>
      <c r="L49" s="97">
        <v>11.404</v>
      </c>
      <c r="M49" s="95"/>
      <c r="N49" s="96">
        <v>0</v>
      </c>
      <c r="O49" s="95" t="s">
        <v>869</v>
      </c>
      <c r="P49" s="96">
        <v>0</v>
      </c>
      <c r="Q49" s="95" t="s">
        <v>869</v>
      </c>
      <c r="R49" s="96">
        <v>0</v>
      </c>
      <c r="S49" s="95" t="s">
        <v>869</v>
      </c>
      <c r="T49" s="96">
        <v>0</v>
      </c>
      <c r="U49" s="95" t="s">
        <v>869</v>
      </c>
      <c r="V49" s="96">
        <v>0</v>
      </c>
      <c r="W49" s="95" t="s">
        <v>869</v>
      </c>
      <c r="X49" s="151">
        <v>0</v>
      </c>
      <c r="Y49" s="151">
        <v>0</v>
      </c>
      <c r="Z49" s="151">
        <v>0</v>
      </c>
      <c r="AA49" s="151">
        <v>0</v>
      </c>
      <c r="AB49" s="151">
        <v>0</v>
      </c>
      <c r="AC49" s="151">
        <v>0</v>
      </c>
      <c r="AD49" s="151">
        <v>0</v>
      </c>
      <c r="AE49" s="151">
        <v>0</v>
      </c>
      <c r="AF49" s="151">
        <v>0</v>
      </c>
      <c r="AG49" s="151">
        <v>0</v>
      </c>
      <c r="AH49" s="190">
        <v>-88.97</v>
      </c>
      <c r="AI49" s="189">
        <v>-12.86</v>
      </c>
    </row>
    <row r="50" spans="1:35" ht="15.75" x14ac:dyDescent="0.25">
      <c r="A50" s="29">
        <v>20151134</v>
      </c>
      <c r="B50" s="31">
        <v>42312</v>
      </c>
      <c r="C50" s="30" t="s">
        <v>159</v>
      </c>
      <c r="D50" s="30">
        <f t="shared" si="0"/>
        <v>35</v>
      </c>
      <c r="E50" s="8">
        <v>-0.75</v>
      </c>
      <c r="F50" s="20">
        <v>437.61305441438702</v>
      </c>
      <c r="G50" s="17">
        <v>10</v>
      </c>
      <c r="H50" s="67">
        <v>1.8426554851226058</v>
      </c>
      <c r="I50" s="66">
        <v>1</v>
      </c>
      <c r="J50" s="97">
        <v>0.08</v>
      </c>
      <c r="K50" s="95"/>
      <c r="L50" s="97">
        <v>8.3000000000000007</v>
      </c>
      <c r="M50" s="95"/>
      <c r="N50" s="96">
        <v>0</v>
      </c>
      <c r="O50" s="95" t="s">
        <v>869</v>
      </c>
      <c r="P50" s="96">
        <v>0</v>
      </c>
      <c r="Q50" s="95" t="s">
        <v>869</v>
      </c>
      <c r="R50" s="96">
        <v>0</v>
      </c>
      <c r="S50" s="95" t="s">
        <v>869</v>
      </c>
      <c r="T50" s="96">
        <v>0</v>
      </c>
      <c r="U50" s="95" t="s">
        <v>869</v>
      </c>
      <c r="V50" s="96">
        <v>0</v>
      </c>
      <c r="W50" s="95" t="s">
        <v>869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151">
        <v>0</v>
      </c>
      <c r="AD50" s="151">
        <v>0</v>
      </c>
      <c r="AE50" s="151">
        <v>0</v>
      </c>
      <c r="AF50" s="151">
        <v>0</v>
      </c>
      <c r="AG50" s="151">
        <v>0</v>
      </c>
      <c r="AH50" s="190">
        <v>-89.35</v>
      </c>
      <c r="AI50" s="189">
        <v>-13</v>
      </c>
    </row>
    <row r="51" spans="1:35" ht="15.75" x14ac:dyDescent="0.25">
      <c r="A51" s="29">
        <v>20151135</v>
      </c>
      <c r="B51" s="31">
        <v>42312</v>
      </c>
      <c r="C51" s="30" t="s">
        <v>160</v>
      </c>
      <c r="D51" s="30">
        <f t="shared" si="0"/>
        <v>35</v>
      </c>
      <c r="E51" s="8">
        <v>-0.5</v>
      </c>
      <c r="F51" s="20">
        <v>255.4519355545554</v>
      </c>
      <c r="G51" s="17">
        <v>10</v>
      </c>
      <c r="H51" s="67">
        <v>0.93591102889756117</v>
      </c>
      <c r="I51" s="66">
        <v>1</v>
      </c>
      <c r="J51" s="97">
        <v>0.08</v>
      </c>
      <c r="K51" s="95"/>
      <c r="L51" s="97">
        <v>7.4909999999999997</v>
      </c>
      <c r="M51" s="95"/>
      <c r="N51" s="96">
        <v>0</v>
      </c>
      <c r="O51" s="95" t="s">
        <v>869</v>
      </c>
      <c r="P51" s="96">
        <v>0</v>
      </c>
      <c r="Q51" s="95" t="s">
        <v>869</v>
      </c>
      <c r="R51" s="96">
        <v>0</v>
      </c>
      <c r="S51" s="95" t="s">
        <v>869</v>
      </c>
      <c r="T51" s="96">
        <v>0</v>
      </c>
      <c r="U51" s="95" t="s">
        <v>869</v>
      </c>
      <c r="V51" s="96">
        <v>0</v>
      </c>
      <c r="W51" s="95" t="s">
        <v>869</v>
      </c>
      <c r="X51" s="151">
        <v>0</v>
      </c>
      <c r="Y51" s="151">
        <v>0</v>
      </c>
      <c r="Z51" s="151">
        <v>0</v>
      </c>
      <c r="AA51" s="151">
        <v>0</v>
      </c>
      <c r="AB51" s="151">
        <v>0</v>
      </c>
      <c r="AC51" s="151">
        <v>0</v>
      </c>
      <c r="AD51" s="151">
        <v>0</v>
      </c>
      <c r="AE51" s="151">
        <v>0</v>
      </c>
      <c r="AF51" s="151">
        <v>0</v>
      </c>
      <c r="AG51" s="151">
        <v>0</v>
      </c>
      <c r="AH51" s="190">
        <v>-90.53</v>
      </c>
      <c r="AI51" s="189">
        <v>-13.18</v>
      </c>
    </row>
    <row r="52" spans="1:35" ht="15.75" x14ac:dyDescent="0.25">
      <c r="A52" s="29">
        <v>20151136</v>
      </c>
      <c r="B52" s="31">
        <v>42312</v>
      </c>
      <c r="C52" s="30" t="s">
        <v>161</v>
      </c>
      <c r="D52" s="30">
        <f t="shared" si="0"/>
        <v>30</v>
      </c>
      <c r="E52" s="8">
        <v>-3</v>
      </c>
      <c r="F52" s="18">
        <v>76.85390870097477</v>
      </c>
      <c r="G52" s="17">
        <v>1</v>
      </c>
      <c r="H52" s="67">
        <v>0.63228022287892804</v>
      </c>
      <c r="I52" s="66">
        <v>1</v>
      </c>
      <c r="J52" s="97">
        <v>7.0000000000000007E-2</v>
      </c>
      <c r="K52" s="95"/>
      <c r="L52" s="97">
        <v>11.628</v>
      </c>
      <c r="M52" s="95"/>
      <c r="N52" s="96">
        <v>0</v>
      </c>
      <c r="O52" s="95" t="s">
        <v>869</v>
      </c>
      <c r="P52" s="96">
        <v>0</v>
      </c>
      <c r="Q52" s="95" t="s">
        <v>869</v>
      </c>
      <c r="R52" s="97">
        <v>13.291600000000001</v>
      </c>
      <c r="S52" s="95"/>
      <c r="T52" s="96">
        <v>0</v>
      </c>
      <c r="U52" s="95" t="s">
        <v>869</v>
      </c>
      <c r="V52" s="96">
        <v>0</v>
      </c>
      <c r="W52" s="95" t="s">
        <v>869</v>
      </c>
      <c r="X52" s="148">
        <v>0</v>
      </c>
      <c r="Y52" s="148">
        <v>0</v>
      </c>
      <c r="Z52" s="148">
        <v>0</v>
      </c>
      <c r="AA52" s="148">
        <v>0</v>
      </c>
      <c r="AB52" s="148">
        <v>2.7</v>
      </c>
      <c r="AC52" s="148">
        <v>0</v>
      </c>
      <c r="AD52" s="148">
        <v>0</v>
      </c>
      <c r="AE52" s="148">
        <v>0</v>
      </c>
      <c r="AF52" s="148">
        <v>0</v>
      </c>
      <c r="AG52" s="148">
        <v>0</v>
      </c>
      <c r="AH52" s="190">
        <v>-83.45</v>
      </c>
      <c r="AI52" s="189">
        <v>-12.11</v>
      </c>
    </row>
    <row r="53" spans="1:35" s="15" customFormat="1" ht="15.75" x14ac:dyDescent="0.25">
      <c r="A53" s="29">
        <v>20151137</v>
      </c>
      <c r="B53" s="31">
        <v>42312</v>
      </c>
      <c r="C53" s="30" t="s">
        <v>162</v>
      </c>
      <c r="D53" s="30">
        <f t="shared" si="0"/>
        <v>30</v>
      </c>
      <c r="E53" s="8">
        <v>-2.5</v>
      </c>
      <c r="F53" s="18">
        <v>109.64291009574445</v>
      </c>
      <c r="G53" s="17">
        <v>1</v>
      </c>
      <c r="H53" s="67">
        <v>0.65384962439937733</v>
      </c>
      <c r="I53" s="66">
        <v>1</v>
      </c>
      <c r="J53" s="97">
        <v>7.0000000000000007E-2</v>
      </c>
      <c r="K53" s="95"/>
      <c r="L53" s="97">
        <v>9.9740000000000002</v>
      </c>
      <c r="M53" s="95"/>
      <c r="N53" s="96">
        <v>0</v>
      </c>
      <c r="O53" s="95" t="s">
        <v>869</v>
      </c>
      <c r="P53" s="96">
        <v>0</v>
      </c>
      <c r="Q53" s="95" t="s">
        <v>869</v>
      </c>
      <c r="R53" s="97">
        <v>5.0960000000000001</v>
      </c>
      <c r="S53" s="95"/>
      <c r="T53" s="96">
        <v>0</v>
      </c>
      <c r="U53" s="95" t="s">
        <v>869</v>
      </c>
      <c r="V53" s="96">
        <v>0</v>
      </c>
      <c r="W53" s="95" t="s">
        <v>869</v>
      </c>
      <c r="X53" s="148">
        <v>0</v>
      </c>
      <c r="Y53" s="148">
        <v>0</v>
      </c>
      <c r="Z53" s="148">
        <v>0</v>
      </c>
      <c r="AA53" s="148">
        <v>0</v>
      </c>
      <c r="AB53" s="148">
        <v>0</v>
      </c>
      <c r="AC53" s="148">
        <v>0</v>
      </c>
      <c r="AD53" s="148">
        <v>0</v>
      </c>
      <c r="AE53" s="148">
        <v>0</v>
      </c>
      <c r="AF53" s="148">
        <v>0</v>
      </c>
      <c r="AG53" s="148">
        <v>0</v>
      </c>
      <c r="AH53" s="190">
        <v>-84.11</v>
      </c>
      <c r="AI53" s="189">
        <v>-12.32</v>
      </c>
    </row>
    <row r="54" spans="1:35" ht="15.75" x14ac:dyDescent="0.25">
      <c r="A54" s="29">
        <v>20151138</v>
      </c>
      <c r="B54" s="31">
        <v>42312</v>
      </c>
      <c r="C54" s="30" t="s">
        <v>163</v>
      </c>
      <c r="D54" s="30">
        <f t="shared" si="0"/>
        <v>30</v>
      </c>
      <c r="E54" s="8">
        <v>-2</v>
      </c>
      <c r="F54" s="18">
        <v>108.88390543382847</v>
      </c>
      <c r="G54" s="17">
        <v>1</v>
      </c>
      <c r="H54" s="67">
        <v>0.60324449006293845</v>
      </c>
      <c r="I54" s="66">
        <v>1</v>
      </c>
      <c r="J54" s="97">
        <v>0.09</v>
      </c>
      <c r="K54" s="95"/>
      <c r="L54" s="97">
        <v>6.6029999999999998</v>
      </c>
      <c r="M54" s="95"/>
      <c r="N54" s="96">
        <v>0</v>
      </c>
      <c r="O54" s="95" t="s">
        <v>869</v>
      </c>
      <c r="P54" s="96">
        <v>0</v>
      </c>
      <c r="Q54" s="95" t="s">
        <v>869</v>
      </c>
      <c r="R54" s="97">
        <v>6.4592999999999998</v>
      </c>
      <c r="S54" s="95"/>
      <c r="T54" s="97">
        <v>2.3212999999999999</v>
      </c>
      <c r="U54" s="95"/>
      <c r="V54" s="96">
        <v>0</v>
      </c>
      <c r="W54" s="95" t="s">
        <v>869</v>
      </c>
      <c r="X54" s="148">
        <v>0</v>
      </c>
      <c r="Y54" s="148">
        <v>0</v>
      </c>
      <c r="Z54" s="148">
        <v>0</v>
      </c>
      <c r="AA54" s="148">
        <v>0</v>
      </c>
      <c r="AB54" s="148">
        <v>0</v>
      </c>
      <c r="AC54" s="148">
        <v>0</v>
      </c>
      <c r="AD54" s="148">
        <v>0</v>
      </c>
      <c r="AE54" s="148">
        <v>0</v>
      </c>
      <c r="AF54" s="148">
        <v>0</v>
      </c>
      <c r="AG54" s="148">
        <v>0</v>
      </c>
      <c r="AH54" s="190">
        <v>-86.5</v>
      </c>
      <c r="AI54" s="189">
        <v>-12.68</v>
      </c>
    </row>
    <row r="55" spans="1:35" ht="15.75" x14ac:dyDescent="0.25">
      <c r="A55" s="29">
        <v>20151139</v>
      </c>
      <c r="B55" s="31">
        <v>42312</v>
      </c>
      <c r="C55" s="30" t="s">
        <v>164</v>
      </c>
      <c r="D55" s="30">
        <f t="shared" si="0"/>
        <v>30</v>
      </c>
      <c r="E55" s="8">
        <v>-1.5</v>
      </c>
      <c r="F55" s="18">
        <v>172.6402970347695</v>
      </c>
      <c r="G55" s="17">
        <v>1</v>
      </c>
      <c r="H55" s="67">
        <v>0.66629350989194425</v>
      </c>
      <c r="I55" s="66">
        <v>1</v>
      </c>
      <c r="J55" s="97">
        <v>0.09</v>
      </c>
      <c r="K55" s="95"/>
      <c r="L55" s="97">
        <v>6.9740000000000002</v>
      </c>
      <c r="M55" s="95"/>
      <c r="N55" s="96">
        <v>0</v>
      </c>
      <c r="O55" s="95" t="s">
        <v>869</v>
      </c>
      <c r="P55" s="96">
        <v>0</v>
      </c>
      <c r="Q55" s="95" t="s">
        <v>869</v>
      </c>
      <c r="R55" s="97">
        <v>2.6280000000000001</v>
      </c>
      <c r="S55" s="95"/>
      <c r="T55" s="96">
        <v>0</v>
      </c>
      <c r="U55" s="95" t="s">
        <v>869</v>
      </c>
      <c r="V55" s="96">
        <v>0</v>
      </c>
      <c r="W55" s="95" t="s">
        <v>869</v>
      </c>
      <c r="X55" s="148">
        <v>0</v>
      </c>
      <c r="Y55" s="148">
        <v>0</v>
      </c>
      <c r="Z55" s="148">
        <v>0</v>
      </c>
      <c r="AA55" s="148">
        <v>0</v>
      </c>
      <c r="AB55" s="148">
        <v>0</v>
      </c>
      <c r="AC55" s="148">
        <v>0</v>
      </c>
      <c r="AD55" s="148">
        <v>0</v>
      </c>
      <c r="AE55" s="148">
        <v>0</v>
      </c>
      <c r="AF55" s="148">
        <v>0</v>
      </c>
      <c r="AG55" s="148">
        <v>0</v>
      </c>
      <c r="AH55" s="190">
        <v>-88.28</v>
      </c>
      <c r="AI55" s="189">
        <v>-13.02</v>
      </c>
    </row>
    <row r="56" spans="1:35" ht="15.75" x14ac:dyDescent="0.25">
      <c r="A56" s="29">
        <v>20151140</v>
      </c>
      <c r="B56" s="31">
        <v>42312</v>
      </c>
      <c r="C56" s="30" t="s">
        <v>165</v>
      </c>
      <c r="D56" s="30">
        <f t="shared" si="0"/>
        <v>30</v>
      </c>
      <c r="E56" s="8">
        <v>-1.25</v>
      </c>
      <c r="F56" s="18">
        <v>170.66688491378801</v>
      </c>
      <c r="G56" s="17">
        <v>1</v>
      </c>
      <c r="H56" s="67">
        <v>0.56259446412055303</v>
      </c>
      <c r="I56" s="66">
        <v>1</v>
      </c>
      <c r="J56" s="97">
        <v>0.1</v>
      </c>
      <c r="K56" s="95"/>
      <c r="L56" s="97">
        <v>8.7249999999999996</v>
      </c>
      <c r="M56" s="95"/>
      <c r="N56" s="96">
        <v>0</v>
      </c>
      <c r="O56" s="95" t="s">
        <v>869</v>
      </c>
      <c r="P56" s="96">
        <v>0</v>
      </c>
      <c r="Q56" s="95" t="s">
        <v>869</v>
      </c>
      <c r="R56" s="96">
        <v>0</v>
      </c>
      <c r="S56" s="95" t="s">
        <v>869</v>
      </c>
      <c r="T56" s="96">
        <v>0</v>
      </c>
      <c r="U56" s="95" t="s">
        <v>869</v>
      </c>
      <c r="V56" s="96">
        <v>0</v>
      </c>
      <c r="W56" s="95" t="s">
        <v>869</v>
      </c>
      <c r="X56" s="149">
        <v>3</v>
      </c>
      <c r="Y56" s="149">
        <v>0</v>
      </c>
      <c r="Z56" s="149">
        <v>0</v>
      </c>
      <c r="AA56" s="149">
        <v>0</v>
      </c>
      <c r="AB56" s="149">
        <v>0</v>
      </c>
      <c r="AC56" s="149">
        <v>0</v>
      </c>
      <c r="AD56" s="149">
        <v>0</v>
      </c>
      <c r="AE56" s="149">
        <v>0</v>
      </c>
      <c r="AF56" s="149">
        <v>0</v>
      </c>
      <c r="AG56" s="149">
        <v>0</v>
      </c>
      <c r="AH56" s="190">
        <v>-87.25</v>
      </c>
      <c r="AI56" s="189">
        <v>-12.93</v>
      </c>
    </row>
    <row r="57" spans="1:35" ht="15.75" x14ac:dyDescent="0.25">
      <c r="A57" s="29">
        <v>20151141</v>
      </c>
      <c r="B57" s="31">
        <v>42312</v>
      </c>
      <c r="C57" s="30" t="s">
        <v>166</v>
      </c>
      <c r="D57" s="30">
        <f t="shared" si="0"/>
        <v>30</v>
      </c>
      <c r="E57" s="8">
        <v>-1</v>
      </c>
      <c r="F57" s="18">
        <v>160.4962224441141</v>
      </c>
      <c r="G57" s="17">
        <v>1</v>
      </c>
      <c r="H57" s="67">
        <v>0.68122617248302453</v>
      </c>
      <c r="I57" s="66">
        <v>1</v>
      </c>
      <c r="J57" s="97">
        <v>0.1</v>
      </c>
      <c r="K57" s="95"/>
      <c r="L57" s="97">
        <v>8.69</v>
      </c>
      <c r="M57" s="95"/>
      <c r="N57" s="96">
        <v>0</v>
      </c>
      <c r="O57" s="95" t="s">
        <v>869</v>
      </c>
      <c r="P57" s="96">
        <v>0</v>
      </c>
      <c r="Q57" s="95" t="s">
        <v>869</v>
      </c>
      <c r="R57" s="96">
        <v>0</v>
      </c>
      <c r="S57" s="95" t="s">
        <v>869</v>
      </c>
      <c r="T57" s="96">
        <v>0</v>
      </c>
      <c r="U57" s="95" t="s">
        <v>869</v>
      </c>
      <c r="V57" s="96">
        <v>0</v>
      </c>
      <c r="W57" s="95" t="s">
        <v>869</v>
      </c>
      <c r="X57" s="149">
        <v>0</v>
      </c>
      <c r="Y57" s="149">
        <v>0</v>
      </c>
      <c r="Z57" s="149">
        <v>0</v>
      </c>
      <c r="AA57" s="149">
        <v>0</v>
      </c>
      <c r="AB57" s="149">
        <v>0</v>
      </c>
      <c r="AC57" s="149">
        <v>0</v>
      </c>
      <c r="AD57" s="149">
        <v>0</v>
      </c>
      <c r="AE57" s="149">
        <v>0</v>
      </c>
      <c r="AF57" s="149">
        <v>0</v>
      </c>
      <c r="AG57" s="149">
        <v>0</v>
      </c>
      <c r="AH57" s="190">
        <v>-84.8</v>
      </c>
      <c r="AI57" s="189">
        <v>-12.6</v>
      </c>
    </row>
    <row r="58" spans="1:35" ht="15.75" x14ac:dyDescent="0.25">
      <c r="A58" s="29">
        <v>20151142</v>
      </c>
      <c r="B58" s="31">
        <v>42312</v>
      </c>
      <c r="C58" s="30" t="s">
        <v>167</v>
      </c>
      <c r="D58" s="30">
        <f t="shared" si="0"/>
        <v>30</v>
      </c>
      <c r="E58" s="8">
        <v>-0.75</v>
      </c>
      <c r="F58" s="20">
        <v>320.72633647932838</v>
      </c>
      <c r="G58" s="17">
        <v>10</v>
      </c>
      <c r="H58" s="67">
        <v>1.645212501973877</v>
      </c>
      <c r="I58" s="66">
        <v>1</v>
      </c>
      <c r="J58" s="97">
        <v>0.09</v>
      </c>
      <c r="K58" s="95"/>
      <c r="L58" s="97">
        <v>8.7159999999999993</v>
      </c>
      <c r="M58" s="95"/>
      <c r="N58" s="96">
        <v>0</v>
      </c>
      <c r="O58" s="95" t="s">
        <v>869</v>
      </c>
      <c r="P58" s="96">
        <v>0</v>
      </c>
      <c r="Q58" s="95" t="s">
        <v>869</v>
      </c>
      <c r="R58" s="96">
        <v>0</v>
      </c>
      <c r="S58" s="95" t="s">
        <v>869</v>
      </c>
      <c r="T58" s="96">
        <v>0</v>
      </c>
      <c r="U58" s="95" t="s">
        <v>869</v>
      </c>
      <c r="V58" s="96">
        <v>0</v>
      </c>
      <c r="W58" s="95" t="s">
        <v>869</v>
      </c>
      <c r="X58" s="149">
        <v>0</v>
      </c>
      <c r="Y58" s="149">
        <v>0</v>
      </c>
      <c r="Z58" s="149">
        <v>0</v>
      </c>
      <c r="AA58" s="149">
        <v>0</v>
      </c>
      <c r="AB58" s="149">
        <v>0</v>
      </c>
      <c r="AC58" s="149">
        <v>0</v>
      </c>
      <c r="AD58" s="149">
        <v>0</v>
      </c>
      <c r="AE58" s="149">
        <v>0</v>
      </c>
      <c r="AF58" s="149">
        <v>0</v>
      </c>
      <c r="AG58" s="149">
        <v>0</v>
      </c>
      <c r="AH58" s="190">
        <v>-84.34</v>
      </c>
      <c r="AI58" s="189">
        <v>-12.58</v>
      </c>
    </row>
    <row r="59" spans="1:35" ht="15.75" x14ac:dyDescent="0.25">
      <c r="A59" s="29">
        <v>20151143</v>
      </c>
      <c r="B59" s="31">
        <v>42312</v>
      </c>
      <c r="C59" s="30" t="s">
        <v>168</v>
      </c>
      <c r="D59" s="30">
        <f t="shared" si="0"/>
        <v>30</v>
      </c>
      <c r="E59" s="8">
        <v>-0.5</v>
      </c>
      <c r="F59" s="18">
        <v>211.65313665725</v>
      </c>
      <c r="G59" s="17">
        <v>1</v>
      </c>
      <c r="H59" s="67">
        <v>1.0097447494867917</v>
      </c>
      <c r="I59" s="66">
        <v>1</v>
      </c>
      <c r="J59" s="97">
        <v>0.1</v>
      </c>
      <c r="K59" s="95"/>
      <c r="L59" s="97">
        <v>9.0009999999999994</v>
      </c>
      <c r="M59" s="95"/>
      <c r="N59" s="96">
        <v>0</v>
      </c>
      <c r="O59" s="95" t="s">
        <v>869</v>
      </c>
      <c r="P59" s="96">
        <v>0</v>
      </c>
      <c r="Q59" s="95" t="s">
        <v>869</v>
      </c>
      <c r="R59" s="96">
        <v>0</v>
      </c>
      <c r="S59" s="95" t="s">
        <v>869</v>
      </c>
      <c r="T59" s="96">
        <v>0</v>
      </c>
      <c r="U59" s="95" t="s">
        <v>869</v>
      </c>
      <c r="V59" s="96">
        <v>0</v>
      </c>
      <c r="W59" s="95" t="s">
        <v>869</v>
      </c>
      <c r="X59" s="149">
        <v>3</v>
      </c>
      <c r="Y59" s="149">
        <v>0</v>
      </c>
      <c r="Z59" s="149">
        <v>0</v>
      </c>
      <c r="AA59" s="149">
        <v>0</v>
      </c>
      <c r="AB59" s="149">
        <v>0</v>
      </c>
      <c r="AC59" s="149">
        <v>0</v>
      </c>
      <c r="AD59" s="149">
        <v>0</v>
      </c>
      <c r="AE59" s="149">
        <v>0</v>
      </c>
      <c r="AF59" s="149">
        <v>0</v>
      </c>
      <c r="AG59" s="149">
        <v>0</v>
      </c>
      <c r="AH59" s="190">
        <v>-84.86</v>
      </c>
      <c r="AI59" s="189">
        <v>-12.24</v>
      </c>
    </row>
    <row r="60" spans="1:35" ht="15.75" x14ac:dyDescent="0.25">
      <c r="A60" s="29">
        <v>20151144</v>
      </c>
      <c r="B60" s="31">
        <v>42312</v>
      </c>
      <c r="C60" s="30" t="s">
        <v>169</v>
      </c>
      <c r="D60" s="30">
        <v>30</v>
      </c>
      <c r="E60" s="8">
        <v>-0.25</v>
      </c>
      <c r="F60" s="18">
        <v>154.27238421640317</v>
      </c>
      <c r="G60" s="17">
        <v>1</v>
      </c>
      <c r="H60" s="67">
        <v>0.84797423808342154</v>
      </c>
      <c r="I60" s="66">
        <v>1</v>
      </c>
      <c r="J60" s="97">
        <v>0.11</v>
      </c>
      <c r="K60" s="95"/>
      <c r="L60" s="97">
        <v>8.8230000000000004</v>
      </c>
      <c r="M60" s="95"/>
      <c r="N60" s="96">
        <v>0</v>
      </c>
      <c r="O60" s="95" t="s">
        <v>869</v>
      </c>
      <c r="P60" s="96">
        <v>0</v>
      </c>
      <c r="Q60" s="95" t="s">
        <v>869</v>
      </c>
      <c r="R60" s="96">
        <v>0</v>
      </c>
      <c r="S60" s="95" t="s">
        <v>869</v>
      </c>
      <c r="T60" s="96">
        <v>0</v>
      </c>
      <c r="U60" s="95" t="s">
        <v>869</v>
      </c>
      <c r="V60" s="96">
        <v>0</v>
      </c>
      <c r="W60" s="95" t="s">
        <v>869</v>
      </c>
      <c r="X60" s="149">
        <v>4</v>
      </c>
      <c r="Y60" s="149">
        <v>0</v>
      </c>
      <c r="Z60" s="149">
        <v>0</v>
      </c>
      <c r="AA60" s="149">
        <v>0</v>
      </c>
      <c r="AB60" s="149">
        <v>0</v>
      </c>
      <c r="AC60" s="149">
        <v>0</v>
      </c>
      <c r="AD60" s="149">
        <v>0</v>
      </c>
      <c r="AE60" s="149">
        <v>0</v>
      </c>
      <c r="AF60" s="149">
        <v>0</v>
      </c>
      <c r="AG60" s="149">
        <v>0</v>
      </c>
      <c r="AH60" s="190">
        <v>-83.77</v>
      </c>
      <c r="AI60" s="189">
        <v>-12.35</v>
      </c>
    </row>
    <row r="61" spans="1:35" ht="15.75" x14ac:dyDescent="0.25">
      <c r="A61" s="17">
        <v>20151145</v>
      </c>
      <c r="B61" s="19">
        <v>42312</v>
      </c>
      <c r="C61" s="18" t="s">
        <v>170</v>
      </c>
      <c r="D61" s="30">
        <f t="shared" si="0"/>
        <v>25</v>
      </c>
      <c r="E61" s="8">
        <v>-3</v>
      </c>
      <c r="F61" s="18">
        <v>200.6460384564368</v>
      </c>
      <c r="G61" s="17">
        <v>1</v>
      </c>
      <c r="H61" s="67">
        <v>1.0138927113176475</v>
      </c>
      <c r="I61" s="66">
        <v>1</v>
      </c>
      <c r="J61" s="97">
        <v>7.0000000000000007E-2</v>
      </c>
      <c r="K61" s="95"/>
      <c r="L61" s="97">
        <v>38.439</v>
      </c>
      <c r="M61" s="95"/>
      <c r="N61" s="96">
        <v>0</v>
      </c>
      <c r="O61" s="95" t="s">
        <v>869</v>
      </c>
      <c r="P61" s="96">
        <v>0</v>
      </c>
      <c r="Q61" s="95" t="s">
        <v>869</v>
      </c>
      <c r="R61" s="97">
        <v>3.5034999999999998</v>
      </c>
      <c r="S61" s="95"/>
      <c r="T61" s="97">
        <v>0.5837</v>
      </c>
      <c r="U61" s="95"/>
      <c r="V61" s="96">
        <v>0</v>
      </c>
      <c r="W61" s="95" t="s">
        <v>869</v>
      </c>
      <c r="X61" s="145">
        <v>0</v>
      </c>
      <c r="Y61" s="145">
        <v>0</v>
      </c>
      <c r="Z61" s="145">
        <v>0</v>
      </c>
      <c r="AA61" s="145">
        <v>0</v>
      </c>
      <c r="AB61" s="145">
        <v>1</v>
      </c>
      <c r="AC61" s="145">
        <v>0</v>
      </c>
      <c r="AD61" s="145">
        <v>0</v>
      </c>
      <c r="AE61" s="145">
        <v>0</v>
      </c>
      <c r="AF61" s="145">
        <v>0</v>
      </c>
      <c r="AG61" s="145">
        <v>0</v>
      </c>
      <c r="AH61" s="190">
        <v>-85.34</v>
      </c>
      <c r="AI61" s="189">
        <v>-12.48</v>
      </c>
    </row>
    <row r="62" spans="1:35" ht="15.75" x14ac:dyDescent="0.25">
      <c r="A62" s="17">
        <v>20151146</v>
      </c>
      <c r="B62" s="19">
        <v>42312</v>
      </c>
      <c r="C62" s="18" t="s">
        <v>171</v>
      </c>
      <c r="D62" s="30">
        <f t="shared" si="0"/>
        <v>25</v>
      </c>
      <c r="E62" s="8">
        <v>-2.5</v>
      </c>
      <c r="F62" s="18">
        <v>223.740992313178</v>
      </c>
      <c r="G62" s="17">
        <v>1</v>
      </c>
      <c r="H62" s="67">
        <v>0.87700997089941124</v>
      </c>
      <c r="I62" s="66">
        <v>1</v>
      </c>
      <c r="J62" s="97">
        <v>0.08</v>
      </c>
      <c r="K62" s="95"/>
      <c r="L62" s="97">
        <v>6.3659999999999997</v>
      </c>
      <c r="M62" s="95"/>
      <c r="N62" s="96">
        <v>0</v>
      </c>
      <c r="O62" s="95" t="s">
        <v>869</v>
      </c>
      <c r="P62" s="96">
        <v>0</v>
      </c>
      <c r="Q62" s="95" t="s">
        <v>869</v>
      </c>
      <c r="R62" s="97">
        <v>3.6019999999999999</v>
      </c>
      <c r="S62" s="95"/>
      <c r="T62" s="96">
        <v>0</v>
      </c>
      <c r="U62" s="95" t="s">
        <v>869</v>
      </c>
      <c r="V62" s="96">
        <v>0</v>
      </c>
      <c r="W62" s="95" t="s">
        <v>869</v>
      </c>
      <c r="X62" s="145">
        <v>0</v>
      </c>
      <c r="Y62" s="145">
        <v>0</v>
      </c>
      <c r="Z62" s="145">
        <v>0</v>
      </c>
      <c r="AA62" s="145">
        <v>0</v>
      </c>
      <c r="AB62" s="145">
        <v>0</v>
      </c>
      <c r="AC62" s="145">
        <v>0</v>
      </c>
      <c r="AD62" s="145">
        <v>0</v>
      </c>
      <c r="AE62" s="145">
        <v>0</v>
      </c>
      <c r="AF62" s="145">
        <v>0</v>
      </c>
      <c r="AG62" s="145">
        <v>0</v>
      </c>
      <c r="AH62" s="190">
        <v>-87.19</v>
      </c>
      <c r="AI62" s="189">
        <v>-13.09</v>
      </c>
    </row>
    <row r="63" spans="1:35" ht="15.75" x14ac:dyDescent="0.25">
      <c r="A63" s="17">
        <v>20151147</v>
      </c>
      <c r="B63" s="19">
        <v>42312</v>
      </c>
      <c r="C63" s="18" t="s">
        <v>172</v>
      </c>
      <c r="D63" s="30">
        <f t="shared" si="0"/>
        <v>25</v>
      </c>
      <c r="E63" s="8">
        <v>-2</v>
      </c>
      <c r="F63" s="20">
        <v>260.66420157781431</v>
      </c>
      <c r="G63" s="17">
        <v>10</v>
      </c>
      <c r="H63" s="67">
        <v>0.75091193124139943</v>
      </c>
      <c r="I63" s="66">
        <v>1</v>
      </c>
      <c r="J63" s="97">
        <v>0.09</v>
      </c>
      <c r="K63" s="95"/>
      <c r="L63" s="97">
        <v>4.7469999999999999</v>
      </c>
      <c r="M63" s="95"/>
      <c r="N63" s="96">
        <v>0</v>
      </c>
      <c r="O63" s="95" t="s">
        <v>869</v>
      </c>
      <c r="P63" s="96">
        <v>0</v>
      </c>
      <c r="Q63" s="95" t="s">
        <v>869</v>
      </c>
      <c r="R63" s="97">
        <v>5.2106000000000003</v>
      </c>
      <c r="S63" s="95"/>
      <c r="T63" s="96">
        <v>0</v>
      </c>
      <c r="U63" s="95" t="s">
        <v>869</v>
      </c>
      <c r="V63" s="96">
        <v>0</v>
      </c>
      <c r="W63" s="95" t="s">
        <v>869</v>
      </c>
      <c r="X63" s="145">
        <v>0</v>
      </c>
      <c r="Y63" s="145">
        <v>0</v>
      </c>
      <c r="Z63" s="145">
        <v>0</v>
      </c>
      <c r="AA63" s="145">
        <v>0</v>
      </c>
      <c r="AB63" s="145">
        <v>0</v>
      </c>
      <c r="AC63" s="145">
        <v>0</v>
      </c>
      <c r="AD63" s="145">
        <v>0</v>
      </c>
      <c r="AE63" s="145">
        <v>0</v>
      </c>
      <c r="AF63" s="145">
        <v>0</v>
      </c>
      <c r="AG63" s="145">
        <v>0</v>
      </c>
      <c r="AH63" s="190">
        <v>-88.17</v>
      </c>
      <c r="AI63" s="189">
        <v>-13.29</v>
      </c>
    </row>
    <row r="64" spans="1:35" s="4" customFormat="1" ht="15.75" x14ac:dyDescent="0.25">
      <c r="A64" s="17">
        <v>20151148</v>
      </c>
      <c r="B64" s="19">
        <v>42312</v>
      </c>
      <c r="C64" s="18" t="s">
        <v>173</v>
      </c>
      <c r="D64" s="30">
        <f t="shared" si="0"/>
        <v>25</v>
      </c>
      <c r="E64" s="8">
        <v>-1.5</v>
      </c>
      <c r="F64" s="20">
        <v>240.91193841086459</v>
      </c>
      <c r="G64" s="17">
        <v>10</v>
      </c>
      <c r="H64" s="67">
        <v>0.70113638927113175</v>
      </c>
      <c r="I64" s="66">
        <v>1</v>
      </c>
      <c r="J64" s="97">
        <v>0.09</v>
      </c>
      <c r="K64" s="95"/>
      <c r="L64" s="97">
        <v>4.41</v>
      </c>
      <c r="M64" s="95"/>
      <c r="N64" s="96">
        <v>0</v>
      </c>
      <c r="O64" s="95" t="s">
        <v>869</v>
      </c>
      <c r="P64" s="96">
        <v>0</v>
      </c>
      <c r="Q64" s="95" t="s">
        <v>869</v>
      </c>
      <c r="R64" s="97">
        <v>1.7824</v>
      </c>
      <c r="S64" s="95"/>
      <c r="T64" s="96">
        <v>0</v>
      </c>
      <c r="U64" s="95" t="s">
        <v>869</v>
      </c>
      <c r="V64" s="96">
        <v>0</v>
      </c>
      <c r="W64" s="95" t="s">
        <v>869</v>
      </c>
      <c r="X64" s="145">
        <v>2</v>
      </c>
      <c r="Y64" s="145">
        <v>5</v>
      </c>
      <c r="Z64" s="145">
        <v>0</v>
      </c>
      <c r="AA64" s="145">
        <v>0</v>
      </c>
      <c r="AB64" s="145">
        <v>0</v>
      </c>
      <c r="AC64" s="145">
        <v>0</v>
      </c>
      <c r="AD64" s="145">
        <v>0</v>
      </c>
      <c r="AE64" s="145">
        <v>0</v>
      </c>
      <c r="AF64" s="145">
        <v>0</v>
      </c>
      <c r="AG64" s="145">
        <v>0</v>
      </c>
      <c r="AH64" s="190">
        <v>-85.59</v>
      </c>
      <c r="AI64" s="189">
        <v>-12.99</v>
      </c>
    </row>
    <row r="65" spans="1:35" s="4" customFormat="1" ht="15.75" x14ac:dyDescent="0.25">
      <c r="A65" s="17">
        <v>20151149</v>
      </c>
      <c r="B65" s="19">
        <v>42312</v>
      </c>
      <c r="C65" s="18" t="s">
        <v>174</v>
      </c>
      <c r="D65" s="30">
        <f t="shared" si="0"/>
        <v>25</v>
      </c>
      <c r="E65" s="8">
        <v>-1.25</v>
      </c>
      <c r="F65" s="20">
        <v>275.85825016777557</v>
      </c>
      <c r="G65" s="17">
        <v>10</v>
      </c>
      <c r="H65" s="67">
        <v>0.62979144578041457</v>
      </c>
      <c r="I65" s="66">
        <v>1</v>
      </c>
      <c r="J65" s="96">
        <v>0</v>
      </c>
      <c r="K65" s="95" t="s">
        <v>869</v>
      </c>
      <c r="L65" s="97">
        <v>4.048</v>
      </c>
      <c r="M65" s="95"/>
      <c r="N65" s="96">
        <v>0</v>
      </c>
      <c r="O65" s="95" t="s">
        <v>869</v>
      </c>
      <c r="P65" s="96">
        <v>0</v>
      </c>
      <c r="Q65" s="95" t="s">
        <v>869</v>
      </c>
      <c r="R65" s="96">
        <v>0</v>
      </c>
      <c r="S65" s="95" t="s">
        <v>869</v>
      </c>
      <c r="T65" s="97">
        <v>0.7117</v>
      </c>
      <c r="U65" s="95"/>
      <c r="V65" s="96">
        <v>0</v>
      </c>
      <c r="W65" s="95" t="s">
        <v>869</v>
      </c>
      <c r="X65" s="145">
        <v>6.7</v>
      </c>
      <c r="Y65" s="145">
        <v>0</v>
      </c>
      <c r="Z65" s="145">
        <v>0</v>
      </c>
      <c r="AA65" s="145">
        <v>0</v>
      </c>
      <c r="AB65" s="145">
        <v>1</v>
      </c>
      <c r="AC65" s="145">
        <v>0</v>
      </c>
      <c r="AD65" s="145">
        <v>0</v>
      </c>
      <c r="AE65" s="145">
        <v>0</v>
      </c>
      <c r="AF65" s="145">
        <v>0</v>
      </c>
      <c r="AG65" s="145">
        <v>0</v>
      </c>
      <c r="AH65" s="190">
        <v>-83.99</v>
      </c>
      <c r="AI65" s="189">
        <v>-13.1</v>
      </c>
    </row>
    <row r="66" spans="1:35" s="4" customFormat="1" ht="15.75" x14ac:dyDescent="0.25">
      <c r="A66" s="17">
        <v>20151150</v>
      </c>
      <c r="B66" s="19">
        <v>42312</v>
      </c>
      <c r="C66" s="18" t="s">
        <v>175</v>
      </c>
      <c r="D66" s="30">
        <f t="shared" si="0"/>
        <v>25</v>
      </c>
      <c r="E66" s="8">
        <v>-1</v>
      </c>
      <c r="F66" s="20">
        <v>216.60146066692653</v>
      </c>
      <c r="G66" s="17">
        <v>10</v>
      </c>
      <c r="H66" s="67">
        <v>0.72270579079158104</v>
      </c>
      <c r="I66" s="66">
        <v>1</v>
      </c>
      <c r="J66" s="97">
        <v>0.1</v>
      </c>
      <c r="K66" s="95"/>
      <c r="L66" s="97">
        <v>3.9079999999999999</v>
      </c>
      <c r="M66" s="95"/>
      <c r="N66" s="96">
        <v>0</v>
      </c>
      <c r="O66" s="95" t="s">
        <v>869</v>
      </c>
      <c r="P66" s="96">
        <v>0</v>
      </c>
      <c r="Q66" s="95" t="s">
        <v>869</v>
      </c>
      <c r="R66" s="97">
        <v>0.89690000000000003</v>
      </c>
      <c r="S66" s="95"/>
      <c r="T66" s="97">
        <v>0.4556</v>
      </c>
      <c r="U66" s="95"/>
      <c r="V66" s="96">
        <v>0</v>
      </c>
      <c r="W66" s="95" t="s">
        <v>869</v>
      </c>
      <c r="X66" s="147">
        <v>5.9</v>
      </c>
      <c r="Y66" s="147">
        <v>5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147">
        <v>0</v>
      </c>
      <c r="AG66" s="147">
        <v>0</v>
      </c>
      <c r="AH66" s="190">
        <v>-83.5</v>
      </c>
      <c r="AI66" s="189">
        <v>-12.88</v>
      </c>
    </row>
    <row r="67" spans="1:35" s="4" customFormat="1" ht="15.75" x14ac:dyDescent="0.25">
      <c r="A67" s="17">
        <v>20151151</v>
      </c>
      <c r="B67" s="19">
        <v>42312</v>
      </c>
      <c r="C67" s="18" t="s">
        <v>176</v>
      </c>
      <c r="D67" s="30">
        <f t="shared" si="0"/>
        <v>25</v>
      </c>
      <c r="E67" s="8">
        <v>-0.75</v>
      </c>
      <c r="F67" s="20">
        <v>272.81944044978331</v>
      </c>
      <c r="G67" s="17">
        <v>10</v>
      </c>
      <c r="H67" s="67">
        <v>1.1175917570890388</v>
      </c>
      <c r="I67" s="66">
        <v>1</v>
      </c>
      <c r="J67" s="97">
        <v>0.09</v>
      </c>
      <c r="K67" s="95"/>
      <c r="L67" s="97">
        <v>3.6339999999999999</v>
      </c>
      <c r="M67" s="95"/>
      <c r="N67" s="96">
        <v>0</v>
      </c>
      <c r="O67" s="95" t="s">
        <v>869</v>
      </c>
      <c r="P67" s="96">
        <v>0</v>
      </c>
      <c r="Q67" s="95" t="s">
        <v>869</v>
      </c>
      <c r="R67" s="97">
        <v>0.89649999999999996</v>
      </c>
      <c r="S67" s="95"/>
      <c r="T67" s="96">
        <v>0</v>
      </c>
      <c r="U67" s="95" t="s">
        <v>869</v>
      </c>
      <c r="V67" s="96">
        <v>0</v>
      </c>
      <c r="W67" s="95" t="s">
        <v>869</v>
      </c>
      <c r="X67" s="147">
        <v>5</v>
      </c>
      <c r="Y67" s="147">
        <v>0</v>
      </c>
      <c r="Z67" s="147">
        <v>0</v>
      </c>
      <c r="AA67" s="147">
        <v>0</v>
      </c>
      <c r="AB67" s="147">
        <v>0</v>
      </c>
      <c r="AC67" s="147">
        <v>0</v>
      </c>
      <c r="AD67" s="147">
        <v>0</v>
      </c>
      <c r="AE67" s="147">
        <v>0</v>
      </c>
      <c r="AF67" s="147">
        <v>0</v>
      </c>
      <c r="AG67" s="147">
        <v>0</v>
      </c>
      <c r="AH67" s="190">
        <v>-81.209999999999994</v>
      </c>
      <c r="AI67" s="189">
        <v>-12.95</v>
      </c>
    </row>
    <row r="68" spans="1:35" s="4" customFormat="1" ht="15.75" x14ac:dyDescent="0.25">
      <c r="A68" s="17">
        <v>20151152</v>
      </c>
      <c r="B68" s="19">
        <v>42312</v>
      </c>
      <c r="C68" s="18" t="s">
        <v>177</v>
      </c>
      <c r="D68" s="30">
        <f t="shared" si="0"/>
        <v>25</v>
      </c>
      <c r="E68" s="8">
        <v>-0.5</v>
      </c>
      <c r="F68" s="18">
        <v>225.56427814397335</v>
      </c>
      <c r="G68" s="17">
        <v>1</v>
      </c>
      <c r="H68" s="67">
        <v>0.94669572965778614</v>
      </c>
      <c r="I68" s="66">
        <v>1</v>
      </c>
      <c r="J68" s="97">
        <v>0.09</v>
      </c>
      <c r="K68" s="95"/>
      <c r="L68" s="97">
        <v>3.488</v>
      </c>
      <c r="M68" s="95"/>
      <c r="N68" s="96">
        <v>0</v>
      </c>
      <c r="O68" s="95" t="s">
        <v>869</v>
      </c>
      <c r="P68" s="96">
        <v>0</v>
      </c>
      <c r="Q68" s="95" t="s">
        <v>869</v>
      </c>
      <c r="R68" s="97">
        <v>0.89380000000000004</v>
      </c>
      <c r="S68" s="95"/>
      <c r="T68" s="97">
        <v>0.43380000000000002</v>
      </c>
      <c r="U68" s="95"/>
      <c r="V68" s="96">
        <v>0</v>
      </c>
      <c r="W68" s="95" t="s">
        <v>869</v>
      </c>
      <c r="X68" s="147">
        <v>6.3</v>
      </c>
      <c r="Y68" s="147">
        <v>0</v>
      </c>
      <c r="Z68" s="147">
        <v>0</v>
      </c>
      <c r="AA68" s="147">
        <v>0</v>
      </c>
      <c r="AB68" s="147">
        <v>0</v>
      </c>
      <c r="AC68" s="147">
        <v>0</v>
      </c>
      <c r="AD68" s="146"/>
      <c r="AE68" s="146"/>
      <c r="AF68" s="146"/>
      <c r="AG68" s="146"/>
      <c r="AH68" s="190">
        <v>-81.08</v>
      </c>
      <c r="AI68" s="189">
        <v>-12.7</v>
      </c>
    </row>
    <row r="69" spans="1:35" s="4" customFormat="1" ht="15.75" x14ac:dyDescent="0.25">
      <c r="A69" s="17">
        <v>20151153</v>
      </c>
      <c r="B69" s="19">
        <v>42312</v>
      </c>
      <c r="C69" s="18" t="s">
        <v>178</v>
      </c>
      <c r="D69" s="30">
        <f t="shared" si="0"/>
        <v>20</v>
      </c>
      <c r="E69" s="8">
        <v>-3</v>
      </c>
      <c r="F69" s="18">
        <v>59.189446083897067</v>
      </c>
      <c r="G69" s="17">
        <v>1</v>
      </c>
      <c r="H69" s="67">
        <v>0.63476899997744141</v>
      </c>
      <c r="I69" s="66">
        <v>1</v>
      </c>
      <c r="J69" s="97">
        <v>7.0000000000000007E-2</v>
      </c>
      <c r="K69" s="95"/>
      <c r="L69" s="97">
        <v>19.425000000000001</v>
      </c>
      <c r="M69" s="95"/>
      <c r="N69" s="96">
        <v>0</v>
      </c>
      <c r="O69" s="95" t="s">
        <v>869</v>
      </c>
      <c r="P69" s="96">
        <v>0</v>
      </c>
      <c r="Q69" s="95" t="s">
        <v>869</v>
      </c>
      <c r="R69" s="97">
        <v>1.6942999999999999</v>
      </c>
      <c r="S69" s="95"/>
      <c r="T69" s="96">
        <v>0</v>
      </c>
      <c r="U69" s="95" t="s">
        <v>869</v>
      </c>
      <c r="V69" s="96">
        <v>0</v>
      </c>
      <c r="W69" s="95" t="s">
        <v>869</v>
      </c>
      <c r="X69" s="143">
        <v>0</v>
      </c>
      <c r="Y69" s="143">
        <v>0</v>
      </c>
      <c r="Z69" s="143">
        <v>0</v>
      </c>
      <c r="AA69" s="143">
        <v>0</v>
      </c>
      <c r="AB69" s="143">
        <v>0</v>
      </c>
      <c r="AC69" s="143">
        <v>0</v>
      </c>
      <c r="AD69" s="143">
        <v>0</v>
      </c>
      <c r="AE69" s="143">
        <v>0</v>
      </c>
      <c r="AF69" s="143">
        <v>0</v>
      </c>
      <c r="AG69" s="143">
        <v>0</v>
      </c>
      <c r="AH69" s="190">
        <v>-86.84</v>
      </c>
      <c r="AI69" s="189">
        <v>-13.17</v>
      </c>
    </row>
    <row r="70" spans="1:35" s="4" customFormat="1" ht="15.75" x14ac:dyDescent="0.25">
      <c r="A70" s="17">
        <v>20151154</v>
      </c>
      <c r="B70" s="19">
        <v>42312</v>
      </c>
      <c r="C70" s="18" t="s">
        <v>179</v>
      </c>
      <c r="D70" s="30">
        <f t="shared" si="0"/>
        <v>20</v>
      </c>
      <c r="E70" s="8">
        <v>-2.5</v>
      </c>
      <c r="F70" s="18">
        <v>99.149793875495291</v>
      </c>
      <c r="G70" s="17">
        <v>1</v>
      </c>
      <c r="H70" s="67">
        <v>0.62813226104807229</v>
      </c>
      <c r="I70" s="66">
        <v>1</v>
      </c>
      <c r="J70" s="97">
        <v>7.0000000000000007E-2</v>
      </c>
      <c r="K70" s="95"/>
      <c r="L70" s="97">
        <v>4.3810000000000002</v>
      </c>
      <c r="M70" s="95"/>
      <c r="N70" s="96">
        <v>0</v>
      </c>
      <c r="O70" s="95" t="s">
        <v>869</v>
      </c>
      <c r="P70" s="96">
        <v>0</v>
      </c>
      <c r="Q70" s="95" t="s">
        <v>869</v>
      </c>
      <c r="R70" s="97">
        <v>4.1962999999999999</v>
      </c>
      <c r="S70" s="95"/>
      <c r="T70" s="96">
        <v>0</v>
      </c>
      <c r="U70" s="95" t="s">
        <v>869</v>
      </c>
      <c r="V70" s="96">
        <v>0</v>
      </c>
      <c r="W70" s="95" t="s">
        <v>869</v>
      </c>
      <c r="X70" s="143">
        <v>0</v>
      </c>
      <c r="Y70" s="143">
        <v>0</v>
      </c>
      <c r="Z70" s="143">
        <v>0</v>
      </c>
      <c r="AA70" s="143">
        <v>0</v>
      </c>
      <c r="AB70" s="143">
        <v>0</v>
      </c>
      <c r="AC70" s="143">
        <v>0</v>
      </c>
      <c r="AD70" s="143">
        <v>0</v>
      </c>
      <c r="AE70" s="143">
        <v>0</v>
      </c>
      <c r="AF70" s="143">
        <v>0</v>
      </c>
      <c r="AG70" s="143">
        <v>0</v>
      </c>
      <c r="AH70" s="190">
        <v>-86.59</v>
      </c>
      <c r="AI70" s="189">
        <v>-13.15</v>
      </c>
    </row>
    <row r="71" spans="1:35" s="4" customFormat="1" ht="15.75" x14ac:dyDescent="0.25">
      <c r="A71" s="17">
        <v>20151155</v>
      </c>
      <c r="B71" s="19">
        <v>42312</v>
      </c>
      <c r="C71" s="18" t="s">
        <v>180</v>
      </c>
      <c r="D71" s="30">
        <f t="shared" si="0"/>
        <v>20</v>
      </c>
      <c r="E71" s="8">
        <v>-2</v>
      </c>
      <c r="F71" s="18">
        <v>150.50567810956449</v>
      </c>
      <c r="G71" s="17">
        <v>1</v>
      </c>
      <c r="H71" s="67">
        <v>0.64472410837149485</v>
      </c>
      <c r="I71" s="66">
        <v>1</v>
      </c>
      <c r="J71" s="97">
        <v>0.08</v>
      </c>
      <c r="K71" s="95"/>
      <c r="L71" s="97">
        <v>3.3140000000000001</v>
      </c>
      <c r="M71" s="95"/>
      <c r="N71" s="96">
        <v>0</v>
      </c>
      <c r="O71" s="95" t="s">
        <v>869</v>
      </c>
      <c r="P71" s="96">
        <v>0</v>
      </c>
      <c r="Q71" s="95" t="s">
        <v>869</v>
      </c>
      <c r="R71" s="97">
        <v>5.3945999999999996</v>
      </c>
      <c r="S71" s="95"/>
      <c r="T71" s="97">
        <v>0.45350000000000001</v>
      </c>
      <c r="U71" s="95"/>
      <c r="V71" s="96">
        <v>0</v>
      </c>
      <c r="W71" s="95" t="s">
        <v>869</v>
      </c>
      <c r="X71" s="143">
        <v>0</v>
      </c>
      <c r="Y71" s="143">
        <v>0</v>
      </c>
      <c r="Z71" s="143">
        <v>0</v>
      </c>
      <c r="AA71" s="143">
        <v>0</v>
      </c>
      <c r="AB71" s="143">
        <v>0</v>
      </c>
      <c r="AC71" s="143">
        <v>0</v>
      </c>
      <c r="AD71" s="143">
        <v>0</v>
      </c>
      <c r="AE71" s="143">
        <v>0</v>
      </c>
      <c r="AF71" s="143">
        <v>0</v>
      </c>
      <c r="AG71" s="143">
        <v>0</v>
      </c>
      <c r="AH71" s="190">
        <v>-89.46</v>
      </c>
      <c r="AI71" s="189">
        <v>-13.44</v>
      </c>
    </row>
    <row r="72" spans="1:35" s="4" customFormat="1" ht="15.75" x14ac:dyDescent="0.25">
      <c r="A72" s="17">
        <v>20151156</v>
      </c>
      <c r="B72" s="19">
        <v>42312</v>
      </c>
      <c r="C72" s="18" t="s">
        <v>181</v>
      </c>
      <c r="D72" s="30">
        <f t="shared" si="0"/>
        <v>20</v>
      </c>
      <c r="E72" s="8">
        <v>-1.5</v>
      </c>
      <c r="F72" s="20">
        <v>247.29769582246232</v>
      </c>
      <c r="G72" s="17">
        <v>10</v>
      </c>
      <c r="H72" s="67">
        <v>0.63642818470978368</v>
      </c>
      <c r="I72" s="66">
        <v>1</v>
      </c>
      <c r="J72" s="97">
        <v>0.08</v>
      </c>
      <c r="K72" s="95"/>
      <c r="L72" s="97">
        <v>3.4569999999999999</v>
      </c>
      <c r="M72" s="95"/>
      <c r="N72" s="96">
        <v>0</v>
      </c>
      <c r="O72" s="95" t="s">
        <v>869</v>
      </c>
      <c r="P72" s="96">
        <v>0</v>
      </c>
      <c r="Q72" s="95" t="s">
        <v>869</v>
      </c>
      <c r="R72" s="97">
        <v>4.5335999999999999</v>
      </c>
      <c r="S72" s="95"/>
      <c r="T72" s="97">
        <v>0.59560000000000002</v>
      </c>
      <c r="U72" s="95"/>
      <c r="V72" s="96">
        <v>0</v>
      </c>
      <c r="W72" s="95" t="s">
        <v>869</v>
      </c>
      <c r="X72" s="143">
        <v>0</v>
      </c>
      <c r="Y72" s="143">
        <v>0</v>
      </c>
      <c r="Z72" s="143">
        <v>0</v>
      </c>
      <c r="AA72" s="143">
        <v>0</v>
      </c>
      <c r="AB72" s="143">
        <v>0</v>
      </c>
      <c r="AC72" s="143">
        <v>0</v>
      </c>
      <c r="AD72" s="143">
        <v>0</v>
      </c>
      <c r="AE72" s="143">
        <v>0</v>
      </c>
      <c r="AF72" s="143">
        <v>0</v>
      </c>
      <c r="AG72" s="143">
        <v>0</v>
      </c>
      <c r="AH72" s="190">
        <v>-86.42</v>
      </c>
      <c r="AI72" s="189">
        <v>-13.3</v>
      </c>
    </row>
    <row r="73" spans="1:35" s="4" customFormat="1" ht="15.75" x14ac:dyDescent="0.25">
      <c r="A73" s="17">
        <v>20151157</v>
      </c>
      <c r="B73" s="19">
        <v>42312</v>
      </c>
      <c r="C73" s="18" t="s">
        <v>182</v>
      </c>
      <c r="D73" s="30">
        <f t="shared" si="0"/>
        <v>20</v>
      </c>
      <c r="E73" s="8">
        <v>-1.25</v>
      </c>
      <c r="F73" s="20">
        <v>248.50896270584525</v>
      </c>
      <c r="G73" s="17">
        <v>10</v>
      </c>
      <c r="H73" s="67">
        <v>0.68620372668005136</v>
      </c>
      <c r="I73" s="66">
        <v>1</v>
      </c>
      <c r="J73" s="97">
        <v>0.1</v>
      </c>
      <c r="K73" s="95"/>
      <c r="L73" s="97">
        <v>4.1349999999999998</v>
      </c>
      <c r="M73" s="95"/>
      <c r="N73" s="96">
        <v>0</v>
      </c>
      <c r="O73" s="95" t="s">
        <v>869</v>
      </c>
      <c r="P73" s="96">
        <v>0</v>
      </c>
      <c r="Q73" s="95" t="s">
        <v>869</v>
      </c>
      <c r="R73" s="97">
        <v>1.4923</v>
      </c>
      <c r="S73" s="95"/>
      <c r="T73" s="97">
        <v>0.64100000000000001</v>
      </c>
      <c r="U73" s="95"/>
      <c r="V73" s="96">
        <v>0</v>
      </c>
      <c r="W73" s="95" t="s">
        <v>869</v>
      </c>
      <c r="X73" s="143">
        <v>0</v>
      </c>
      <c r="Y73" s="143">
        <v>0</v>
      </c>
      <c r="Z73" s="143">
        <v>0</v>
      </c>
      <c r="AA73" s="143">
        <v>0</v>
      </c>
      <c r="AB73" s="143">
        <v>2</v>
      </c>
      <c r="AC73" s="143">
        <v>0</v>
      </c>
      <c r="AD73" s="143">
        <v>0</v>
      </c>
      <c r="AE73" s="143">
        <v>0</v>
      </c>
      <c r="AF73" s="143">
        <v>0</v>
      </c>
      <c r="AG73" s="143">
        <v>0</v>
      </c>
      <c r="AH73" s="190">
        <v>-85.87</v>
      </c>
      <c r="AI73" s="189">
        <v>-12.93</v>
      </c>
    </row>
    <row r="74" spans="1:35" s="4" customFormat="1" ht="15.75" x14ac:dyDescent="0.25">
      <c r="A74" s="17">
        <v>20151158</v>
      </c>
      <c r="B74" s="19">
        <v>42312</v>
      </c>
      <c r="C74" s="18" t="s">
        <v>183</v>
      </c>
      <c r="D74" s="30">
        <f t="shared" si="0"/>
        <v>20</v>
      </c>
      <c r="E74" s="8">
        <v>-1</v>
      </c>
      <c r="F74" s="20">
        <v>269.78063073179112</v>
      </c>
      <c r="G74" s="17">
        <v>10</v>
      </c>
      <c r="H74" s="67">
        <v>0.86954363960387115</v>
      </c>
      <c r="I74" s="66">
        <v>1</v>
      </c>
      <c r="J74" s="97">
        <v>0.11</v>
      </c>
      <c r="K74" s="95"/>
      <c r="L74" s="97">
        <v>3.3620000000000001</v>
      </c>
      <c r="M74" s="95"/>
      <c r="N74" s="96">
        <v>0</v>
      </c>
      <c r="O74" s="95" t="s">
        <v>869</v>
      </c>
      <c r="P74" s="96">
        <v>0</v>
      </c>
      <c r="Q74" s="95" t="s">
        <v>869</v>
      </c>
      <c r="R74" s="96">
        <v>0</v>
      </c>
      <c r="S74" s="95" t="s">
        <v>869</v>
      </c>
      <c r="T74" s="97">
        <v>1.4308000000000001</v>
      </c>
      <c r="U74" s="95"/>
      <c r="V74" s="96">
        <v>0</v>
      </c>
      <c r="W74" s="95" t="s">
        <v>869</v>
      </c>
      <c r="X74" s="143">
        <v>2</v>
      </c>
      <c r="Y74" s="143">
        <v>0</v>
      </c>
      <c r="Z74" s="143">
        <v>0</v>
      </c>
      <c r="AA74" s="143">
        <v>0</v>
      </c>
      <c r="AB74" s="143">
        <v>0</v>
      </c>
      <c r="AC74" s="143">
        <v>0</v>
      </c>
      <c r="AD74" s="143">
        <v>0</v>
      </c>
      <c r="AE74" s="143">
        <v>0</v>
      </c>
      <c r="AF74" s="143">
        <v>0</v>
      </c>
      <c r="AG74" s="143">
        <v>0</v>
      </c>
      <c r="AH74" s="190">
        <v>-85.24</v>
      </c>
      <c r="AI74" s="189">
        <v>-12.45</v>
      </c>
    </row>
    <row r="75" spans="1:35" s="4" customFormat="1" ht="15.75" x14ac:dyDescent="0.25">
      <c r="A75" s="17">
        <v>20151159</v>
      </c>
      <c r="B75" s="19">
        <v>42312</v>
      </c>
      <c r="C75" s="18" t="s">
        <v>184</v>
      </c>
      <c r="D75" s="30">
        <f t="shared" si="0"/>
        <v>20</v>
      </c>
      <c r="E75" s="8">
        <v>-0.75</v>
      </c>
      <c r="F75" s="20">
        <v>267.6237392656397</v>
      </c>
      <c r="G75" s="17">
        <v>10</v>
      </c>
      <c r="H75" s="67">
        <v>1.2304163188883122</v>
      </c>
      <c r="I75" s="66">
        <v>1</v>
      </c>
      <c r="J75" s="97">
        <v>0.09</v>
      </c>
      <c r="K75" s="95"/>
      <c r="L75" s="97">
        <v>3.2109999999999999</v>
      </c>
      <c r="M75" s="95"/>
      <c r="N75" s="96">
        <v>0</v>
      </c>
      <c r="O75" s="95" t="s">
        <v>869</v>
      </c>
      <c r="P75" s="96">
        <v>0</v>
      </c>
      <c r="Q75" s="95" t="s">
        <v>869</v>
      </c>
      <c r="R75" s="96">
        <v>0</v>
      </c>
      <c r="S75" s="95" t="s">
        <v>869</v>
      </c>
      <c r="T75" s="96">
        <v>0</v>
      </c>
      <c r="U75" s="95" t="s">
        <v>869</v>
      </c>
      <c r="V75" s="96">
        <v>0</v>
      </c>
      <c r="W75" s="95" t="s">
        <v>869</v>
      </c>
      <c r="X75" s="143">
        <v>0</v>
      </c>
      <c r="Y75" s="143">
        <v>0</v>
      </c>
      <c r="Z75" s="143">
        <v>0</v>
      </c>
      <c r="AA75" s="143">
        <v>0</v>
      </c>
      <c r="AB75" s="143">
        <v>0</v>
      </c>
      <c r="AC75" s="143">
        <v>0</v>
      </c>
      <c r="AD75" s="143">
        <v>0</v>
      </c>
      <c r="AE75" s="143">
        <v>0</v>
      </c>
      <c r="AF75" s="143">
        <v>0</v>
      </c>
      <c r="AG75" s="143">
        <v>0</v>
      </c>
      <c r="AH75" s="190">
        <v>-83.48</v>
      </c>
      <c r="AI75" s="189">
        <v>-12.2</v>
      </c>
    </row>
    <row r="76" spans="1:35" s="4" customFormat="1" ht="15.75" x14ac:dyDescent="0.25">
      <c r="A76" s="17">
        <v>20151160</v>
      </c>
      <c r="B76" s="19">
        <v>42312</v>
      </c>
      <c r="C76" s="18" t="s">
        <v>185</v>
      </c>
      <c r="D76" s="30">
        <f t="shared" si="0"/>
        <v>20</v>
      </c>
      <c r="E76" s="8">
        <v>-0.5</v>
      </c>
      <c r="F76" s="18">
        <v>227.08368300296948</v>
      </c>
      <c r="G76" s="17">
        <v>1</v>
      </c>
      <c r="H76" s="67">
        <v>0.9126824426447695</v>
      </c>
      <c r="I76" s="66">
        <v>1</v>
      </c>
      <c r="J76" s="97">
        <v>0.09</v>
      </c>
      <c r="K76" s="99"/>
      <c r="L76" s="97">
        <v>3.0230000000000001</v>
      </c>
      <c r="M76" s="99"/>
      <c r="N76" s="96">
        <v>0</v>
      </c>
      <c r="O76" s="95" t="s">
        <v>869</v>
      </c>
      <c r="P76" s="96">
        <v>0</v>
      </c>
      <c r="Q76" s="95" t="s">
        <v>869</v>
      </c>
      <c r="R76" s="96">
        <v>0</v>
      </c>
      <c r="S76" s="95" t="s">
        <v>869</v>
      </c>
      <c r="T76" s="96">
        <v>0</v>
      </c>
      <c r="U76" s="95" t="s">
        <v>869</v>
      </c>
      <c r="V76" s="96">
        <v>0</v>
      </c>
      <c r="W76" s="95" t="s">
        <v>869</v>
      </c>
      <c r="X76" s="144">
        <v>3</v>
      </c>
      <c r="Y76" s="144">
        <v>0</v>
      </c>
      <c r="Z76" s="144">
        <v>0</v>
      </c>
      <c r="AA76" s="144">
        <v>0</v>
      </c>
      <c r="AB76" s="144">
        <v>0</v>
      </c>
      <c r="AC76" s="144">
        <v>0</v>
      </c>
      <c r="AD76" s="144">
        <v>0</v>
      </c>
      <c r="AE76" s="144">
        <v>0</v>
      </c>
      <c r="AF76" s="144">
        <v>0</v>
      </c>
      <c r="AG76" s="144">
        <v>0</v>
      </c>
      <c r="AH76" s="190">
        <v>-82.5</v>
      </c>
      <c r="AI76" s="189">
        <v>-11.96</v>
      </c>
    </row>
    <row r="77" spans="1:35" s="4" customFormat="1" ht="15.75" x14ac:dyDescent="0.25">
      <c r="A77" s="17">
        <v>20151161</v>
      </c>
      <c r="B77" s="19">
        <v>42312</v>
      </c>
      <c r="C77" s="18" t="s">
        <v>186</v>
      </c>
      <c r="D77" s="30">
        <f t="shared" si="0"/>
        <v>15</v>
      </c>
      <c r="E77" s="8">
        <v>-3</v>
      </c>
      <c r="F77" s="18">
        <v>51.592421788916418</v>
      </c>
      <c r="G77" s="17">
        <v>1</v>
      </c>
      <c r="H77" s="67">
        <v>0.74012723048117479</v>
      </c>
      <c r="I77" s="66">
        <v>1</v>
      </c>
      <c r="J77" s="97">
        <v>0.06</v>
      </c>
      <c r="K77" s="99"/>
      <c r="L77" s="97">
        <v>27.143999999999998</v>
      </c>
      <c r="M77" s="99"/>
      <c r="N77" s="96">
        <v>0</v>
      </c>
      <c r="O77" s="95" t="s">
        <v>869</v>
      </c>
      <c r="P77" s="96">
        <v>0</v>
      </c>
      <c r="Q77" s="95" t="s">
        <v>869</v>
      </c>
      <c r="R77" s="97">
        <v>4.1806999999999999</v>
      </c>
      <c r="S77" s="99"/>
      <c r="T77" s="96">
        <v>0</v>
      </c>
      <c r="U77" s="95" t="s">
        <v>869</v>
      </c>
      <c r="V77" s="96">
        <v>0</v>
      </c>
      <c r="W77" s="95" t="s">
        <v>869</v>
      </c>
      <c r="X77" s="142">
        <v>4</v>
      </c>
      <c r="Y77" s="142">
        <v>0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0</v>
      </c>
      <c r="AF77" s="142">
        <v>0</v>
      </c>
      <c r="AG77" s="142">
        <v>0</v>
      </c>
      <c r="AH77" s="190">
        <v>-87.3</v>
      </c>
      <c r="AI77" s="189">
        <v>-12.46</v>
      </c>
    </row>
    <row r="78" spans="1:35" s="4" customFormat="1" ht="15.75" x14ac:dyDescent="0.25">
      <c r="A78" s="17">
        <v>20151162</v>
      </c>
      <c r="B78" s="19">
        <v>42312</v>
      </c>
      <c r="C78" s="18" t="s">
        <v>187</v>
      </c>
      <c r="D78" s="30">
        <f t="shared" si="0"/>
        <v>15</v>
      </c>
      <c r="E78" s="8">
        <v>-2.5</v>
      </c>
      <c r="F78" s="18">
        <v>66.330648921178877</v>
      </c>
      <c r="G78" s="17">
        <v>1</v>
      </c>
      <c r="H78" s="67">
        <v>0.80068747321166711</v>
      </c>
      <c r="I78" s="66">
        <v>1</v>
      </c>
      <c r="J78" s="97">
        <v>7.0000000000000007E-2</v>
      </c>
      <c r="K78" s="99"/>
      <c r="L78" s="97">
        <v>12.497</v>
      </c>
      <c r="M78" s="99"/>
      <c r="N78" s="96">
        <v>0</v>
      </c>
      <c r="O78" s="95" t="s">
        <v>869</v>
      </c>
      <c r="P78" s="96">
        <v>0</v>
      </c>
      <c r="Q78" s="95" t="s">
        <v>869</v>
      </c>
      <c r="R78" s="97">
        <v>4.0010000000000003</v>
      </c>
      <c r="S78" s="99"/>
      <c r="T78" s="96">
        <v>0</v>
      </c>
      <c r="U78" s="95" t="s">
        <v>869</v>
      </c>
      <c r="V78" s="96">
        <v>0</v>
      </c>
      <c r="W78" s="95" t="s">
        <v>869</v>
      </c>
      <c r="X78" s="142">
        <v>5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2">
        <v>0</v>
      </c>
      <c r="AF78" s="142">
        <v>0</v>
      </c>
      <c r="AG78" s="142">
        <v>0</v>
      </c>
      <c r="AH78" s="190">
        <v>-86.57</v>
      </c>
      <c r="AI78" s="189">
        <v>-12.28</v>
      </c>
    </row>
    <row r="79" spans="1:35" s="4" customFormat="1" ht="15.75" x14ac:dyDescent="0.25">
      <c r="A79" s="17">
        <v>20151163</v>
      </c>
      <c r="B79" s="19">
        <v>42312</v>
      </c>
      <c r="C79" s="18" t="s">
        <v>188</v>
      </c>
      <c r="D79" s="30">
        <f t="shared" si="0"/>
        <v>15</v>
      </c>
      <c r="E79" s="8">
        <v>-2</v>
      </c>
      <c r="F79" s="18">
        <v>66.330648921178877</v>
      </c>
      <c r="G79" s="17">
        <v>1</v>
      </c>
      <c r="H79" s="67">
        <v>0.63642818470978368</v>
      </c>
      <c r="I79" s="66">
        <v>1</v>
      </c>
      <c r="J79" s="97">
        <v>0.09</v>
      </c>
      <c r="K79" s="99"/>
      <c r="L79" s="97">
        <v>4.4619999999999997</v>
      </c>
      <c r="M79" s="99"/>
      <c r="N79" s="96">
        <v>0</v>
      </c>
      <c r="O79" s="95" t="s">
        <v>869</v>
      </c>
      <c r="P79" s="96">
        <v>0</v>
      </c>
      <c r="Q79" s="95" t="s">
        <v>869</v>
      </c>
      <c r="R79" s="97">
        <v>5.9756999999999998</v>
      </c>
      <c r="S79" s="99"/>
      <c r="T79" s="96">
        <v>0</v>
      </c>
      <c r="U79" s="95" t="s">
        <v>869</v>
      </c>
      <c r="V79" s="96">
        <v>0</v>
      </c>
      <c r="W79" s="95" t="s">
        <v>869</v>
      </c>
      <c r="X79" s="142">
        <v>0</v>
      </c>
      <c r="Y79" s="142">
        <v>0</v>
      </c>
      <c r="Z79" s="142">
        <v>0</v>
      </c>
      <c r="AA79" s="142">
        <v>0</v>
      </c>
      <c r="AB79" s="142">
        <v>0</v>
      </c>
      <c r="AC79" s="142">
        <v>0</v>
      </c>
      <c r="AD79" s="142">
        <v>0</v>
      </c>
      <c r="AE79" s="142">
        <v>0</v>
      </c>
      <c r="AF79" s="142">
        <v>0</v>
      </c>
      <c r="AG79" s="142">
        <v>0</v>
      </c>
      <c r="AH79" s="190">
        <v>-83.14</v>
      </c>
      <c r="AI79" s="189">
        <v>-12.13</v>
      </c>
    </row>
    <row r="80" spans="1:35" s="4" customFormat="1" ht="15.75" x14ac:dyDescent="0.25">
      <c r="A80" s="17">
        <v>20151164</v>
      </c>
      <c r="B80" s="19">
        <v>42312</v>
      </c>
      <c r="C80" s="18" t="s">
        <v>189</v>
      </c>
      <c r="D80" s="30">
        <f t="shared" si="0"/>
        <v>15</v>
      </c>
      <c r="E80" s="8">
        <v>-1.5</v>
      </c>
      <c r="F80" s="18">
        <v>94.28769832670767</v>
      </c>
      <c r="G80" s="17">
        <v>1</v>
      </c>
      <c r="H80" s="67">
        <v>0.37510658936587787</v>
      </c>
      <c r="I80" s="66">
        <v>1</v>
      </c>
      <c r="J80" s="97">
        <v>0.1</v>
      </c>
      <c r="K80" s="99"/>
      <c r="L80" s="97">
        <v>2.6070000000000002</v>
      </c>
      <c r="M80" s="99"/>
      <c r="N80" s="96">
        <v>0</v>
      </c>
      <c r="O80" s="95" t="s">
        <v>869</v>
      </c>
      <c r="P80" s="96">
        <v>0</v>
      </c>
      <c r="Q80" s="95" t="s">
        <v>869</v>
      </c>
      <c r="R80" s="97">
        <v>6.016</v>
      </c>
      <c r="S80" s="99"/>
      <c r="T80" s="97">
        <v>0.91810000000000003</v>
      </c>
      <c r="U80" s="99"/>
      <c r="V80" s="96">
        <v>0</v>
      </c>
      <c r="W80" s="95" t="s">
        <v>869</v>
      </c>
      <c r="X80" s="142">
        <v>0</v>
      </c>
      <c r="Y80" s="142">
        <v>0</v>
      </c>
      <c r="Z80" s="142">
        <v>0</v>
      </c>
      <c r="AA80" s="142">
        <v>0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0</v>
      </c>
      <c r="AH80" s="190">
        <v>-86.54</v>
      </c>
      <c r="AI80" s="189">
        <v>-12.35</v>
      </c>
    </row>
    <row r="81" spans="1:35" s="4" customFormat="1" ht="15.75" x14ac:dyDescent="0.25">
      <c r="A81" s="17">
        <v>20151165</v>
      </c>
      <c r="B81" s="19">
        <v>42312</v>
      </c>
      <c r="C81" s="18" t="s">
        <v>190</v>
      </c>
      <c r="D81" s="30">
        <f t="shared" si="0"/>
        <v>15</v>
      </c>
      <c r="E81" s="8">
        <v>-1.25</v>
      </c>
      <c r="F81" s="18">
        <v>100.3653177626922</v>
      </c>
      <c r="G81" s="17">
        <v>1</v>
      </c>
      <c r="H81" s="67">
        <v>0.44479234812425267</v>
      </c>
      <c r="I81" s="66">
        <v>1</v>
      </c>
      <c r="J81" s="97">
        <v>0.12</v>
      </c>
      <c r="K81" s="99"/>
      <c r="L81" s="97">
        <v>2.6589999999999998</v>
      </c>
      <c r="M81" s="99"/>
      <c r="N81" s="96">
        <v>0</v>
      </c>
      <c r="O81" s="95" t="s">
        <v>869</v>
      </c>
      <c r="P81" s="96">
        <v>0</v>
      </c>
      <c r="Q81" s="95" t="s">
        <v>869</v>
      </c>
      <c r="R81" s="97">
        <v>2.9430000000000001</v>
      </c>
      <c r="S81" s="99"/>
      <c r="T81" s="96">
        <v>0</v>
      </c>
      <c r="U81" s="95" t="s">
        <v>869</v>
      </c>
      <c r="V81" s="96">
        <v>0</v>
      </c>
      <c r="W81" s="95" t="s">
        <v>869</v>
      </c>
      <c r="X81" s="142">
        <v>0</v>
      </c>
      <c r="Y81" s="142">
        <v>0</v>
      </c>
      <c r="Z81" s="142">
        <v>0</v>
      </c>
      <c r="AA81" s="142">
        <v>0</v>
      </c>
      <c r="AB81" s="142">
        <v>0</v>
      </c>
      <c r="AC81" s="142">
        <v>0</v>
      </c>
      <c r="AD81" s="142">
        <v>0</v>
      </c>
      <c r="AE81" s="142">
        <v>0</v>
      </c>
      <c r="AF81" s="142">
        <v>0</v>
      </c>
      <c r="AG81" s="142">
        <v>0</v>
      </c>
      <c r="AH81" s="190">
        <v>-88.78</v>
      </c>
      <c r="AI81" s="189">
        <v>-12.46</v>
      </c>
    </row>
    <row r="82" spans="1:35" s="4" customFormat="1" ht="15.75" x14ac:dyDescent="0.25">
      <c r="A82" s="17">
        <v>20151166</v>
      </c>
      <c r="B82" s="19">
        <v>42312</v>
      </c>
      <c r="C82" s="18" t="s">
        <v>191</v>
      </c>
      <c r="D82" s="30">
        <f t="shared" si="0"/>
        <v>15</v>
      </c>
      <c r="E82" s="8">
        <v>-1</v>
      </c>
      <c r="F82" s="18">
        <v>121.48504530273841</v>
      </c>
      <c r="G82" s="17">
        <v>1</v>
      </c>
      <c r="H82" s="67">
        <v>0.57337916488077778</v>
      </c>
      <c r="I82" s="66">
        <v>1</v>
      </c>
      <c r="J82" s="97">
        <v>0.12</v>
      </c>
      <c r="K82" s="99"/>
      <c r="L82" s="97">
        <v>2.93</v>
      </c>
      <c r="M82" s="99"/>
      <c r="N82" s="96">
        <v>0</v>
      </c>
      <c r="O82" s="95" t="s">
        <v>869</v>
      </c>
      <c r="P82" s="96">
        <v>0</v>
      </c>
      <c r="Q82" s="95" t="s">
        <v>869</v>
      </c>
      <c r="R82" s="97">
        <v>0.89239999999999997</v>
      </c>
      <c r="S82" s="99"/>
      <c r="T82" s="97">
        <v>0.43459999999999999</v>
      </c>
      <c r="U82" s="99"/>
      <c r="V82" s="96">
        <v>0</v>
      </c>
      <c r="W82" s="95" t="s">
        <v>869</v>
      </c>
      <c r="X82" s="142">
        <v>10.7</v>
      </c>
      <c r="Y82" s="142">
        <v>0</v>
      </c>
      <c r="Z82" s="142">
        <v>0</v>
      </c>
      <c r="AA82" s="142">
        <v>0</v>
      </c>
      <c r="AB82" s="142">
        <v>2.7</v>
      </c>
      <c r="AC82" s="142">
        <v>0</v>
      </c>
      <c r="AD82" s="142">
        <v>0</v>
      </c>
      <c r="AE82" s="142">
        <v>0</v>
      </c>
      <c r="AF82" s="142">
        <v>0</v>
      </c>
      <c r="AG82" s="142">
        <v>0</v>
      </c>
      <c r="AH82" s="190">
        <v>-83.16</v>
      </c>
      <c r="AI82" s="189">
        <v>-11.96</v>
      </c>
    </row>
    <row r="83" spans="1:35" s="4" customFormat="1" ht="15.75" x14ac:dyDescent="0.25">
      <c r="A83" s="17">
        <v>20151167</v>
      </c>
      <c r="B83" s="19">
        <v>42312</v>
      </c>
      <c r="C83" s="18" t="s">
        <v>192</v>
      </c>
      <c r="D83" s="30">
        <f t="shared" si="0"/>
        <v>15</v>
      </c>
      <c r="E83" s="8">
        <v>-0.75</v>
      </c>
      <c r="F83" s="18">
        <v>203.07708623083059</v>
      </c>
      <c r="G83" s="17">
        <v>1</v>
      </c>
      <c r="H83" s="67">
        <v>1.0205294502470166</v>
      </c>
      <c r="I83" s="66">
        <v>1</v>
      </c>
      <c r="J83" s="97">
        <v>0.1</v>
      </c>
      <c r="K83" s="99"/>
      <c r="L83" s="97">
        <v>3.06</v>
      </c>
      <c r="M83" s="99"/>
      <c r="N83" s="96">
        <v>0</v>
      </c>
      <c r="O83" s="95" t="s">
        <v>869</v>
      </c>
      <c r="P83" s="96">
        <v>0</v>
      </c>
      <c r="Q83" s="95" t="s">
        <v>869</v>
      </c>
      <c r="R83" s="97">
        <v>0.91090000000000004</v>
      </c>
      <c r="S83" s="99"/>
      <c r="T83" s="96">
        <v>0</v>
      </c>
      <c r="U83" s="95" t="s">
        <v>869</v>
      </c>
      <c r="V83" s="96">
        <v>0</v>
      </c>
      <c r="W83" s="95" t="s">
        <v>869</v>
      </c>
      <c r="X83" s="142">
        <v>0</v>
      </c>
      <c r="Y83" s="142">
        <v>0</v>
      </c>
      <c r="Z83" s="142">
        <v>0</v>
      </c>
      <c r="AA83" s="142">
        <v>0</v>
      </c>
      <c r="AB83" s="142">
        <v>0</v>
      </c>
      <c r="AC83" s="142">
        <v>0</v>
      </c>
      <c r="AD83" s="142">
        <v>0</v>
      </c>
      <c r="AE83" s="142">
        <v>0</v>
      </c>
      <c r="AF83" s="142">
        <v>0</v>
      </c>
      <c r="AG83" s="142">
        <v>0</v>
      </c>
      <c r="AH83" s="190">
        <v>-80.83</v>
      </c>
      <c r="AI83" s="189">
        <v>-11.88</v>
      </c>
    </row>
    <row r="84" spans="1:35" s="4" customFormat="1" ht="15.75" x14ac:dyDescent="0.25">
      <c r="A84" s="17">
        <v>20151168</v>
      </c>
      <c r="B84" s="19">
        <v>42312</v>
      </c>
      <c r="C84" s="18" t="s">
        <v>193</v>
      </c>
      <c r="D84" s="30">
        <f t="shared" si="0"/>
        <v>15</v>
      </c>
      <c r="E84" s="8">
        <v>-0.5</v>
      </c>
      <c r="F84" s="18">
        <v>179.37437043049098</v>
      </c>
      <c r="G84" s="17">
        <v>1</v>
      </c>
      <c r="H84" s="67">
        <v>0.84133749915405254</v>
      </c>
      <c r="I84" s="66">
        <v>1</v>
      </c>
      <c r="J84" s="97">
        <v>0.1</v>
      </c>
      <c r="K84" s="99"/>
      <c r="L84" s="97">
        <v>2.91</v>
      </c>
      <c r="M84" s="99"/>
      <c r="N84" s="96">
        <v>0</v>
      </c>
      <c r="O84" s="95" t="s">
        <v>869</v>
      </c>
      <c r="P84" s="96">
        <v>0</v>
      </c>
      <c r="Q84" s="95" t="s">
        <v>869</v>
      </c>
      <c r="R84" s="97">
        <v>0.89200000000000002</v>
      </c>
      <c r="S84" s="99"/>
      <c r="T84" s="96">
        <v>0</v>
      </c>
      <c r="U84" s="95" t="s">
        <v>869</v>
      </c>
      <c r="V84" s="96">
        <v>0</v>
      </c>
      <c r="W84" s="95" t="s">
        <v>869</v>
      </c>
      <c r="X84" s="142">
        <v>0</v>
      </c>
      <c r="Y84" s="142">
        <v>0</v>
      </c>
      <c r="Z84" s="142">
        <v>0</v>
      </c>
      <c r="AA84" s="142">
        <v>0</v>
      </c>
      <c r="AB84" s="142">
        <v>0</v>
      </c>
      <c r="AC84" s="142">
        <v>0</v>
      </c>
      <c r="AD84" s="142">
        <v>0</v>
      </c>
      <c r="AE84" s="142">
        <v>0</v>
      </c>
      <c r="AF84" s="142">
        <v>0</v>
      </c>
      <c r="AG84" s="142">
        <v>0</v>
      </c>
      <c r="AH84" s="190">
        <v>-78.040000000000006</v>
      </c>
      <c r="AI84" s="189">
        <v>-11.7</v>
      </c>
    </row>
    <row r="85" spans="1:35" s="4" customFormat="1" ht="15.75" x14ac:dyDescent="0.25">
      <c r="A85" s="17">
        <v>20151169</v>
      </c>
      <c r="B85" s="19">
        <v>42312</v>
      </c>
      <c r="C85" s="18" t="s">
        <v>194</v>
      </c>
      <c r="D85" s="30">
        <f t="shared" ref="D85:D109" si="1">D77-5</f>
        <v>10</v>
      </c>
      <c r="E85" s="8">
        <v>-3</v>
      </c>
      <c r="F85" s="18">
        <v>22.875669953889556</v>
      </c>
      <c r="G85" s="17">
        <v>1</v>
      </c>
      <c r="H85" s="67">
        <v>0.50286381375623179</v>
      </c>
      <c r="I85" s="66">
        <v>1</v>
      </c>
      <c r="J85" s="97">
        <v>0.05</v>
      </c>
      <c r="K85" s="99"/>
      <c r="L85" s="97">
        <v>28.588000000000001</v>
      </c>
      <c r="M85" s="99"/>
      <c r="N85" s="96">
        <v>0</v>
      </c>
      <c r="O85" s="95" t="s">
        <v>869</v>
      </c>
      <c r="P85" s="96">
        <v>0</v>
      </c>
      <c r="Q85" s="95" t="s">
        <v>869</v>
      </c>
      <c r="R85" s="97">
        <v>4.8548999999999998</v>
      </c>
      <c r="S85" s="99"/>
      <c r="T85" s="97">
        <v>0.44259999999999999</v>
      </c>
      <c r="U85" s="99"/>
      <c r="V85" s="96">
        <v>0</v>
      </c>
      <c r="W85" s="95" t="s">
        <v>869</v>
      </c>
      <c r="X85" s="141">
        <v>0</v>
      </c>
      <c r="Y85" s="141">
        <v>0</v>
      </c>
      <c r="Z85" s="141">
        <v>0</v>
      </c>
      <c r="AA85" s="141">
        <v>0</v>
      </c>
      <c r="AB85" s="141">
        <v>2</v>
      </c>
      <c r="AC85" s="141">
        <v>0</v>
      </c>
      <c r="AD85" s="141">
        <v>0</v>
      </c>
      <c r="AE85" s="141">
        <v>0</v>
      </c>
      <c r="AF85" s="141">
        <v>0</v>
      </c>
      <c r="AG85" s="141">
        <v>0</v>
      </c>
      <c r="AH85" s="190">
        <v>-84.42</v>
      </c>
      <c r="AI85" s="189">
        <v>-12.36</v>
      </c>
    </row>
    <row r="86" spans="1:35" s="4" customFormat="1" ht="15.75" x14ac:dyDescent="0.25">
      <c r="A86" s="17">
        <v>20151170</v>
      </c>
      <c r="B86" s="19">
        <v>42312</v>
      </c>
      <c r="C86" s="18" t="s">
        <v>195</v>
      </c>
      <c r="D86" s="30">
        <f t="shared" si="1"/>
        <v>10</v>
      </c>
      <c r="E86" s="8">
        <v>-2.5</v>
      </c>
      <c r="F86" s="18">
        <v>23.17955092568878</v>
      </c>
      <c r="G86" s="17">
        <v>1</v>
      </c>
      <c r="H86" s="67">
        <v>0.59577815876739826</v>
      </c>
      <c r="I86" s="66">
        <v>1</v>
      </c>
      <c r="J86" s="97">
        <v>0.06</v>
      </c>
      <c r="K86" s="99"/>
      <c r="L86" s="97">
        <v>17.468</v>
      </c>
      <c r="M86" s="99"/>
      <c r="N86" s="96">
        <v>0</v>
      </c>
      <c r="O86" s="95" t="s">
        <v>869</v>
      </c>
      <c r="P86" s="96">
        <v>0</v>
      </c>
      <c r="Q86" s="95" t="s">
        <v>869</v>
      </c>
      <c r="R86" s="97">
        <v>4.5292000000000003</v>
      </c>
      <c r="S86" s="99"/>
      <c r="T86" s="96">
        <v>0</v>
      </c>
      <c r="U86" s="95" t="s">
        <v>869</v>
      </c>
      <c r="V86" s="96">
        <v>0</v>
      </c>
      <c r="W86" s="95" t="s">
        <v>869</v>
      </c>
      <c r="X86" s="141">
        <v>7.4</v>
      </c>
      <c r="Y86" s="141">
        <v>0</v>
      </c>
      <c r="Z86" s="141">
        <v>0</v>
      </c>
      <c r="AA86" s="141">
        <v>0</v>
      </c>
      <c r="AB86" s="141">
        <v>0</v>
      </c>
      <c r="AC86" s="141">
        <v>0</v>
      </c>
      <c r="AD86" s="141">
        <v>0</v>
      </c>
      <c r="AE86" s="141">
        <v>0</v>
      </c>
      <c r="AF86" s="141">
        <v>0</v>
      </c>
      <c r="AG86" s="141">
        <v>0</v>
      </c>
      <c r="AH86" s="190">
        <v>-86.44</v>
      </c>
      <c r="AI86" s="189">
        <v>-12.85</v>
      </c>
    </row>
    <row r="87" spans="1:35" s="4" customFormat="1" ht="15.75" x14ac:dyDescent="0.25">
      <c r="A87" s="17">
        <v>20151171</v>
      </c>
      <c r="B87" s="19">
        <v>42312</v>
      </c>
      <c r="C87" s="18" t="s">
        <v>196</v>
      </c>
      <c r="D87" s="30">
        <f t="shared" si="1"/>
        <v>10</v>
      </c>
      <c r="E87" s="8">
        <v>-2</v>
      </c>
      <c r="F87" s="18">
        <v>26.522241615480269</v>
      </c>
      <c r="G87" s="17">
        <v>1</v>
      </c>
      <c r="H87" s="67">
        <v>0.57752712671163342</v>
      </c>
      <c r="I87" s="66">
        <v>1</v>
      </c>
      <c r="J87" s="97">
        <v>7.0000000000000007E-2</v>
      </c>
      <c r="K87" s="99"/>
      <c r="L87" s="97">
        <v>7.5750000000000002</v>
      </c>
      <c r="M87" s="99"/>
      <c r="N87" s="96">
        <v>0</v>
      </c>
      <c r="O87" s="95" t="s">
        <v>869</v>
      </c>
      <c r="P87" s="96">
        <v>0</v>
      </c>
      <c r="Q87" s="95" t="s">
        <v>869</v>
      </c>
      <c r="R87" s="97">
        <v>3.4836</v>
      </c>
      <c r="S87" s="99"/>
      <c r="T87" s="100">
        <v>8.7900000000000006E-2</v>
      </c>
      <c r="U87" s="99"/>
      <c r="V87" s="96">
        <v>0</v>
      </c>
      <c r="W87" s="95" t="s">
        <v>869</v>
      </c>
      <c r="X87" s="141">
        <v>5</v>
      </c>
      <c r="Y87" s="141">
        <v>0</v>
      </c>
      <c r="Z87" s="141">
        <v>0</v>
      </c>
      <c r="AA87" s="141">
        <v>0</v>
      </c>
      <c r="AB87" s="141">
        <v>0</v>
      </c>
      <c r="AC87" s="141">
        <v>0</v>
      </c>
      <c r="AD87" s="141">
        <v>0</v>
      </c>
      <c r="AE87" s="141">
        <v>0</v>
      </c>
      <c r="AF87" s="141">
        <v>0</v>
      </c>
      <c r="AG87" s="141">
        <v>0</v>
      </c>
      <c r="AH87" s="190">
        <v>-86.96</v>
      </c>
      <c r="AI87" s="189">
        <v>-13.04</v>
      </c>
    </row>
    <row r="88" spans="1:35" s="4" customFormat="1" ht="15.75" x14ac:dyDescent="0.25">
      <c r="A88" s="17">
        <v>20151172</v>
      </c>
      <c r="B88" s="19">
        <v>42312</v>
      </c>
      <c r="C88" s="18" t="s">
        <v>197</v>
      </c>
      <c r="D88" s="30">
        <f t="shared" si="1"/>
        <v>10</v>
      </c>
      <c r="E88" s="8">
        <v>-1.5</v>
      </c>
      <c r="F88" s="18">
        <v>43.691516522136546</v>
      </c>
      <c r="G88" s="17">
        <v>1</v>
      </c>
      <c r="H88" s="67">
        <v>0.35187800311308626</v>
      </c>
      <c r="I88" s="66">
        <v>1</v>
      </c>
      <c r="J88" s="97">
        <v>0.1</v>
      </c>
      <c r="K88" s="99"/>
      <c r="L88" s="97">
        <v>4.1630000000000003</v>
      </c>
      <c r="M88" s="99"/>
      <c r="N88" s="96">
        <v>0</v>
      </c>
      <c r="O88" s="95" t="s">
        <v>869</v>
      </c>
      <c r="P88" s="96">
        <v>0</v>
      </c>
      <c r="Q88" s="95" t="s">
        <v>869</v>
      </c>
      <c r="R88" s="97">
        <v>0.95760000000000001</v>
      </c>
      <c r="S88" s="99"/>
      <c r="T88" s="96">
        <v>0</v>
      </c>
      <c r="U88" s="95" t="s">
        <v>869</v>
      </c>
      <c r="V88" s="96">
        <v>0</v>
      </c>
      <c r="W88" s="95" t="s">
        <v>869</v>
      </c>
      <c r="X88" s="141">
        <v>0</v>
      </c>
      <c r="Y88" s="141">
        <v>0</v>
      </c>
      <c r="Z88" s="141">
        <v>0</v>
      </c>
      <c r="AA88" s="141">
        <v>0</v>
      </c>
      <c r="AB88" s="141">
        <v>0</v>
      </c>
      <c r="AC88" s="141">
        <v>0</v>
      </c>
      <c r="AD88" s="141">
        <v>0</v>
      </c>
      <c r="AE88" s="141">
        <v>0</v>
      </c>
      <c r="AF88" s="141">
        <v>0</v>
      </c>
      <c r="AG88" s="141">
        <v>0</v>
      </c>
      <c r="AH88" s="190">
        <v>-89.94</v>
      </c>
      <c r="AI88" s="189">
        <v>-13.69</v>
      </c>
    </row>
    <row r="89" spans="1:35" s="4" customFormat="1" ht="15.75" x14ac:dyDescent="0.25">
      <c r="A89" s="17">
        <v>20151173</v>
      </c>
      <c r="B89" s="19">
        <v>42312</v>
      </c>
      <c r="C89" s="18" t="s">
        <v>198</v>
      </c>
      <c r="D89" s="30">
        <f t="shared" si="1"/>
        <v>10</v>
      </c>
      <c r="E89" s="8">
        <v>-1.25</v>
      </c>
      <c r="F89" s="18">
        <v>45.970623810630734</v>
      </c>
      <c r="G89" s="17">
        <v>1</v>
      </c>
      <c r="H89" s="67">
        <v>0.3734474046335356</v>
      </c>
      <c r="I89" s="66">
        <v>1</v>
      </c>
      <c r="J89" s="97">
        <v>0.11</v>
      </c>
      <c r="K89" s="99"/>
      <c r="L89" s="97">
        <v>3.2349999999999999</v>
      </c>
      <c r="M89" s="99"/>
      <c r="N89" s="96">
        <v>0</v>
      </c>
      <c r="O89" s="95" t="s">
        <v>869</v>
      </c>
      <c r="P89" s="96">
        <v>0</v>
      </c>
      <c r="Q89" s="95" t="s">
        <v>869</v>
      </c>
      <c r="R89" s="96">
        <v>0</v>
      </c>
      <c r="S89" s="95" t="s">
        <v>869</v>
      </c>
      <c r="T89" s="96">
        <v>0</v>
      </c>
      <c r="U89" s="95" t="s">
        <v>869</v>
      </c>
      <c r="V89" s="96">
        <v>0</v>
      </c>
      <c r="W89" s="95" t="s">
        <v>869</v>
      </c>
      <c r="X89" s="141">
        <v>0</v>
      </c>
      <c r="Y89" s="141">
        <v>0</v>
      </c>
      <c r="Z89" s="141">
        <v>0</v>
      </c>
      <c r="AA89" s="141">
        <v>0</v>
      </c>
      <c r="AB89" s="141">
        <v>0</v>
      </c>
      <c r="AC89" s="141">
        <v>0</v>
      </c>
      <c r="AD89" s="141">
        <v>0</v>
      </c>
      <c r="AE89" s="141">
        <v>0</v>
      </c>
      <c r="AF89" s="141">
        <v>0</v>
      </c>
      <c r="AG89" s="141">
        <v>0</v>
      </c>
      <c r="AH89" s="190">
        <v>-93.12</v>
      </c>
      <c r="AI89" s="189">
        <v>-13.78</v>
      </c>
    </row>
    <row r="90" spans="1:35" s="4" customFormat="1" ht="15.75" x14ac:dyDescent="0.25">
      <c r="A90" s="17">
        <v>20151174</v>
      </c>
      <c r="B90" s="19">
        <v>42312</v>
      </c>
      <c r="C90" s="18" t="s">
        <v>199</v>
      </c>
      <c r="D90" s="30">
        <f t="shared" si="1"/>
        <v>10</v>
      </c>
      <c r="E90" s="8">
        <v>-1</v>
      </c>
      <c r="F90" s="18">
        <v>81.220816539340959</v>
      </c>
      <c r="G90" s="17">
        <v>1</v>
      </c>
      <c r="H90" s="67">
        <v>0.51779647634731218</v>
      </c>
      <c r="I90" s="66">
        <v>1</v>
      </c>
      <c r="J90" s="97">
        <v>0.16</v>
      </c>
      <c r="K90" s="99"/>
      <c r="L90" s="97">
        <v>2.9510000000000001</v>
      </c>
      <c r="M90" s="99"/>
      <c r="N90" s="96">
        <v>0</v>
      </c>
      <c r="O90" s="95" t="s">
        <v>869</v>
      </c>
      <c r="P90" s="96">
        <v>0</v>
      </c>
      <c r="Q90" s="95" t="s">
        <v>869</v>
      </c>
      <c r="R90" s="97">
        <v>0.36470000000000002</v>
      </c>
      <c r="S90" s="99"/>
      <c r="T90" s="96">
        <v>0</v>
      </c>
      <c r="U90" s="95" t="s">
        <v>869</v>
      </c>
      <c r="V90" s="96">
        <v>0</v>
      </c>
      <c r="W90" s="95" t="s">
        <v>869</v>
      </c>
      <c r="X90" s="141">
        <v>0</v>
      </c>
      <c r="Y90" s="141">
        <v>0</v>
      </c>
      <c r="Z90" s="141">
        <v>0</v>
      </c>
      <c r="AA90" s="141">
        <v>0</v>
      </c>
      <c r="AB90" s="141">
        <v>0</v>
      </c>
      <c r="AC90" s="141">
        <v>0</v>
      </c>
      <c r="AD90" s="141">
        <v>0</v>
      </c>
      <c r="AE90" s="141">
        <v>0</v>
      </c>
      <c r="AF90" s="141">
        <v>0</v>
      </c>
      <c r="AG90" s="141">
        <v>0</v>
      </c>
      <c r="AH90" s="190">
        <v>-93.37</v>
      </c>
      <c r="AI90" s="189">
        <v>-13.76</v>
      </c>
    </row>
    <row r="91" spans="1:35" s="4" customFormat="1" ht="15.75" x14ac:dyDescent="0.25">
      <c r="A91" s="17">
        <v>20151175</v>
      </c>
      <c r="B91" s="19">
        <v>42312</v>
      </c>
      <c r="C91" s="18" t="s">
        <v>200</v>
      </c>
      <c r="D91" s="30">
        <f t="shared" si="1"/>
        <v>10</v>
      </c>
      <c r="E91" s="8">
        <v>-0.75</v>
      </c>
      <c r="F91" s="18">
        <v>211.88963441300817</v>
      </c>
      <c r="G91" s="17">
        <v>1</v>
      </c>
      <c r="H91" s="67">
        <v>1.1532642288343971</v>
      </c>
      <c r="I91" s="66">
        <v>1</v>
      </c>
      <c r="J91" s="97">
        <v>0.19</v>
      </c>
      <c r="K91" s="99"/>
      <c r="L91" s="97">
        <v>2.4529999999999998</v>
      </c>
      <c r="M91" s="99"/>
      <c r="N91" s="96">
        <v>0</v>
      </c>
      <c r="O91" s="95" t="s">
        <v>869</v>
      </c>
      <c r="P91" s="96">
        <v>0</v>
      </c>
      <c r="Q91" s="95" t="s">
        <v>869</v>
      </c>
      <c r="R91" s="97">
        <v>0.37380000000000002</v>
      </c>
      <c r="S91" s="99"/>
      <c r="T91" s="96">
        <v>0</v>
      </c>
      <c r="U91" s="95" t="s">
        <v>869</v>
      </c>
      <c r="V91" s="96">
        <v>0</v>
      </c>
      <c r="W91" s="95" t="s">
        <v>869</v>
      </c>
      <c r="X91" s="141">
        <v>0</v>
      </c>
      <c r="Y91" s="141">
        <v>0</v>
      </c>
      <c r="Z91" s="141">
        <v>0</v>
      </c>
      <c r="AA91" s="141">
        <v>0</v>
      </c>
      <c r="AB91" s="141">
        <v>0</v>
      </c>
      <c r="AC91" s="141">
        <v>0</v>
      </c>
      <c r="AD91" s="141">
        <v>0</v>
      </c>
      <c r="AE91" s="141">
        <v>0</v>
      </c>
      <c r="AF91" s="141">
        <v>0</v>
      </c>
      <c r="AG91" s="141">
        <v>0</v>
      </c>
      <c r="AH91" s="190">
        <v>-88.5</v>
      </c>
      <c r="AI91" s="189">
        <v>-12.35</v>
      </c>
    </row>
    <row r="92" spans="1:35" s="4" customFormat="1" ht="15.75" x14ac:dyDescent="0.25">
      <c r="A92" s="17">
        <v>20151176</v>
      </c>
      <c r="B92" s="19">
        <v>42312</v>
      </c>
      <c r="C92" s="18" t="s">
        <v>201</v>
      </c>
      <c r="D92" s="30">
        <f t="shared" si="1"/>
        <v>10</v>
      </c>
      <c r="E92" s="8">
        <v>-0.5</v>
      </c>
      <c r="F92" s="18">
        <v>142.60477284278463</v>
      </c>
      <c r="G92" s="17">
        <v>1</v>
      </c>
      <c r="H92" s="67">
        <v>0.59494856640122717</v>
      </c>
      <c r="I92" s="66">
        <v>1</v>
      </c>
      <c r="J92" s="97">
        <v>0.22</v>
      </c>
      <c r="K92" s="99"/>
      <c r="L92" s="97">
        <v>1.851</v>
      </c>
      <c r="M92" s="99"/>
      <c r="N92" s="96">
        <v>0</v>
      </c>
      <c r="O92" s="95" t="s">
        <v>869</v>
      </c>
      <c r="P92" s="96">
        <v>0</v>
      </c>
      <c r="Q92" s="95" t="s">
        <v>869</v>
      </c>
      <c r="R92" s="96">
        <v>0</v>
      </c>
      <c r="S92" s="95" t="s">
        <v>869</v>
      </c>
      <c r="T92" s="96">
        <v>0</v>
      </c>
      <c r="U92" s="95" t="s">
        <v>869</v>
      </c>
      <c r="V92" s="96">
        <v>0</v>
      </c>
      <c r="W92" s="95" t="s">
        <v>869</v>
      </c>
      <c r="X92" s="141">
        <v>0</v>
      </c>
      <c r="Y92" s="141">
        <v>0</v>
      </c>
      <c r="Z92" s="141">
        <v>0</v>
      </c>
      <c r="AA92" s="141">
        <v>0</v>
      </c>
      <c r="AB92" s="141">
        <v>0</v>
      </c>
      <c r="AC92" s="141">
        <v>0</v>
      </c>
      <c r="AD92" s="141">
        <v>0</v>
      </c>
      <c r="AE92" s="141">
        <v>0</v>
      </c>
      <c r="AF92" s="141">
        <v>0</v>
      </c>
      <c r="AG92" s="141">
        <v>0</v>
      </c>
      <c r="AH92" s="190">
        <v>-93.2</v>
      </c>
      <c r="AI92" s="189">
        <v>-13.1</v>
      </c>
    </row>
    <row r="93" spans="1:35" s="4" customFormat="1" ht="15.75" x14ac:dyDescent="0.25">
      <c r="A93" s="17">
        <v>20151177</v>
      </c>
      <c r="B93" s="19">
        <v>42312</v>
      </c>
      <c r="C93" s="18" t="s">
        <v>202</v>
      </c>
      <c r="D93" s="30">
        <v>10</v>
      </c>
      <c r="E93" s="8">
        <v>-0.25</v>
      </c>
      <c r="F93" s="18">
        <v>133.18446271700861</v>
      </c>
      <c r="G93" s="17">
        <v>1</v>
      </c>
      <c r="H93" s="67">
        <v>0.79405073428229811</v>
      </c>
      <c r="I93" s="66">
        <v>1</v>
      </c>
      <c r="J93" s="97">
        <v>0.16</v>
      </c>
      <c r="K93" s="99"/>
      <c r="L93" s="97">
        <v>1.758</v>
      </c>
      <c r="M93" s="99"/>
      <c r="N93" s="96">
        <v>0</v>
      </c>
      <c r="O93" s="95" t="s">
        <v>869</v>
      </c>
      <c r="P93" s="96">
        <v>0</v>
      </c>
      <c r="Q93" s="95" t="s">
        <v>869</v>
      </c>
      <c r="R93" s="97">
        <v>0.37159999999999999</v>
      </c>
      <c r="S93" s="99"/>
      <c r="T93" s="96">
        <v>0</v>
      </c>
      <c r="U93" s="95" t="s">
        <v>869</v>
      </c>
      <c r="V93" s="96">
        <v>0</v>
      </c>
      <c r="W93" s="95" t="s">
        <v>869</v>
      </c>
      <c r="X93" s="141">
        <v>0</v>
      </c>
      <c r="Y93" s="141">
        <v>0</v>
      </c>
      <c r="Z93" s="141">
        <v>0</v>
      </c>
      <c r="AA93" s="141">
        <v>0</v>
      </c>
      <c r="AB93" s="141">
        <v>5.4</v>
      </c>
      <c r="AC93" s="141">
        <v>0</v>
      </c>
      <c r="AD93" s="141">
        <v>0</v>
      </c>
      <c r="AE93" s="141">
        <v>0</v>
      </c>
      <c r="AF93" s="141">
        <v>0</v>
      </c>
      <c r="AG93" s="141">
        <v>0</v>
      </c>
      <c r="AH93" s="190">
        <v>-95.77</v>
      </c>
      <c r="AI93" s="189">
        <v>-13.54</v>
      </c>
    </row>
    <row r="94" spans="1:35" s="4" customFormat="1" ht="15.75" x14ac:dyDescent="0.25">
      <c r="A94" s="17">
        <v>20151178</v>
      </c>
      <c r="B94" s="19">
        <v>42313</v>
      </c>
      <c r="C94" s="18" t="s">
        <v>203</v>
      </c>
      <c r="D94" s="30">
        <f t="shared" si="1"/>
        <v>5</v>
      </c>
      <c r="E94" s="8">
        <v>-3</v>
      </c>
      <c r="F94" s="18">
        <v>25.00283675648414</v>
      </c>
      <c r="G94" s="17">
        <v>1</v>
      </c>
      <c r="H94" s="67">
        <v>2.823357164213562</v>
      </c>
      <c r="I94" s="66">
        <v>2</v>
      </c>
      <c r="J94" s="97">
        <v>0.06</v>
      </c>
      <c r="K94" s="99"/>
      <c r="L94" s="97">
        <v>17.391999999999999</v>
      </c>
      <c r="M94" s="99"/>
      <c r="N94" s="96">
        <v>0</v>
      </c>
      <c r="O94" s="95" t="s">
        <v>869</v>
      </c>
      <c r="P94" s="96">
        <v>0</v>
      </c>
      <c r="Q94" s="95" t="s">
        <v>869</v>
      </c>
      <c r="R94" s="97">
        <v>4.3178999999999998</v>
      </c>
      <c r="S94" s="99"/>
      <c r="T94" s="96">
        <v>0</v>
      </c>
      <c r="U94" s="95" t="s">
        <v>869</v>
      </c>
      <c r="V94" s="96">
        <v>0</v>
      </c>
      <c r="W94" s="95" t="s">
        <v>869</v>
      </c>
      <c r="X94" s="140">
        <v>4</v>
      </c>
      <c r="Y94" s="140">
        <v>0</v>
      </c>
      <c r="Z94" s="140">
        <v>0</v>
      </c>
      <c r="AA94" s="140">
        <v>0</v>
      </c>
      <c r="AB94" s="140">
        <v>1</v>
      </c>
      <c r="AC94" s="140">
        <v>0</v>
      </c>
      <c r="AD94" s="140">
        <v>0</v>
      </c>
      <c r="AE94" s="140">
        <v>0</v>
      </c>
      <c r="AF94" s="140">
        <v>0</v>
      </c>
      <c r="AG94" s="140">
        <v>0</v>
      </c>
      <c r="AH94" s="190">
        <v>-82.26</v>
      </c>
      <c r="AI94" s="189">
        <v>-11.75</v>
      </c>
    </row>
    <row r="95" spans="1:35" s="4" customFormat="1" ht="15.75" x14ac:dyDescent="0.25">
      <c r="A95" s="17">
        <v>20151179</v>
      </c>
      <c r="B95" s="19">
        <v>42313</v>
      </c>
      <c r="C95" s="18" t="s">
        <v>204</v>
      </c>
      <c r="D95" s="30">
        <f t="shared" si="1"/>
        <v>5</v>
      </c>
      <c r="E95" s="8">
        <v>-2.5</v>
      </c>
      <c r="F95" s="18">
        <v>26.06642015778143</v>
      </c>
      <c r="G95" s="17">
        <v>1</v>
      </c>
      <c r="H95" s="67">
        <v>1.3017612623790293</v>
      </c>
      <c r="I95" s="66">
        <v>1</v>
      </c>
      <c r="J95" s="97">
        <v>7.0000000000000007E-2</v>
      </c>
      <c r="K95" s="99"/>
      <c r="L95" s="97">
        <v>9.5090000000000003</v>
      </c>
      <c r="M95" s="99"/>
      <c r="N95" s="96">
        <v>0</v>
      </c>
      <c r="O95" s="95" t="s">
        <v>869</v>
      </c>
      <c r="P95" s="96">
        <v>0</v>
      </c>
      <c r="Q95" s="95" t="s">
        <v>869</v>
      </c>
      <c r="R95" s="97">
        <v>2.9615</v>
      </c>
      <c r="S95" s="99"/>
      <c r="T95" s="96">
        <v>0</v>
      </c>
      <c r="U95" s="95" t="s">
        <v>869</v>
      </c>
      <c r="V95" s="96">
        <v>0</v>
      </c>
      <c r="W95" s="95" t="s">
        <v>869</v>
      </c>
      <c r="X95" s="140">
        <v>5.7</v>
      </c>
      <c r="Y95" s="140">
        <v>0</v>
      </c>
      <c r="Z95" s="140">
        <v>0</v>
      </c>
      <c r="AA95" s="140">
        <v>0</v>
      </c>
      <c r="AB95" s="140">
        <v>0</v>
      </c>
      <c r="AC95" s="140">
        <v>0</v>
      </c>
      <c r="AD95" s="140">
        <v>0</v>
      </c>
      <c r="AE95" s="140">
        <v>0</v>
      </c>
      <c r="AF95" s="140">
        <v>0</v>
      </c>
      <c r="AG95" s="140">
        <v>0</v>
      </c>
      <c r="AH95" s="190">
        <v>-80.05</v>
      </c>
      <c r="AI95" s="189">
        <v>-11.61</v>
      </c>
    </row>
    <row r="96" spans="1:35" ht="15.75" x14ac:dyDescent="0.25">
      <c r="A96" s="17">
        <v>20151180</v>
      </c>
      <c r="B96" s="19">
        <v>42313</v>
      </c>
      <c r="C96" s="18" t="s">
        <v>205</v>
      </c>
      <c r="D96" s="30">
        <f t="shared" si="1"/>
        <v>5</v>
      </c>
      <c r="E96" s="8">
        <v>-2</v>
      </c>
      <c r="F96" s="18">
        <v>95.351281728004963</v>
      </c>
      <c r="G96" s="17">
        <v>1</v>
      </c>
      <c r="H96" s="67">
        <v>0.77994766405738902</v>
      </c>
      <c r="I96" s="66">
        <v>1</v>
      </c>
      <c r="J96" s="97">
        <v>0.08</v>
      </c>
      <c r="K96" s="99"/>
      <c r="L96" s="97">
        <v>13.893000000000001</v>
      </c>
      <c r="M96" s="99"/>
      <c r="N96" s="96">
        <v>0</v>
      </c>
      <c r="O96" s="95" t="s">
        <v>869</v>
      </c>
      <c r="P96" s="96">
        <v>0</v>
      </c>
      <c r="Q96" s="95" t="s">
        <v>869</v>
      </c>
      <c r="R96" s="97">
        <v>6.0064000000000002</v>
      </c>
      <c r="S96" s="99"/>
      <c r="T96" s="96">
        <v>0</v>
      </c>
      <c r="U96" s="95" t="s">
        <v>869</v>
      </c>
      <c r="V96" s="96">
        <v>0</v>
      </c>
      <c r="W96" s="95" t="s">
        <v>869</v>
      </c>
      <c r="X96" s="140">
        <v>9.6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>
        <v>0</v>
      </c>
      <c r="AH96" s="190">
        <v>-78.459999999999994</v>
      </c>
      <c r="AI96" s="189">
        <v>-11.53</v>
      </c>
    </row>
    <row r="97" spans="1:35" ht="15.75" x14ac:dyDescent="0.25">
      <c r="A97" s="17">
        <v>20151181</v>
      </c>
      <c r="B97" s="19">
        <v>42313</v>
      </c>
      <c r="C97" s="18" t="s">
        <v>206</v>
      </c>
      <c r="D97" s="30">
        <f t="shared" si="1"/>
        <v>5</v>
      </c>
      <c r="E97" s="8">
        <v>-1.5</v>
      </c>
      <c r="F97" s="18">
        <v>61.164672400592039</v>
      </c>
      <c r="G97" s="17">
        <v>1</v>
      </c>
      <c r="H97" s="67">
        <v>0.58665264273951589</v>
      </c>
      <c r="I97" s="66">
        <v>1</v>
      </c>
      <c r="J97" s="97">
        <v>0.1</v>
      </c>
      <c r="K97" s="99"/>
      <c r="L97" s="97">
        <v>5.335</v>
      </c>
      <c r="M97" s="99"/>
      <c r="N97" s="96">
        <v>0</v>
      </c>
      <c r="O97" s="95" t="s">
        <v>869</v>
      </c>
      <c r="P97" s="96">
        <v>0</v>
      </c>
      <c r="Q97" s="95" t="s">
        <v>869</v>
      </c>
      <c r="R97" s="97">
        <v>2.528</v>
      </c>
      <c r="S97" s="99"/>
      <c r="T97" s="96">
        <v>0</v>
      </c>
      <c r="U97" s="95" t="s">
        <v>869</v>
      </c>
      <c r="V97" s="96">
        <v>0</v>
      </c>
      <c r="W97" s="95" t="s">
        <v>869</v>
      </c>
      <c r="X97" s="140">
        <v>4</v>
      </c>
      <c r="Y97" s="140">
        <v>0</v>
      </c>
      <c r="Z97" s="140">
        <v>0</v>
      </c>
      <c r="AA97" s="140">
        <v>0</v>
      </c>
      <c r="AB97" s="140">
        <v>0</v>
      </c>
      <c r="AC97" s="140">
        <v>0</v>
      </c>
      <c r="AD97" s="140">
        <v>0</v>
      </c>
      <c r="AE97" s="140">
        <v>0</v>
      </c>
      <c r="AF97" s="140">
        <v>0</v>
      </c>
      <c r="AG97" s="140">
        <v>0</v>
      </c>
      <c r="AH97" s="190">
        <v>-78.819999999999993</v>
      </c>
      <c r="AI97" s="189">
        <v>-11.4</v>
      </c>
    </row>
    <row r="98" spans="1:35" ht="15.75" x14ac:dyDescent="0.25">
      <c r="A98" s="17">
        <v>20151182</v>
      </c>
      <c r="B98" s="19">
        <v>42313</v>
      </c>
      <c r="C98" s="18" t="s">
        <v>207</v>
      </c>
      <c r="D98" s="30">
        <f t="shared" si="1"/>
        <v>5</v>
      </c>
      <c r="E98" s="8">
        <v>-1.25</v>
      </c>
      <c r="F98" s="18">
        <v>74.839316131557212</v>
      </c>
      <c r="G98" s="17">
        <v>1</v>
      </c>
      <c r="H98" s="67">
        <v>0.58827978639255474</v>
      </c>
      <c r="I98" s="66">
        <v>1</v>
      </c>
      <c r="J98" s="97">
        <v>0.11</v>
      </c>
      <c r="K98" s="99"/>
      <c r="L98" s="97">
        <v>3.2839999999999998</v>
      </c>
      <c r="M98" s="99"/>
      <c r="N98" s="96">
        <v>0</v>
      </c>
      <c r="O98" s="95" t="s">
        <v>869</v>
      </c>
      <c r="P98" s="96">
        <v>0</v>
      </c>
      <c r="Q98" s="95" t="s">
        <v>869</v>
      </c>
      <c r="R98" s="97">
        <v>0.35970000000000002</v>
      </c>
      <c r="S98" s="99"/>
      <c r="T98" s="96">
        <v>0</v>
      </c>
      <c r="U98" s="95" t="s">
        <v>869</v>
      </c>
      <c r="V98" s="96">
        <v>0</v>
      </c>
      <c r="W98" s="95" t="s">
        <v>869</v>
      </c>
      <c r="X98" s="140">
        <v>0</v>
      </c>
      <c r="Y98" s="140">
        <v>0</v>
      </c>
      <c r="Z98" s="140">
        <v>0</v>
      </c>
      <c r="AA98" s="140">
        <v>0</v>
      </c>
      <c r="AB98" s="140">
        <v>0</v>
      </c>
      <c r="AC98" s="140">
        <v>0</v>
      </c>
      <c r="AD98" s="140">
        <v>0</v>
      </c>
      <c r="AE98" s="140">
        <v>0</v>
      </c>
      <c r="AF98" s="140">
        <v>0</v>
      </c>
      <c r="AG98" s="140">
        <v>0</v>
      </c>
      <c r="AH98" s="190">
        <v>-74.319999999999993</v>
      </c>
      <c r="AI98" s="189">
        <v>-10.88</v>
      </c>
    </row>
    <row r="99" spans="1:35" ht="15.75" x14ac:dyDescent="0.25">
      <c r="A99" s="17">
        <v>20151183</v>
      </c>
      <c r="B99" s="19">
        <v>42313</v>
      </c>
      <c r="C99" s="18" t="s">
        <v>208</v>
      </c>
      <c r="D99" s="30">
        <f t="shared" si="1"/>
        <v>5</v>
      </c>
      <c r="E99" s="8">
        <v>-1</v>
      </c>
      <c r="F99" s="18">
        <v>128.17042668232136</v>
      </c>
      <c r="G99" s="17">
        <v>1</v>
      </c>
      <c r="H99" s="67">
        <v>0.65508699091297884</v>
      </c>
      <c r="I99" s="66">
        <v>1</v>
      </c>
      <c r="J99" s="97">
        <v>0.12</v>
      </c>
      <c r="K99" s="99"/>
      <c r="L99" s="97">
        <v>3.3410000000000002</v>
      </c>
      <c r="M99" s="99"/>
      <c r="N99" s="96">
        <v>0</v>
      </c>
      <c r="O99" s="95" t="s">
        <v>869</v>
      </c>
      <c r="P99" s="96">
        <v>0</v>
      </c>
      <c r="Q99" s="95" t="s">
        <v>869</v>
      </c>
      <c r="R99" s="97">
        <v>0.37130000000000002</v>
      </c>
      <c r="S99" s="99"/>
      <c r="T99" s="96">
        <v>0</v>
      </c>
      <c r="U99" s="95" t="s">
        <v>869</v>
      </c>
      <c r="V99" s="96">
        <v>0</v>
      </c>
      <c r="W99" s="95" t="s">
        <v>869</v>
      </c>
      <c r="X99" s="140">
        <v>4</v>
      </c>
      <c r="Y99" s="140">
        <v>0</v>
      </c>
      <c r="Z99" s="140">
        <v>0</v>
      </c>
      <c r="AA99" s="140">
        <v>0</v>
      </c>
      <c r="AB99" s="140">
        <v>0</v>
      </c>
      <c r="AC99" s="140">
        <v>0</v>
      </c>
      <c r="AD99" s="140">
        <v>0</v>
      </c>
      <c r="AE99" s="140">
        <v>0</v>
      </c>
      <c r="AF99" s="140">
        <v>0</v>
      </c>
      <c r="AG99" s="140">
        <v>0</v>
      </c>
      <c r="AH99" s="190">
        <v>-75.61</v>
      </c>
      <c r="AI99" s="189">
        <v>-11.25</v>
      </c>
    </row>
    <row r="100" spans="1:35" ht="15.75" x14ac:dyDescent="0.25">
      <c r="A100" s="17">
        <v>20151184</v>
      </c>
      <c r="B100" s="19">
        <v>42313</v>
      </c>
      <c r="C100" s="18" t="s">
        <v>209</v>
      </c>
      <c r="D100" s="30">
        <f t="shared" si="1"/>
        <v>5</v>
      </c>
      <c r="E100" s="8">
        <v>-0.75</v>
      </c>
      <c r="F100" s="20">
        <v>277.78676098722838</v>
      </c>
      <c r="G100" s="17">
        <v>10</v>
      </c>
      <c r="H100" s="67">
        <v>1.5102192087744064</v>
      </c>
      <c r="I100" s="66">
        <v>1</v>
      </c>
      <c r="J100" s="97">
        <v>0.11</v>
      </c>
      <c r="K100" s="99"/>
      <c r="L100" s="97">
        <v>3.621</v>
      </c>
      <c r="M100" s="99"/>
      <c r="N100" s="96">
        <v>0</v>
      </c>
      <c r="O100" s="95" t="s">
        <v>869</v>
      </c>
      <c r="P100" s="96">
        <v>0</v>
      </c>
      <c r="Q100" s="95" t="s">
        <v>869</v>
      </c>
      <c r="R100" s="97">
        <v>0.36699999999999999</v>
      </c>
      <c r="S100" s="99"/>
      <c r="T100" s="96">
        <v>0</v>
      </c>
      <c r="U100" s="95" t="s">
        <v>869</v>
      </c>
      <c r="V100" s="96">
        <v>0</v>
      </c>
      <c r="W100" s="95" t="s">
        <v>869</v>
      </c>
      <c r="X100" s="140">
        <v>6.4</v>
      </c>
      <c r="Y100" s="140">
        <v>0</v>
      </c>
      <c r="Z100" s="140">
        <v>0</v>
      </c>
      <c r="AA100" s="140">
        <v>0</v>
      </c>
      <c r="AB100" s="140">
        <v>0</v>
      </c>
      <c r="AC100" s="140">
        <v>0</v>
      </c>
      <c r="AD100" s="140">
        <v>0</v>
      </c>
      <c r="AE100" s="140">
        <v>0</v>
      </c>
      <c r="AF100" s="140">
        <v>0</v>
      </c>
      <c r="AG100" s="140">
        <v>0</v>
      </c>
      <c r="AH100" s="190">
        <v>-79.709999999999994</v>
      </c>
      <c r="AI100" s="189">
        <v>-11.6</v>
      </c>
    </row>
    <row r="101" spans="1:35" ht="15.75" x14ac:dyDescent="0.25">
      <c r="A101" s="17">
        <v>20151185</v>
      </c>
      <c r="B101" s="19">
        <v>42313</v>
      </c>
      <c r="C101" s="18" t="s">
        <v>210</v>
      </c>
      <c r="D101" s="30">
        <f t="shared" si="1"/>
        <v>5</v>
      </c>
      <c r="E101" s="8">
        <v>-0.5</v>
      </c>
      <c r="F101" s="18">
        <v>186.97139472547164</v>
      </c>
      <c r="G101" s="17">
        <v>1</v>
      </c>
      <c r="H101" s="67">
        <v>0.98995810357160441</v>
      </c>
      <c r="I101" s="66">
        <v>1</v>
      </c>
      <c r="J101" s="97">
        <v>0.1</v>
      </c>
      <c r="K101" s="99"/>
      <c r="L101" s="97">
        <v>4.2009999999999996</v>
      </c>
      <c r="M101" s="99"/>
      <c r="N101" s="96">
        <v>0</v>
      </c>
      <c r="O101" s="95" t="s">
        <v>869</v>
      </c>
      <c r="P101" s="96">
        <v>0</v>
      </c>
      <c r="Q101" s="95" t="s">
        <v>869</v>
      </c>
      <c r="R101" s="97">
        <v>0.36840000000000001</v>
      </c>
      <c r="S101" s="99"/>
      <c r="T101" s="96">
        <v>0</v>
      </c>
      <c r="U101" s="95" t="s">
        <v>869</v>
      </c>
      <c r="V101" s="96">
        <v>0</v>
      </c>
      <c r="W101" s="95" t="s">
        <v>869</v>
      </c>
      <c r="X101" s="140">
        <v>7.7</v>
      </c>
      <c r="Y101" s="140">
        <v>0</v>
      </c>
      <c r="Z101" s="140">
        <v>0</v>
      </c>
      <c r="AA101" s="140">
        <v>0</v>
      </c>
      <c r="AB101" s="140">
        <v>1</v>
      </c>
      <c r="AC101" s="140">
        <v>0</v>
      </c>
      <c r="AD101" s="140">
        <v>0</v>
      </c>
      <c r="AE101" s="140">
        <v>0</v>
      </c>
      <c r="AF101" s="140">
        <v>0</v>
      </c>
      <c r="AG101" s="140">
        <v>0</v>
      </c>
      <c r="AH101" s="190">
        <v>-76.900000000000006</v>
      </c>
      <c r="AI101" s="189">
        <v>-11.39</v>
      </c>
    </row>
    <row r="102" spans="1:35" ht="15.75" x14ac:dyDescent="0.25">
      <c r="A102" s="17">
        <v>20151186</v>
      </c>
      <c r="B102" s="19">
        <v>42312</v>
      </c>
      <c r="C102" s="18" t="s">
        <v>211</v>
      </c>
      <c r="D102" s="30">
        <f t="shared" si="1"/>
        <v>0</v>
      </c>
      <c r="E102" s="8">
        <v>-3</v>
      </c>
      <c r="F102" s="18">
        <v>31.232396678368275</v>
      </c>
      <c r="G102" s="17">
        <v>1</v>
      </c>
      <c r="H102" s="67">
        <v>0.68765550311668555</v>
      </c>
      <c r="I102" s="66">
        <v>1</v>
      </c>
      <c r="J102" s="97">
        <v>0.06</v>
      </c>
      <c r="K102" s="99"/>
      <c r="L102" s="97">
        <v>13.76</v>
      </c>
      <c r="M102" s="99"/>
      <c r="N102" s="96">
        <v>0</v>
      </c>
      <c r="O102" s="95" t="s">
        <v>869</v>
      </c>
      <c r="P102" s="96">
        <v>0</v>
      </c>
      <c r="Q102" s="95" t="s">
        <v>869</v>
      </c>
      <c r="R102" s="97">
        <v>3.7237</v>
      </c>
      <c r="S102" s="99"/>
      <c r="T102" s="96">
        <v>0</v>
      </c>
      <c r="U102" s="95" t="s">
        <v>869</v>
      </c>
      <c r="V102" s="96">
        <v>0</v>
      </c>
      <c r="W102" s="95" t="s">
        <v>869</v>
      </c>
      <c r="X102" s="139">
        <v>296.8</v>
      </c>
      <c r="Y102" s="139">
        <v>0</v>
      </c>
      <c r="Z102" s="139">
        <v>0</v>
      </c>
      <c r="AA102" s="139">
        <v>96.9</v>
      </c>
      <c r="AB102" s="139">
        <v>2</v>
      </c>
      <c r="AC102" s="139">
        <v>0</v>
      </c>
      <c r="AD102" s="139">
        <v>0</v>
      </c>
      <c r="AE102" s="139">
        <v>0</v>
      </c>
      <c r="AF102" s="139">
        <v>0</v>
      </c>
      <c r="AG102" s="139">
        <v>0</v>
      </c>
      <c r="AH102" s="190">
        <v>-83.84</v>
      </c>
      <c r="AI102" s="189">
        <v>-12.2</v>
      </c>
    </row>
    <row r="103" spans="1:35" ht="15.75" x14ac:dyDescent="0.25">
      <c r="A103" s="17">
        <v>20151187</v>
      </c>
      <c r="B103" s="19">
        <v>42312</v>
      </c>
      <c r="C103" s="18" t="s">
        <v>212</v>
      </c>
      <c r="D103" s="30">
        <f t="shared" si="1"/>
        <v>0</v>
      </c>
      <c r="E103" s="8">
        <v>-2.5</v>
      </c>
      <c r="F103" s="18">
        <v>58.885565112097844</v>
      </c>
      <c r="G103" s="17">
        <v>1</v>
      </c>
      <c r="H103" s="67">
        <v>0.53817438300223686</v>
      </c>
      <c r="I103" s="66">
        <v>1</v>
      </c>
      <c r="J103" s="97">
        <v>0.06</v>
      </c>
      <c r="K103" s="99"/>
      <c r="L103" s="97">
        <v>6.0220000000000002</v>
      </c>
      <c r="M103" s="99"/>
      <c r="N103" s="96">
        <v>0</v>
      </c>
      <c r="O103" s="95" t="s">
        <v>869</v>
      </c>
      <c r="P103" s="96">
        <v>0</v>
      </c>
      <c r="Q103" s="95" t="s">
        <v>869</v>
      </c>
      <c r="R103" s="97">
        <v>1.4126000000000001</v>
      </c>
      <c r="S103" s="99"/>
      <c r="T103" s="96">
        <v>0</v>
      </c>
      <c r="U103" s="95" t="s">
        <v>869</v>
      </c>
      <c r="V103" s="96">
        <v>0</v>
      </c>
      <c r="W103" s="95" t="s">
        <v>869</v>
      </c>
      <c r="X103" s="139">
        <v>30.7</v>
      </c>
      <c r="Y103" s="139">
        <v>0</v>
      </c>
      <c r="Z103" s="139">
        <v>0</v>
      </c>
      <c r="AA103" s="139">
        <v>0</v>
      </c>
      <c r="AB103" s="139">
        <v>1</v>
      </c>
      <c r="AC103" s="139">
        <v>0</v>
      </c>
      <c r="AD103" s="139">
        <v>0</v>
      </c>
      <c r="AE103" s="139">
        <v>0</v>
      </c>
      <c r="AF103" s="139">
        <v>0</v>
      </c>
      <c r="AG103" s="139">
        <v>0</v>
      </c>
      <c r="AH103" s="190">
        <v>-85.84</v>
      </c>
      <c r="AI103" s="189">
        <v>-12.39</v>
      </c>
    </row>
    <row r="104" spans="1:35" ht="15.75" x14ac:dyDescent="0.25">
      <c r="A104" s="17">
        <v>20151188</v>
      </c>
      <c r="B104" s="19">
        <v>42312</v>
      </c>
      <c r="C104" s="18" t="s">
        <v>213</v>
      </c>
      <c r="D104" s="30">
        <f t="shared" si="1"/>
        <v>0</v>
      </c>
      <c r="E104" s="8">
        <v>-2</v>
      </c>
      <c r="F104" s="18">
        <v>101.27696067808988</v>
      </c>
      <c r="G104" s="17">
        <v>1</v>
      </c>
      <c r="H104" s="67">
        <v>0.61249739803120851</v>
      </c>
      <c r="I104" s="66">
        <v>1</v>
      </c>
      <c r="J104" s="97">
        <v>0.08</v>
      </c>
      <c r="K104" s="99"/>
      <c r="L104" s="97">
        <v>8.5399999999999991</v>
      </c>
      <c r="M104" s="99"/>
      <c r="N104" s="96">
        <v>0</v>
      </c>
      <c r="O104" s="95" t="s">
        <v>869</v>
      </c>
      <c r="P104" s="96">
        <v>0</v>
      </c>
      <c r="Q104" s="95" t="s">
        <v>869</v>
      </c>
      <c r="R104" s="97">
        <v>1.1295999999999999</v>
      </c>
      <c r="S104" s="99"/>
      <c r="T104" s="96">
        <v>0</v>
      </c>
      <c r="U104" s="95" t="s">
        <v>869</v>
      </c>
      <c r="V104" s="96">
        <v>0</v>
      </c>
      <c r="W104" s="95" t="s">
        <v>869</v>
      </c>
      <c r="X104" s="139">
        <v>5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39">
        <v>0</v>
      </c>
      <c r="AG104" s="139">
        <v>0</v>
      </c>
      <c r="AH104" s="190">
        <v>-82.26</v>
      </c>
      <c r="AI104" s="189">
        <v>-12.01</v>
      </c>
    </row>
    <row r="105" spans="1:35" s="21" customFormat="1" ht="15.75" x14ac:dyDescent="0.25">
      <c r="A105" s="17">
        <v>20151189</v>
      </c>
      <c r="B105" s="19">
        <v>42312</v>
      </c>
      <c r="C105" s="18" t="s">
        <v>214</v>
      </c>
      <c r="D105" s="30">
        <f t="shared" si="1"/>
        <v>0</v>
      </c>
      <c r="E105" s="8">
        <v>-1.5</v>
      </c>
      <c r="F105" s="18">
        <v>198.51887165384221</v>
      </c>
      <c r="G105" s="17">
        <v>1</v>
      </c>
      <c r="H105" s="67">
        <v>0.70268712413378098</v>
      </c>
      <c r="I105" s="66">
        <v>1</v>
      </c>
      <c r="J105" s="97">
        <v>0.08</v>
      </c>
      <c r="K105" s="99"/>
      <c r="L105" s="97">
        <v>6.1790000000000003</v>
      </c>
      <c r="M105" s="99"/>
      <c r="N105" s="96">
        <v>0</v>
      </c>
      <c r="O105" s="95" t="s">
        <v>869</v>
      </c>
      <c r="P105" s="96">
        <v>0</v>
      </c>
      <c r="Q105" s="95" t="s">
        <v>869</v>
      </c>
      <c r="R105" s="96">
        <v>0</v>
      </c>
      <c r="S105" s="95" t="s">
        <v>869</v>
      </c>
      <c r="T105" s="96">
        <v>0</v>
      </c>
      <c r="U105" s="95" t="s">
        <v>869</v>
      </c>
      <c r="V105" s="96">
        <v>0</v>
      </c>
      <c r="W105" s="95" t="s">
        <v>869</v>
      </c>
      <c r="X105" s="139">
        <v>4</v>
      </c>
      <c r="Y105" s="139">
        <v>0</v>
      </c>
      <c r="Z105" s="139">
        <v>0</v>
      </c>
      <c r="AA105" s="139">
        <v>0</v>
      </c>
      <c r="AB105" s="139">
        <v>1</v>
      </c>
      <c r="AC105" s="139">
        <v>0</v>
      </c>
      <c r="AD105" s="139">
        <v>0</v>
      </c>
      <c r="AE105" s="139">
        <v>0</v>
      </c>
      <c r="AF105" s="139">
        <v>0</v>
      </c>
      <c r="AG105" s="139">
        <v>0</v>
      </c>
      <c r="AH105" s="190">
        <v>-81.319999999999993</v>
      </c>
      <c r="AI105" s="189">
        <v>-11.97</v>
      </c>
    </row>
    <row r="106" spans="1:35" s="21" customFormat="1" ht="15.75" x14ac:dyDescent="0.25">
      <c r="A106" s="17">
        <v>20151190</v>
      </c>
      <c r="B106" s="19">
        <v>42312</v>
      </c>
      <c r="C106" s="18" t="s">
        <v>215</v>
      </c>
      <c r="D106" s="30">
        <f t="shared" si="1"/>
        <v>0</v>
      </c>
      <c r="E106" s="8">
        <v>-1.25</v>
      </c>
      <c r="F106" s="20">
        <v>388.29420973348925</v>
      </c>
      <c r="G106" s="17">
        <v>10</v>
      </c>
      <c r="H106" s="67">
        <v>0.7294100059419506</v>
      </c>
      <c r="I106" s="66">
        <v>1</v>
      </c>
      <c r="J106" s="97">
        <v>0.11</v>
      </c>
      <c r="K106" s="99"/>
      <c r="L106" s="97">
        <v>4.3719999999999999</v>
      </c>
      <c r="M106" s="99"/>
      <c r="N106" s="96">
        <v>0</v>
      </c>
      <c r="O106" s="95" t="s">
        <v>869</v>
      </c>
      <c r="P106" s="96">
        <v>0</v>
      </c>
      <c r="Q106" s="95" t="s">
        <v>869</v>
      </c>
      <c r="R106" s="96">
        <v>0</v>
      </c>
      <c r="S106" s="95" t="s">
        <v>869</v>
      </c>
      <c r="T106" s="96">
        <v>0</v>
      </c>
      <c r="U106" s="95" t="s">
        <v>869</v>
      </c>
      <c r="V106" s="96">
        <v>0</v>
      </c>
      <c r="W106" s="95" t="s">
        <v>869</v>
      </c>
      <c r="X106" s="139">
        <v>0</v>
      </c>
      <c r="Y106" s="139">
        <v>0</v>
      </c>
      <c r="Z106" s="139">
        <v>0</v>
      </c>
      <c r="AA106" s="139">
        <v>0</v>
      </c>
      <c r="AB106" s="139">
        <v>0</v>
      </c>
      <c r="AC106" s="139">
        <v>0</v>
      </c>
      <c r="AD106" s="139">
        <v>0</v>
      </c>
      <c r="AE106" s="139">
        <v>0</v>
      </c>
      <c r="AF106" s="139">
        <v>0</v>
      </c>
      <c r="AG106" s="139">
        <v>0</v>
      </c>
      <c r="AH106" s="190">
        <v>-83.94</v>
      </c>
      <c r="AI106" s="189">
        <v>-12.18</v>
      </c>
    </row>
    <row r="107" spans="1:35" ht="15.75" x14ac:dyDescent="0.25">
      <c r="A107" s="17">
        <v>20151191</v>
      </c>
      <c r="B107" s="19">
        <v>42312</v>
      </c>
      <c r="C107" s="18" t="s">
        <v>216</v>
      </c>
      <c r="D107" s="30">
        <f t="shared" si="1"/>
        <v>0</v>
      </c>
      <c r="E107" s="8">
        <v>-1</v>
      </c>
      <c r="F107" s="20">
        <v>696.73339610970379</v>
      </c>
      <c r="G107" s="17">
        <v>10</v>
      </c>
      <c r="H107" s="67">
        <v>0.76698905848468901</v>
      </c>
      <c r="I107" s="66">
        <v>1</v>
      </c>
      <c r="J107" s="97">
        <v>0.13</v>
      </c>
      <c r="K107" s="99"/>
      <c r="L107" s="97">
        <v>3.1240000000000001</v>
      </c>
      <c r="M107" s="99"/>
      <c r="N107" s="96">
        <v>0</v>
      </c>
      <c r="O107" s="95" t="s">
        <v>869</v>
      </c>
      <c r="P107" s="96">
        <v>0</v>
      </c>
      <c r="Q107" s="95" t="s">
        <v>869</v>
      </c>
      <c r="R107" s="97">
        <v>0.3826</v>
      </c>
      <c r="S107" s="99"/>
      <c r="T107" s="96">
        <v>0</v>
      </c>
      <c r="U107" s="95" t="s">
        <v>869</v>
      </c>
      <c r="V107" s="96">
        <v>0</v>
      </c>
      <c r="W107" s="95" t="s">
        <v>869</v>
      </c>
      <c r="X107" s="139">
        <v>0</v>
      </c>
      <c r="Y107" s="139">
        <v>0</v>
      </c>
      <c r="Z107" s="139">
        <v>0</v>
      </c>
      <c r="AA107" s="139">
        <v>0</v>
      </c>
      <c r="AB107" s="139">
        <v>0</v>
      </c>
      <c r="AC107" s="139">
        <v>0</v>
      </c>
      <c r="AD107" s="139">
        <v>0</v>
      </c>
      <c r="AE107" s="139">
        <v>0</v>
      </c>
      <c r="AF107" s="139">
        <v>0</v>
      </c>
      <c r="AG107" s="139">
        <v>0</v>
      </c>
      <c r="AH107" s="190">
        <v>-81.540000000000006</v>
      </c>
      <c r="AI107" s="189">
        <v>-11.76</v>
      </c>
    </row>
    <row r="108" spans="1:35" ht="15.75" x14ac:dyDescent="0.25">
      <c r="A108" s="17">
        <v>20151192</v>
      </c>
      <c r="B108" s="19">
        <v>42312</v>
      </c>
      <c r="C108" s="18" t="s">
        <v>217</v>
      </c>
      <c r="D108" s="30">
        <f t="shared" si="1"/>
        <v>0</v>
      </c>
      <c r="E108" s="8">
        <v>-0.75</v>
      </c>
      <c r="F108" s="20">
        <v>766.62601962352574</v>
      </c>
      <c r="G108" s="17">
        <v>10</v>
      </c>
      <c r="H108" s="67">
        <v>1.6947741112620778</v>
      </c>
      <c r="I108" s="66">
        <v>1</v>
      </c>
      <c r="J108" s="97">
        <v>0.15</v>
      </c>
      <c r="K108" s="99"/>
      <c r="L108" s="97">
        <v>3.222</v>
      </c>
      <c r="M108" s="99"/>
      <c r="N108" s="96">
        <v>0</v>
      </c>
      <c r="O108" s="95" t="s">
        <v>869</v>
      </c>
      <c r="P108" s="96">
        <v>0</v>
      </c>
      <c r="Q108" s="95" t="s">
        <v>869</v>
      </c>
      <c r="R108" s="97">
        <v>0.39190000000000003</v>
      </c>
      <c r="S108" s="99"/>
      <c r="T108" s="96">
        <v>0</v>
      </c>
      <c r="U108" s="95" t="s">
        <v>869</v>
      </c>
      <c r="V108" s="96">
        <v>0</v>
      </c>
      <c r="W108" s="95" t="s">
        <v>869</v>
      </c>
      <c r="X108" s="139">
        <v>0</v>
      </c>
      <c r="Y108" s="139">
        <v>0</v>
      </c>
      <c r="Z108" s="139">
        <v>0</v>
      </c>
      <c r="AA108" s="139">
        <v>0</v>
      </c>
      <c r="AB108" s="139">
        <v>0</v>
      </c>
      <c r="AC108" s="139">
        <v>0</v>
      </c>
      <c r="AD108" s="139">
        <v>0</v>
      </c>
      <c r="AE108" s="139">
        <v>0</v>
      </c>
      <c r="AF108" s="139">
        <v>0</v>
      </c>
      <c r="AG108" s="139">
        <v>0</v>
      </c>
      <c r="AH108" s="190">
        <v>-75.08</v>
      </c>
      <c r="AI108" s="189">
        <v>-11.6</v>
      </c>
    </row>
    <row r="109" spans="1:35" s="4" customFormat="1" ht="15.75" x14ac:dyDescent="0.25">
      <c r="A109" s="17">
        <v>20151193</v>
      </c>
      <c r="B109" s="19">
        <v>42312</v>
      </c>
      <c r="C109" s="18" t="s">
        <v>218</v>
      </c>
      <c r="D109" s="30">
        <f t="shared" si="1"/>
        <v>0</v>
      </c>
      <c r="E109" s="8">
        <v>-0.5</v>
      </c>
      <c r="F109" s="20">
        <v>417.16290205441572</v>
      </c>
      <c r="G109" s="17">
        <v>10</v>
      </c>
      <c r="H109" s="67">
        <v>1.1486252143076114</v>
      </c>
      <c r="I109" s="66">
        <v>1</v>
      </c>
      <c r="J109" s="97">
        <v>0.15</v>
      </c>
      <c r="K109" s="99"/>
      <c r="L109" s="97">
        <v>3.7749999999999999</v>
      </c>
      <c r="M109" s="99"/>
      <c r="N109" s="96">
        <v>0</v>
      </c>
      <c r="O109" s="95" t="s">
        <v>869</v>
      </c>
      <c r="P109" s="96">
        <v>0</v>
      </c>
      <c r="Q109" s="95" t="s">
        <v>869</v>
      </c>
      <c r="R109" s="97">
        <v>0.38169999999999998</v>
      </c>
      <c r="S109" s="99"/>
      <c r="T109" s="96">
        <v>0</v>
      </c>
      <c r="U109" s="95" t="s">
        <v>869</v>
      </c>
      <c r="V109" s="96">
        <v>0</v>
      </c>
      <c r="W109" s="95" t="s">
        <v>869</v>
      </c>
      <c r="X109" s="139">
        <v>0</v>
      </c>
      <c r="Y109" s="139">
        <v>0</v>
      </c>
      <c r="Z109" s="139">
        <v>0</v>
      </c>
      <c r="AA109" s="139">
        <v>0</v>
      </c>
      <c r="AB109" s="139">
        <v>0</v>
      </c>
      <c r="AC109" s="139">
        <v>0</v>
      </c>
      <c r="AD109" s="139">
        <v>0</v>
      </c>
      <c r="AE109" s="139">
        <v>0</v>
      </c>
      <c r="AF109" s="139">
        <v>0</v>
      </c>
      <c r="AG109" s="139">
        <v>0</v>
      </c>
      <c r="AH109" s="190">
        <v>-80</v>
      </c>
      <c r="AI109" s="189">
        <v>-11.35</v>
      </c>
    </row>
    <row r="110" spans="1:35" s="4" customFormat="1" ht="15.75" x14ac:dyDescent="0.25">
      <c r="A110" s="17">
        <v>20151194</v>
      </c>
      <c r="B110" s="19">
        <v>42312</v>
      </c>
      <c r="C110" s="18" t="s">
        <v>219</v>
      </c>
      <c r="D110" s="30">
        <v>0</v>
      </c>
      <c r="E110" s="8">
        <v>-0.25</v>
      </c>
      <c r="F110" s="18">
        <v>139.11014166709353</v>
      </c>
      <c r="G110" s="17">
        <v>1</v>
      </c>
      <c r="H110" s="67"/>
      <c r="I110" s="66" t="s">
        <v>857</v>
      </c>
      <c r="J110" s="97">
        <v>0.15</v>
      </c>
      <c r="K110" s="99"/>
      <c r="L110" s="97">
        <v>4.8650000000000002</v>
      </c>
      <c r="M110" s="99"/>
      <c r="N110" s="96">
        <v>0</v>
      </c>
      <c r="O110" s="95" t="s">
        <v>869</v>
      </c>
      <c r="P110" s="96">
        <v>0</v>
      </c>
      <c r="Q110" s="95" t="s">
        <v>869</v>
      </c>
      <c r="R110" s="97">
        <v>0.3916</v>
      </c>
      <c r="S110" s="99"/>
      <c r="T110" s="96">
        <v>0</v>
      </c>
      <c r="U110" s="95" t="s">
        <v>869</v>
      </c>
      <c r="V110" s="96">
        <v>0</v>
      </c>
      <c r="W110" s="95" t="s">
        <v>869</v>
      </c>
      <c r="X110" s="139">
        <v>5</v>
      </c>
      <c r="Y110" s="139">
        <v>0</v>
      </c>
      <c r="Z110" s="139">
        <v>0</v>
      </c>
      <c r="AA110" s="139">
        <v>0</v>
      </c>
      <c r="AB110" s="139">
        <v>3</v>
      </c>
      <c r="AC110" s="139">
        <v>0</v>
      </c>
      <c r="AD110" s="139">
        <v>0</v>
      </c>
      <c r="AE110" s="139">
        <v>0</v>
      </c>
      <c r="AF110" s="139">
        <v>0</v>
      </c>
      <c r="AG110" s="139">
        <v>0</v>
      </c>
      <c r="AH110" s="190">
        <v>-77.540000000000006</v>
      </c>
      <c r="AI110" s="189">
        <v>-11.05</v>
      </c>
    </row>
    <row r="111" spans="1:35" s="4" customFormat="1" x14ac:dyDescent="0.2">
      <c r="A111" s="13"/>
      <c r="B111" s="13"/>
      <c r="C111" s="13"/>
      <c r="D111" s="13"/>
      <c r="E111" s="13"/>
      <c r="H111" s="21"/>
      <c r="I111" s="21"/>
    </row>
    <row r="112" spans="1:35" s="4" customFormat="1" x14ac:dyDescent="0.2">
      <c r="A112" s="29"/>
      <c r="B112" s="31"/>
      <c r="C112" s="30"/>
      <c r="D112" s="30"/>
      <c r="E112" s="8"/>
      <c r="F112" s="18"/>
      <c r="G112" s="17"/>
      <c r="H112" s="1"/>
      <c r="I112" s="1"/>
    </row>
    <row r="113" spans="1:35" s="4" customFormat="1" x14ac:dyDescent="0.2">
      <c r="A113" s="29"/>
      <c r="B113" s="31"/>
      <c r="C113" s="30"/>
      <c r="D113" s="30"/>
      <c r="E113" s="21" t="s">
        <v>910</v>
      </c>
      <c r="F113" s="18">
        <f>COUNT(F3:F110)</f>
        <v>108</v>
      </c>
      <c r="G113" s="18"/>
      <c r="H113" s="18">
        <f>COUNT(H3:H110)</f>
        <v>107</v>
      </c>
      <c r="I113" s="18"/>
      <c r="J113" s="18">
        <f>COUNT(J3:J110)</f>
        <v>108</v>
      </c>
      <c r="K113" s="18"/>
      <c r="L113" s="18">
        <f>COUNT(L3:L110)</f>
        <v>108</v>
      </c>
      <c r="M113" s="18"/>
      <c r="N113" s="18"/>
      <c r="O113" s="18"/>
      <c r="P113" s="18"/>
      <c r="Q113" s="18"/>
      <c r="R113" s="18">
        <f>COUNT(R3:R110)</f>
        <v>108</v>
      </c>
      <c r="S113" s="18"/>
      <c r="T113" s="18">
        <f>COUNT(T3:T110)</f>
        <v>108</v>
      </c>
      <c r="U113" s="18"/>
      <c r="V113" s="18"/>
      <c r="W113" s="18"/>
      <c r="X113" s="18">
        <f>COUNT(X3:X110)</f>
        <v>108</v>
      </c>
      <c r="Y113" s="18">
        <f>COUNT(Y3:Y110)</f>
        <v>108</v>
      </c>
      <c r="Z113" s="18"/>
      <c r="AA113" s="18">
        <f>COUNT(AA3:AA110)</f>
        <v>108</v>
      </c>
      <c r="AB113" s="18">
        <f>COUNT(AB3:AB110)</f>
        <v>108</v>
      </c>
      <c r="AC113" s="18"/>
      <c r="AD113" s="18"/>
      <c r="AE113" s="18"/>
      <c r="AF113" s="18"/>
      <c r="AG113" s="18"/>
      <c r="AH113" s="18">
        <f>COUNT(AH3:AH110)</f>
        <v>108</v>
      </c>
      <c r="AI113" s="18">
        <f>COUNT(AI3:AI110)</f>
        <v>108</v>
      </c>
    </row>
    <row r="114" spans="1:35" s="12" customFormat="1" x14ac:dyDescent="0.2">
      <c r="A114" s="29"/>
      <c r="B114" s="31"/>
      <c r="C114" s="30"/>
      <c r="D114" s="30"/>
      <c r="E114" s="4" t="s">
        <v>897</v>
      </c>
      <c r="F114" s="18">
        <f>MAX(F3:F110)</f>
        <v>766.62601962352574</v>
      </c>
      <c r="G114" s="18"/>
      <c r="H114" s="18">
        <f>MAX(H3:H110)</f>
        <v>5.1832997434443584</v>
      </c>
      <c r="I114" s="18"/>
      <c r="J114" s="18">
        <f>MAX(J3:J110)</f>
        <v>0.22</v>
      </c>
      <c r="K114" s="18"/>
      <c r="L114" s="18">
        <f>MAX(L3:L110)</f>
        <v>38.439</v>
      </c>
      <c r="M114" s="18"/>
      <c r="N114" s="18"/>
      <c r="O114" s="18"/>
      <c r="P114" s="18"/>
      <c r="Q114" s="18"/>
      <c r="R114" s="18">
        <f>MAX(R3:R110)</f>
        <v>13.291600000000001</v>
      </c>
      <c r="S114" s="18"/>
      <c r="T114" s="18">
        <f>MAX(T3:T110)</f>
        <v>2.3212999999999999</v>
      </c>
      <c r="U114" s="18"/>
      <c r="V114" s="18"/>
      <c r="W114" s="18"/>
      <c r="X114" s="18">
        <f>MAX(X3:X110)</f>
        <v>296.8</v>
      </c>
      <c r="Y114" s="18">
        <f>MAX(Y3:Y110)</f>
        <v>10.8</v>
      </c>
      <c r="Z114" s="18"/>
      <c r="AA114" s="18">
        <f>MAX(AA3:AA110)</f>
        <v>96.9</v>
      </c>
      <c r="AB114" s="18">
        <f>MAX(AB3:AB110)</f>
        <v>8.1999999999999993</v>
      </c>
      <c r="AC114" s="18"/>
      <c r="AD114" s="18"/>
      <c r="AE114" s="18"/>
      <c r="AF114" s="18"/>
      <c r="AG114" s="18"/>
      <c r="AH114" s="18">
        <f>MAX(AH3:AH110)</f>
        <v>-74.14</v>
      </c>
      <c r="AI114" s="18">
        <f>MAX(AI3:AI110)</f>
        <v>-10.88</v>
      </c>
    </row>
    <row r="115" spans="1:35" s="4" customFormat="1" x14ac:dyDescent="0.2">
      <c r="A115" s="17"/>
      <c r="B115" s="19"/>
      <c r="C115" s="18"/>
      <c r="D115" s="30"/>
      <c r="E115" s="4" t="s">
        <v>898</v>
      </c>
      <c r="F115" s="18">
        <f>MIN(F3:F110)</f>
        <v>22.875669953889556</v>
      </c>
      <c r="G115" s="18"/>
      <c r="H115" s="18">
        <f>MIN(H3:H110)</f>
        <v>0.1020032594646236</v>
      </c>
      <c r="I115" s="18"/>
      <c r="J115" s="18">
        <f>MIN(J3:J110)</f>
        <v>0</v>
      </c>
      <c r="K115" s="18"/>
      <c r="L115" s="18">
        <f>MIN(L3:L110)</f>
        <v>1.355</v>
      </c>
      <c r="M115" s="18"/>
      <c r="N115" s="18"/>
      <c r="O115" s="18"/>
      <c r="P115" s="18"/>
      <c r="Q115" s="18"/>
      <c r="R115" s="18">
        <f>MIN(R3:R110)</f>
        <v>0</v>
      </c>
      <c r="S115" s="18"/>
      <c r="T115" s="18">
        <f>MIN(T3:T110)</f>
        <v>0</v>
      </c>
      <c r="U115" s="18"/>
      <c r="V115" s="18"/>
      <c r="W115" s="18"/>
      <c r="X115" s="18">
        <f>MIN(X3:X110)</f>
        <v>0</v>
      </c>
      <c r="Y115" s="18">
        <f>MIN(Y3:Y110)</f>
        <v>0</v>
      </c>
      <c r="Z115" s="18"/>
      <c r="AA115" s="18">
        <f>MIN(AA3:AA110)</f>
        <v>0</v>
      </c>
      <c r="AB115" s="18">
        <f>MIN(AB3:AB110)</f>
        <v>0</v>
      </c>
      <c r="AC115" s="18"/>
      <c r="AD115" s="18"/>
      <c r="AE115" s="18"/>
      <c r="AF115" s="18"/>
      <c r="AG115" s="18"/>
      <c r="AH115" s="18">
        <f>MIN(AH3:AH110)</f>
        <v>-97.22</v>
      </c>
      <c r="AI115" s="18">
        <f>MIN(AI3:AI110)</f>
        <v>-14.34</v>
      </c>
    </row>
    <row r="116" spans="1:35" s="21" customFormat="1" x14ac:dyDescent="0.2">
      <c r="A116" s="29"/>
      <c r="B116" s="31"/>
      <c r="C116" s="30"/>
      <c r="D116" s="30"/>
      <c r="E116" s="4" t="s">
        <v>899</v>
      </c>
      <c r="F116" s="20">
        <f>AVERAGE(F3:F110)</f>
        <v>153.8145232597077</v>
      </c>
      <c r="G116" s="20"/>
      <c r="H116" s="20">
        <f>AVERAGE(H3:H110)</f>
        <v>0.88855497418810214</v>
      </c>
      <c r="I116" s="20"/>
      <c r="J116" s="20">
        <f>AVERAGE(J3:J110)</f>
        <v>8.7407407407407392E-2</v>
      </c>
      <c r="K116" s="20"/>
      <c r="L116" s="20">
        <f>AVERAGE(L3:L110)</f>
        <v>8.3964537037037008</v>
      </c>
      <c r="M116" s="20"/>
      <c r="N116" s="20"/>
      <c r="O116" s="20"/>
      <c r="P116" s="20"/>
      <c r="Q116" s="20"/>
      <c r="R116" s="20">
        <f>AVERAGE(R3:R110)</f>
        <v>1.8416000000000001</v>
      </c>
      <c r="S116" s="20"/>
      <c r="T116" s="20">
        <f>AVERAGE(T3:T110)</f>
        <v>0.13021111111111111</v>
      </c>
      <c r="U116" s="20"/>
      <c r="V116" s="20"/>
      <c r="W116" s="20"/>
      <c r="X116" s="20">
        <f>AVERAGE(X3:X110)</f>
        <v>5.8092592592592602</v>
      </c>
      <c r="Y116" s="20">
        <f>AVERAGE(Y3:Y110)</f>
        <v>0.37685185185185188</v>
      </c>
      <c r="Z116" s="20"/>
      <c r="AA116" s="20">
        <f>AVERAGE(AA3:AA110)</f>
        <v>1.3787037037037038</v>
      </c>
      <c r="AB116" s="20">
        <f>AVERAGE(AB3:AB110)</f>
        <v>0.6685185185185184</v>
      </c>
      <c r="AC116" s="20"/>
      <c r="AD116" s="20"/>
      <c r="AE116" s="20"/>
      <c r="AF116" s="20"/>
      <c r="AG116" s="20"/>
      <c r="AH116" s="20">
        <f>AVERAGE(AH3:AH110)</f>
        <v>-85.45472222222223</v>
      </c>
      <c r="AI116" s="20">
        <f>AVERAGE(AI3:AI110)</f>
        <v>-12.690370370370371</v>
      </c>
    </row>
    <row r="117" spans="1:35" x14ac:dyDescent="0.2">
      <c r="A117" s="29"/>
      <c r="B117" s="31"/>
      <c r="C117" s="30"/>
      <c r="D117" s="30"/>
      <c r="E117" s="4" t="s">
        <v>900</v>
      </c>
      <c r="F117" s="20">
        <f>STDEV(F3:F110)</f>
        <v>129.95934229347381</v>
      </c>
      <c r="G117" s="20"/>
      <c r="H117" s="20">
        <f>STDEV(H3:H110)</f>
        <v>0.76353650515948823</v>
      </c>
      <c r="I117" s="20"/>
      <c r="J117" s="20">
        <f>STDEV(J3:J110)</f>
        <v>3.6207356364389445E-2</v>
      </c>
      <c r="K117" s="20"/>
      <c r="L117" s="20">
        <f>STDEV(L3:L110)</f>
        <v>6.1546806007218686</v>
      </c>
      <c r="M117" s="20"/>
      <c r="N117" s="20"/>
      <c r="O117" s="20"/>
      <c r="P117" s="20"/>
      <c r="Q117" s="20"/>
      <c r="R117" s="20">
        <f>STDEV(R3:R110)</f>
        <v>2.1598757768450185</v>
      </c>
      <c r="S117" s="20"/>
      <c r="T117" s="20">
        <f>STDEV(T3:T110)</f>
        <v>0.3226748412046056</v>
      </c>
      <c r="U117" s="20"/>
      <c r="V117" s="20"/>
      <c r="W117" s="20"/>
      <c r="X117" s="20">
        <f>STDEV(X3:X110)</f>
        <v>28.74227905114088</v>
      </c>
      <c r="Y117" s="20">
        <f>STDEV(Y3:Y110)</f>
        <v>1.6725159558900535</v>
      </c>
      <c r="Z117" s="20"/>
      <c r="AA117" s="20"/>
      <c r="AB117" s="20">
        <f>STDEV(AB3:AB110)</f>
        <v>1.3473163459642497</v>
      </c>
      <c r="AC117" s="20"/>
      <c r="AD117" s="20"/>
      <c r="AE117" s="20"/>
      <c r="AF117" s="20"/>
      <c r="AG117" s="20"/>
      <c r="AH117" s="20">
        <f>STDEV(AH3:AH110)</f>
        <v>4.6516296929810581</v>
      </c>
      <c r="AI117" s="20">
        <f>STDEV(AI3:AI110)</f>
        <v>0.71959870167359852</v>
      </c>
    </row>
    <row r="118" spans="1:35" s="4" customFormat="1" x14ac:dyDescent="0.2">
      <c r="A118" s="29"/>
      <c r="B118" s="31"/>
      <c r="C118" s="30"/>
      <c r="D118" s="30"/>
      <c r="E118" s="4" t="s">
        <v>909</v>
      </c>
      <c r="F118" s="20">
        <f>MEDIAN(F3:F110)</f>
        <v>124.89890380025535</v>
      </c>
      <c r="G118" s="20"/>
      <c r="H118" s="20">
        <f>MEDIAN(H3:H110)</f>
        <v>0.68620372668005136</v>
      </c>
      <c r="I118" s="20"/>
      <c r="J118" s="20">
        <f>MEDIAN(J3:J110)</f>
        <v>0.08</v>
      </c>
      <c r="K118" s="20"/>
      <c r="L118" s="20">
        <f>MEDIAN(L3:L110)</f>
        <v>7.6265000000000001</v>
      </c>
      <c r="M118" s="20"/>
      <c r="N118" s="20"/>
      <c r="O118" s="20"/>
      <c r="P118" s="20"/>
      <c r="Q118" s="20"/>
      <c r="R118" s="20">
        <f>MEDIAN(R3:R110)</f>
        <v>0.89670000000000005</v>
      </c>
      <c r="S118" s="20"/>
      <c r="T118" s="20">
        <f>MEDIAN(T3:T110)</f>
        <v>0</v>
      </c>
      <c r="U118" s="20"/>
      <c r="V118" s="20"/>
      <c r="W118" s="20"/>
      <c r="X118" s="20">
        <f>MEDIAN(X3:X110)</f>
        <v>1</v>
      </c>
      <c r="Y118" s="20">
        <f>MEDIAN(Y3:Y110)</f>
        <v>0</v>
      </c>
      <c r="Z118" s="20"/>
      <c r="AA118" s="20">
        <f>MEDIAN(AA3:AA110)</f>
        <v>0</v>
      </c>
      <c r="AB118" s="20">
        <f>MEDIAN(AB3:AB110)</f>
        <v>0</v>
      </c>
      <c r="AC118" s="20"/>
      <c r="AD118" s="20"/>
      <c r="AE118" s="20"/>
      <c r="AF118" s="20"/>
      <c r="AG118" s="20"/>
      <c r="AH118" s="20">
        <f>MEDIAN(AH3:AH110)</f>
        <v>-86.05</v>
      </c>
      <c r="AI118" s="20">
        <f>MEDIAN(AI3:AI110)</f>
        <v>-12.72</v>
      </c>
    </row>
    <row r="119" spans="1:35" s="4" customFormat="1" x14ac:dyDescent="0.2">
      <c r="A119" s="29"/>
      <c r="B119" s="31"/>
      <c r="C119" s="30"/>
      <c r="D119" s="3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s="4" customFormat="1" x14ac:dyDescent="0.2">
      <c r="A120" s="29"/>
      <c r="B120" s="31"/>
      <c r="C120" s="30"/>
      <c r="D120" s="30"/>
      <c r="E120" s="4" t="s">
        <v>937</v>
      </c>
      <c r="F120" s="18">
        <f>CORREL($F$3:$F$110,F3:F110)</f>
        <v>1</v>
      </c>
      <c r="G120" s="18"/>
      <c r="H120" s="18">
        <f>CORREL($F$3:$F$110,H3:H110)</f>
        <v>0.49952135379897639</v>
      </c>
      <c r="I120" s="18"/>
      <c r="J120" s="18">
        <f>CORREL($F$3:$F$110,J3:J110)</f>
        <v>0.31476720970294858</v>
      </c>
      <c r="K120" s="18"/>
      <c r="L120" s="18">
        <f>CORREL($F$3:$F$110,L3:L110)</f>
        <v>-0.20936714898640565</v>
      </c>
      <c r="M120" s="18"/>
      <c r="N120" s="18"/>
      <c r="O120" s="18"/>
      <c r="P120" s="18"/>
      <c r="Q120" s="18"/>
      <c r="R120" s="18">
        <f>CORREL($F$3:$F$110,R3:R110)</f>
        <v>-0.35435773465419013</v>
      </c>
      <c r="S120" s="18"/>
      <c r="T120" s="18">
        <f>CORREL($F$3:$F$110,T3:T110)</f>
        <v>4.0095323707510606E-3</v>
      </c>
      <c r="U120" s="18"/>
      <c r="V120" s="18"/>
      <c r="W120" s="18"/>
      <c r="X120" s="18">
        <f>CORREL($F$3:$F$110,X3:X110)</f>
        <v>-0.11378049790529195</v>
      </c>
      <c r="Y120" s="18">
        <f>CORREL($F$3:$F$110,Y3:Y110)</f>
        <v>7.3973685669889003E-2</v>
      </c>
      <c r="Z120" s="18"/>
      <c r="AA120" s="18"/>
      <c r="AB120" s="18">
        <f>CORREL($F$3:$F$110,AB3:AB110)</f>
        <v>-8.2157282113154345E-2</v>
      </c>
      <c r="AC120" s="18"/>
      <c r="AD120" s="18"/>
      <c r="AE120" s="18"/>
      <c r="AF120" s="18"/>
      <c r="AG120" s="18"/>
      <c r="AH120" s="18">
        <f>CORREL($F$3:$F$110,AH3:AH110)</f>
        <v>0.18987470079766391</v>
      </c>
      <c r="AI120" s="18">
        <f>CORREL($F$3:$F$110,AI3:AI110)</f>
        <v>0.17810463689976375</v>
      </c>
    </row>
    <row r="121" spans="1:35" s="4" customFormat="1" x14ac:dyDescent="0.2">
      <c r="A121" s="29"/>
      <c r="B121" s="31"/>
      <c r="C121" s="30"/>
      <c r="D121" s="30"/>
      <c r="E121" s="8"/>
      <c r="F121" s="18"/>
      <c r="G121" s="17"/>
    </row>
    <row r="122" spans="1:35" s="4" customFormat="1" x14ac:dyDescent="0.2">
      <c r="A122" s="29"/>
      <c r="B122" s="31"/>
      <c r="C122" s="30"/>
      <c r="D122" s="30"/>
      <c r="E122" s="8"/>
      <c r="F122" s="18"/>
      <c r="G122" s="17"/>
      <c r="AH122" s="4" t="s">
        <v>937</v>
      </c>
      <c r="AI122" s="18">
        <f>CORREL(AH3:AH110,AI3:AI110)</f>
        <v>0.8540006159205259</v>
      </c>
    </row>
    <row r="123" spans="1:35" s="4" customFormat="1" x14ac:dyDescent="0.2">
      <c r="A123" s="29"/>
      <c r="B123" s="31"/>
      <c r="C123" s="30"/>
      <c r="D123" s="30"/>
      <c r="E123" s="8" t="s">
        <v>938</v>
      </c>
      <c r="F123" s="18">
        <f>COUNTIF(F3:F110, "&gt;0")</f>
        <v>108</v>
      </c>
      <c r="G123" s="18"/>
      <c r="H123" s="18">
        <f t="shared" ref="H123:AG123" si="2">COUNTIF(H3:H110, "&gt;0")</f>
        <v>107</v>
      </c>
      <c r="I123" s="18"/>
      <c r="J123" s="18">
        <f t="shared" si="2"/>
        <v>107</v>
      </c>
      <c r="K123" s="18"/>
      <c r="L123" s="18">
        <f t="shared" si="2"/>
        <v>108</v>
      </c>
      <c r="M123" s="18"/>
      <c r="N123" s="18">
        <f t="shared" si="2"/>
        <v>0</v>
      </c>
      <c r="O123" s="18"/>
      <c r="P123" s="18">
        <f t="shared" si="2"/>
        <v>0</v>
      </c>
      <c r="Q123" s="18"/>
      <c r="R123" s="18">
        <f t="shared" si="2"/>
        <v>84</v>
      </c>
      <c r="S123" s="18"/>
      <c r="T123" s="18">
        <f t="shared" si="2"/>
        <v>24</v>
      </c>
      <c r="U123" s="18"/>
      <c r="V123" s="18">
        <f t="shared" si="2"/>
        <v>0</v>
      </c>
      <c r="W123" s="18"/>
      <c r="X123" s="18">
        <f t="shared" si="2"/>
        <v>54</v>
      </c>
      <c r="Y123" s="18">
        <f t="shared" si="2"/>
        <v>6</v>
      </c>
      <c r="Z123" s="18">
        <f t="shared" si="2"/>
        <v>0</v>
      </c>
      <c r="AA123" s="18">
        <f t="shared" si="2"/>
        <v>2</v>
      </c>
      <c r="AB123" s="18">
        <f t="shared" si="2"/>
        <v>34</v>
      </c>
      <c r="AC123" s="18">
        <f t="shared" si="2"/>
        <v>0</v>
      </c>
      <c r="AD123" s="18">
        <f t="shared" si="2"/>
        <v>0</v>
      </c>
      <c r="AE123" s="18">
        <f t="shared" si="2"/>
        <v>0</v>
      </c>
      <c r="AF123" s="18">
        <f t="shared" si="2"/>
        <v>0</v>
      </c>
      <c r="AG123" s="18">
        <f t="shared" si="2"/>
        <v>0</v>
      </c>
    </row>
    <row r="124" spans="1:35" s="4" customFormat="1" x14ac:dyDescent="0.2">
      <c r="A124" s="29"/>
      <c r="B124" s="31"/>
      <c r="C124" s="30"/>
      <c r="D124" s="30"/>
      <c r="E124" s="8"/>
      <c r="F124" s="18"/>
      <c r="G124" s="17"/>
    </row>
    <row r="125" spans="1:35" s="4" customFormat="1" x14ac:dyDescent="0.2">
      <c r="A125" s="29"/>
      <c r="B125" s="31"/>
      <c r="C125" s="30"/>
      <c r="D125" s="30"/>
      <c r="E125" s="8"/>
      <c r="F125" s="18"/>
      <c r="G125" s="17"/>
    </row>
    <row r="126" spans="1:35" s="4" customFormat="1" x14ac:dyDescent="0.2">
      <c r="A126" s="29"/>
      <c r="B126" s="31"/>
      <c r="C126" s="30"/>
      <c r="D126" s="30"/>
      <c r="E126" s="8"/>
      <c r="F126" s="18"/>
      <c r="G126" s="17"/>
    </row>
    <row r="127" spans="1:35" s="4" customFormat="1" x14ac:dyDescent="0.2">
      <c r="A127" s="29"/>
      <c r="B127" s="31"/>
      <c r="C127" s="30"/>
      <c r="D127" s="30"/>
      <c r="E127" s="8"/>
      <c r="F127" s="18"/>
      <c r="G127" s="17"/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</row>
    <row r="164" spans="1:33" s="4" customFormat="1" x14ac:dyDescent="0.2">
      <c r="A164" s="29"/>
      <c r="B164" s="31"/>
      <c r="C164" s="30"/>
      <c r="D164" s="30"/>
      <c r="E164" s="8"/>
      <c r="F164" s="18"/>
      <c r="G164" s="17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</row>
    <row r="167" spans="1:33" s="4" customFormat="1" x14ac:dyDescent="0.2">
      <c r="A167" s="29"/>
      <c r="B167" s="31"/>
      <c r="C167" s="30"/>
      <c r="D167" s="30"/>
      <c r="E167" s="8"/>
      <c r="F167" s="18"/>
      <c r="G167" s="17"/>
    </row>
    <row r="168" spans="1:33" s="4" customFormat="1" x14ac:dyDescent="0.2">
      <c r="A168" s="29"/>
      <c r="B168" s="31"/>
      <c r="C168" s="30"/>
      <c r="D168" s="30"/>
      <c r="E168" s="8"/>
      <c r="F168" s="18"/>
      <c r="G168" s="17"/>
    </row>
    <row r="169" spans="1:33" s="4" customFormat="1" x14ac:dyDescent="0.2">
      <c r="A169" s="29"/>
      <c r="B169" s="31"/>
      <c r="C169" s="30"/>
      <c r="D169" s="30"/>
      <c r="E169" s="8"/>
      <c r="F169" s="18"/>
      <c r="G169" s="17"/>
    </row>
    <row r="170" spans="1:33" s="4" customFormat="1" x14ac:dyDescent="0.2">
      <c r="A170" s="29"/>
      <c r="B170" s="31"/>
      <c r="C170" s="30"/>
      <c r="D170" s="30"/>
      <c r="E170" s="8"/>
      <c r="F170" s="18"/>
      <c r="G170" s="17"/>
    </row>
    <row r="171" spans="1:33" s="4" customFormat="1" x14ac:dyDescent="0.2">
      <c r="A171" s="29"/>
      <c r="B171" s="31"/>
      <c r="C171" s="30"/>
      <c r="D171" s="30"/>
      <c r="E171" s="8"/>
      <c r="F171" s="18"/>
      <c r="G171" s="17"/>
      <c r="H171" s="26"/>
      <c r="I171" s="26"/>
    </row>
    <row r="172" spans="1:33" s="4" customFormat="1" x14ac:dyDescent="0.2">
      <c r="A172" s="17"/>
      <c r="B172" s="19"/>
      <c r="C172" s="18"/>
      <c r="D172" s="30"/>
      <c r="E172" s="8"/>
      <c r="F172" s="18"/>
      <c r="G172" s="17"/>
      <c r="H172" s="26"/>
      <c r="I172" s="26"/>
    </row>
    <row r="173" spans="1:33" s="4" customFormat="1" x14ac:dyDescent="0.2">
      <c r="A173" s="29"/>
      <c r="B173" s="31"/>
      <c r="C173" s="30"/>
      <c r="D173" s="30"/>
      <c r="E173" s="8"/>
      <c r="F173" s="20"/>
      <c r="G173" s="17"/>
      <c r="H173" s="26"/>
      <c r="I173" s="26"/>
    </row>
    <row r="174" spans="1:33" s="4" customFormat="1" x14ac:dyDescent="0.2">
      <c r="A174" s="29"/>
      <c r="B174" s="31"/>
      <c r="C174" s="30"/>
      <c r="D174" s="30"/>
      <c r="E174" s="8"/>
      <c r="F174" s="20"/>
      <c r="G174" s="17"/>
      <c r="H174" s="26"/>
      <c r="I174" s="26"/>
    </row>
    <row r="175" spans="1:33" s="4" customFormat="1" x14ac:dyDescent="0.2">
      <c r="A175" s="17"/>
      <c r="B175" s="19"/>
      <c r="C175" s="18"/>
      <c r="D175" s="30"/>
      <c r="E175" s="8"/>
      <c r="F175" s="18"/>
      <c r="G175" s="17"/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6" customFormat="1" x14ac:dyDescent="0.2">
      <c r="A179" s="32"/>
      <c r="B179" s="33"/>
      <c r="C179" s="32"/>
      <c r="D179" s="30"/>
      <c r="E179" s="8"/>
      <c r="F179" s="18"/>
      <c r="G179" s="17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6" customFormat="1" x14ac:dyDescent="0.2">
      <c r="A182" s="32"/>
      <c r="B182" s="33"/>
      <c r="C182" s="32"/>
      <c r="D182" s="30"/>
      <c r="E182" s="8"/>
      <c r="F182" s="18"/>
      <c r="G182" s="17"/>
      <c r="H182" s="21"/>
      <c r="I182" s="21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  <c r="H185" s="21"/>
      <c r="I185" s="21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s="21" customFormat="1" x14ac:dyDescent="0.2">
      <c r="A187" s="32"/>
      <c r="B187" s="33"/>
      <c r="C187" s="32"/>
      <c r="D187" s="30"/>
      <c r="E187" s="8"/>
      <c r="F187" s="18"/>
      <c r="G187" s="17"/>
      <c r="H187" s="26"/>
      <c r="I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s="21" customFormat="1" x14ac:dyDescent="0.2">
      <c r="A190" s="32"/>
      <c r="B190" s="33"/>
      <c r="C190" s="32"/>
      <c r="D190" s="30"/>
      <c r="E190" s="8"/>
      <c r="F190" s="18"/>
      <c r="G190" s="17"/>
      <c r="H190" s="26"/>
      <c r="I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7" s="26" customFormat="1" x14ac:dyDescent="0.2">
      <c r="A193" s="32"/>
      <c r="B193" s="33"/>
      <c r="C193" s="32"/>
      <c r="D193" s="30"/>
      <c r="E193" s="8"/>
      <c r="F193" s="18"/>
      <c r="G193" s="17"/>
    </row>
    <row r="194" spans="1:7" s="26" customFormat="1" x14ac:dyDescent="0.2">
      <c r="A194" s="32"/>
      <c r="B194" s="33"/>
      <c r="C194" s="32"/>
      <c r="D194" s="30"/>
      <c r="E194" s="8"/>
      <c r="F194" s="18"/>
      <c r="G194" s="17"/>
    </row>
    <row r="195" spans="1:7" s="26" customFormat="1" x14ac:dyDescent="0.2">
      <c r="A195" s="32"/>
      <c r="B195" s="33"/>
      <c r="C195" s="32"/>
      <c r="D195" s="30"/>
      <c r="E195" s="8"/>
      <c r="F195" s="18"/>
      <c r="G195" s="17"/>
    </row>
    <row r="196" spans="1:7" s="26" customFormat="1" x14ac:dyDescent="0.2">
      <c r="A196" s="32"/>
      <c r="B196" s="33"/>
      <c r="C196" s="32"/>
      <c r="D196" s="30"/>
      <c r="E196" s="8"/>
      <c r="F196" s="18"/>
      <c r="G196" s="17"/>
    </row>
    <row r="197" spans="1:7" s="26" customFormat="1" x14ac:dyDescent="0.2">
      <c r="A197" s="32"/>
      <c r="B197" s="33"/>
      <c r="C197" s="32"/>
      <c r="D197" s="30"/>
      <c r="E197" s="8"/>
      <c r="F197" s="18"/>
      <c r="G197" s="17"/>
    </row>
    <row r="198" spans="1:7" s="26" customFormat="1" x14ac:dyDescent="0.2">
      <c r="A198" s="32"/>
      <c r="B198" s="33"/>
      <c r="C198" s="32"/>
      <c r="D198" s="30"/>
      <c r="E198" s="8"/>
      <c r="F198" s="18"/>
      <c r="G198" s="17"/>
    </row>
    <row r="199" spans="1:7" s="26" customFormat="1" x14ac:dyDescent="0.2">
      <c r="A199" s="32"/>
      <c r="B199" s="33"/>
      <c r="C199" s="32"/>
      <c r="D199" s="30"/>
      <c r="E199" s="8"/>
      <c r="F199" s="18"/>
      <c r="G199" s="17"/>
    </row>
    <row r="200" spans="1:7" s="26" customFormat="1" x14ac:dyDescent="0.2">
      <c r="A200" s="32"/>
      <c r="B200" s="33"/>
      <c r="C200" s="32"/>
      <c r="D200" s="30"/>
      <c r="E200" s="8"/>
      <c r="F200" s="18"/>
      <c r="G200" s="17"/>
    </row>
    <row r="201" spans="1:7" s="26" customFormat="1" x14ac:dyDescent="0.2">
      <c r="A201" s="32"/>
      <c r="B201" s="33"/>
      <c r="C201" s="32"/>
      <c r="D201" s="30"/>
      <c r="E201" s="8"/>
      <c r="F201" s="18"/>
      <c r="G201" s="17"/>
    </row>
    <row r="202" spans="1:7" s="26" customFormat="1" x14ac:dyDescent="0.2">
      <c r="A202" s="32"/>
      <c r="B202" s="33"/>
      <c r="C202" s="32"/>
      <c r="D202" s="30"/>
      <c r="E202" s="8"/>
      <c r="F202" s="18"/>
      <c r="G202" s="17"/>
    </row>
    <row r="203" spans="1:7" s="26" customFormat="1" x14ac:dyDescent="0.2">
      <c r="A203" s="32"/>
      <c r="B203" s="33"/>
      <c r="C203" s="32"/>
      <c r="D203" s="30"/>
      <c r="E203" s="8"/>
      <c r="F203" s="18"/>
      <c r="G203" s="17"/>
    </row>
    <row r="204" spans="1:7" s="26" customFormat="1" x14ac:dyDescent="0.2">
      <c r="A204" s="32"/>
      <c r="B204" s="33"/>
      <c r="C204" s="32"/>
      <c r="D204" s="30"/>
      <c r="E204" s="8"/>
      <c r="F204" s="18"/>
      <c r="G204" s="17"/>
    </row>
    <row r="205" spans="1:7" s="26" customFormat="1" x14ac:dyDescent="0.2">
      <c r="A205" s="32"/>
      <c r="B205" s="33"/>
      <c r="C205" s="32"/>
      <c r="D205" s="30"/>
      <c r="E205" s="8"/>
      <c r="F205" s="18"/>
      <c r="G205" s="17"/>
    </row>
    <row r="206" spans="1:7" s="26" customFormat="1" x14ac:dyDescent="0.2">
      <c r="A206" s="32"/>
      <c r="B206" s="33"/>
      <c r="C206" s="32"/>
      <c r="D206" s="30"/>
      <c r="E206" s="8"/>
      <c r="F206" s="18"/>
      <c r="G206" s="17"/>
    </row>
    <row r="207" spans="1:7" s="26" customFormat="1" x14ac:dyDescent="0.2">
      <c r="A207" s="32"/>
      <c r="B207" s="33"/>
      <c r="C207" s="32"/>
      <c r="D207" s="30"/>
      <c r="E207" s="8"/>
      <c r="F207" s="18"/>
      <c r="G207" s="17"/>
    </row>
    <row r="208" spans="1:7" s="26" customFormat="1" x14ac:dyDescent="0.2">
      <c r="A208" s="32"/>
      <c r="B208" s="33"/>
      <c r="C208" s="32"/>
      <c r="D208" s="30"/>
      <c r="E208" s="8"/>
      <c r="F208" s="18"/>
      <c r="G208" s="17"/>
    </row>
    <row r="209" spans="1:33" s="26" customFormat="1" x14ac:dyDescent="0.2">
      <c r="A209" s="32"/>
      <c r="B209" s="33"/>
      <c r="C209" s="32"/>
      <c r="D209" s="30"/>
      <c r="E209" s="8"/>
      <c r="F209" s="18"/>
      <c r="G209" s="17"/>
    </row>
    <row r="210" spans="1:33" s="26" customFormat="1" x14ac:dyDescent="0.2">
      <c r="A210" s="32"/>
      <c r="B210" s="33"/>
      <c r="C210" s="32"/>
      <c r="D210" s="30"/>
      <c r="E210" s="8"/>
      <c r="F210" s="18"/>
      <c r="G210" s="17"/>
      <c r="H210" s="21"/>
      <c r="I210" s="21"/>
    </row>
    <row r="211" spans="1:33" s="26" customFormat="1" x14ac:dyDescent="0.2">
      <c r="A211" s="32"/>
      <c r="B211" s="33"/>
      <c r="C211" s="32"/>
      <c r="D211" s="30"/>
      <c r="E211" s="8"/>
      <c r="F211" s="18"/>
      <c r="G211" s="17"/>
    </row>
    <row r="212" spans="1:33" s="26" customFormat="1" x14ac:dyDescent="0.2">
      <c r="A212" s="32"/>
      <c r="B212" s="33"/>
      <c r="C212" s="32"/>
      <c r="D212" s="30"/>
      <c r="E212" s="8"/>
      <c r="F212" s="18"/>
      <c r="G212" s="17"/>
    </row>
    <row r="213" spans="1:33" s="26" customFormat="1" x14ac:dyDescent="0.2">
      <c r="A213" s="32"/>
      <c r="B213" s="33"/>
      <c r="C213" s="32"/>
      <c r="D213" s="30"/>
      <c r="E213" s="8"/>
      <c r="F213" s="18"/>
      <c r="G213" s="17"/>
    </row>
    <row r="214" spans="1:33" s="26" customFormat="1" x14ac:dyDescent="0.2">
      <c r="A214" s="32"/>
      <c r="B214" s="33"/>
      <c r="C214" s="32"/>
      <c r="D214" s="30"/>
      <c r="E214" s="8"/>
      <c r="F214" s="18"/>
      <c r="G214" s="17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s="21" customFormat="1" x14ac:dyDescent="0.2">
      <c r="A215" s="4"/>
      <c r="B215" s="4"/>
      <c r="C215" s="4"/>
      <c r="D215" s="4"/>
      <c r="E215" s="4"/>
      <c r="F215" s="4"/>
      <c r="G215" s="4"/>
      <c r="H215" s="26"/>
      <c r="I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s="26" customFormat="1" x14ac:dyDescent="0.2">
      <c r="A216" s="4"/>
      <c r="B216" s="4"/>
      <c r="C216" s="4"/>
      <c r="D216" s="4"/>
      <c r="E216" s="4"/>
      <c r="F216" s="4"/>
      <c r="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21"/>
      <c r="I225" s="21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4" customFormat="1" x14ac:dyDescent="0.2"/>
    <row r="227" spans="1:33" s="4" customFormat="1" x14ac:dyDescent="0.2"/>
    <row r="228" spans="1:33" s="4" customFormat="1" x14ac:dyDescent="0.2"/>
    <row r="229" spans="1:33" s="4" customFormat="1" x14ac:dyDescent="0.2"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 s="21" customFormat="1" x14ac:dyDescent="0.2">
      <c r="A230" s="4"/>
      <c r="B230" s="4"/>
      <c r="C230" s="4"/>
      <c r="D230" s="4"/>
      <c r="E230" s="4"/>
      <c r="F230" s="4"/>
      <c r="G230" s="4"/>
      <c r="H230" s="4"/>
      <c r="I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s="4" customFormat="1" x14ac:dyDescent="0.2"/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4" customFormat="1" x14ac:dyDescent="0.2"/>
    <row r="262" spans="1:33" s="4" customFormat="1" x14ac:dyDescent="0.2"/>
    <row r="263" spans="1:33" s="4" customFormat="1" x14ac:dyDescent="0.2"/>
    <row r="264" spans="1:33" s="4" customFormat="1" x14ac:dyDescent="0.2">
      <c r="H264" s="21"/>
      <c r="I264" s="21"/>
    </row>
    <row r="265" spans="1:33" s="4" customFormat="1" x14ac:dyDescent="0.2"/>
    <row r="266" spans="1:33" s="4" customFormat="1" x14ac:dyDescent="0.2">
      <c r="H266" s="26"/>
      <c r="I266" s="26"/>
    </row>
    <row r="267" spans="1:33" s="4" customFormat="1" x14ac:dyDescent="0.2">
      <c r="H267" s="21"/>
      <c r="I267" s="21"/>
    </row>
    <row r="268" spans="1:33" s="4" customFormat="1" x14ac:dyDescent="0.2">
      <c r="H268" s="21"/>
      <c r="I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21" customFormat="1" x14ac:dyDescent="0.2">
      <c r="A269" s="4"/>
      <c r="B269" s="4"/>
      <c r="C269" s="4"/>
      <c r="D269" s="4"/>
      <c r="E269" s="4"/>
      <c r="F269" s="4"/>
      <c r="G269" s="4"/>
      <c r="H269" s="4"/>
      <c r="I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s="4" customFormat="1" x14ac:dyDescent="0.2"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1:33" s="26" customFormat="1" x14ac:dyDescent="0.2">
      <c r="A271" s="4"/>
      <c r="B271" s="4"/>
      <c r="C271" s="4"/>
      <c r="D271" s="4"/>
      <c r="E271" s="4"/>
      <c r="F271" s="4"/>
      <c r="G271" s="4"/>
      <c r="H271" s="4"/>
      <c r="I271" s="4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21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>
      <c r="H282" s="21"/>
      <c r="I282" s="21"/>
    </row>
    <row r="283" spans="1:33" s="4" customFormat="1" x14ac:dyDescent="0.2"/>
    <row r="284" spans="1:33" s="4" customFormat="1" x14ac:dyDescent="0.2"/>
    <row r="285" spans="1:33" s="4" customFormat="1" x14ac:dyDescent="0.2">
      <c r="H285" s="21"/>
      <c r="I285" s="21"/>
    </row>
    <row r="286" spans="1:33" s="4" customFormat="1" x14ac:dyDescent="0.2"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s="21" customFormat="1" x14ac:dyDescent="0.2">
      <c r="A287" s="4"/>
      <c r="B287" s="4"/>
      <c r="C287" s="4"/>
      <c r="D287" s="4"/>
      <c r="E287" s="4"/>
      <c r="F287" s="4"/>
      <c r="G287" s="4"/>
      <c r="H287" s="4"/>
      <c r="I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s="4" customFormat="1" x14ac:dyDescent="0.2"/>
    <row r="289" spans="1:33" s="4" customFormat="1" x14ac:dyDescent="0.2"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 s="21" customFormat="1" x14ac:dyDescent="0.2">
      <c r="A290" s="4"/>
      <c r="B290" s="4"/>
      <c r="C290" s="4"/>
      <c r="D290" s="4"/>
      <c r="E290" s="4"/>
      <c r="F290" s="4"/>
      <c r="G290" s="4"/>
      <c r="H290" s="4"/>
      <c r="I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8:33" s="4" customFormat="1" x14ac:dyDescent="0.2"/>
    <row r="322" spans="8:33" s="4" customFormat="1" x14ac:dyDescent="0.2"/>
    <row r="323" spans="8:33" s="4" customFormat="1" x14ac:dyDescent="0.2"/>
    <row r="324" spans="8:33" s="4" customFormat="1" x14ac:dyDescent="0.2"/>
    <row r="325" spans="8:33" s="4" customFormat="1" x14ac:dyDescent="0.2">
      <c r="H325" s="1"/>
      <c r="I325" s="1"/>
    </row>
    <row r="326" spans="8:33" s="4" customFormat="1" x14ac:dyDescent="0.2">
      <c r="H326" s="1"/>
      <c r="I326" s="1"/>
    </row>
    <row r="327" spans="8:33" s="4" customFormat="1" x14ac:dyDescent="0.2">
      <c r="H327" s="1"/>
      <c r="I327" s="1"/>
    </row>
    <row r="328" spans="8:33" s="4" customFormat="1" x14ac:dyDescent="0.2">
      <c r="H328" s="1"/>
      <c r="I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9"/>
  <sheetViews>
    <sheetView zoomScale="80" zoomScaleNormal="80" workbookViewId="0">
      <selection activeCell="B12" sqref="B12"/>
    </sheetView>
  </sheetViews>
  <sheetFormatPr defaultRowHeight="12.75" x14ac:dyDescent="0.2"/>
  <cols>
    <col min="1" max="1" width="12.6640625" style="4" customWidth="1"/>
    <col min="2" max="2" width="10.5546875" style="4" customWidth="1"/>
    <col min="3" max="5" width="17.55468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24" t="s">
        <v>872</v>
      </c>
      <c r="Y1" s="124" t="s">
        <v>873</v>
      </c>
      <c r="Z1" s="124" t="s">
        <v>874</v>
      </c>
      <c r="AA1" s="124" t="s">
        <v>875</v>
      </c>
      <c r="AB1" s="124" t="s">
        <v>876</v>
      </c>
      <c r="AC1" s="124"/>
      <c r="AD1" s="124" t="s">
        <v>877</v>
      </c>
      <c r="AE1" s="124" t="s">
        <v>878</v>
      </c>
      <c r="AF1" s="124" t="s">
        <v>879</v>
      </c>
      <c r="AG1" s="124" t="s">
        <v>880</v>
      </c>
      <c r="AH1" s="124" t="s">
        <v>881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1" t="s">
        <v>860</v>
      </c>
      <c r="I2" s="1" t="s">
        <v>856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23" t="s">
        <v>882</v>
      </c>
      <c r="Y2" s="123" t="s">
        <v>882</v>
      </c>
      <c r="Z2" s="123" t="s">
        <v>882</v>
      </c>
      <c r="AA2" s="123" t="s">
        <v>882</v>
      </c>
      <c r="AB2" s="123" t="s">
        <v>882</v>
      </c>
      <c r="AC2" s="123"/>
      <c r="AD2" s="123" t="s">
        <v>882</v>
      </c>
      <c r="AE2" s="123" t="s">
        <v>882</v>
      </c>
      <c r="AF2" s="123" t="s">
        <v>882</v>
      </c>
      <c r="AG2" s="123" t="s">
        <v>882</v>
      </c>
      <c r="AH2" s="123" t="s">
        <v>882</v>
      </c>
    </row>
    <row r="3" spans="1:34" s="4" customFormat="1" ht="14.25" x14ac:dyDescent="0.2">
      <c r="A3" s="29">
        <v>20151473</v>
      </c>
      <c r="B3" s="31">
        <v>42346</v>
      </c>
      <c r="C3" s="30" t="s">
        <v>743</v>
      </c>
      <c r="D3" s="30">
        <v>60</v>
      </c>
      <c r="E3" s="8">
        <v>-3</v>
      </c>
      <c r="F3" s="18">
        <v>74.105442671498835</v>
      </c>
      <c r="G3" s="17">
        <v>1</v>
      </c>
      <c r="H3" s="71">
        <v>1.782853007456807</v>
      </c>
      <c r="I3" s="72">
        <v>2</v>
      </c>
      <c r="J3" s="97">
        <v>7.0000000000000007E-2</v>
      </c>
      <c r="K3" s="99"/>
      <c r="L3" s="97">
        <v>28.402000000000001</v>
      </c>
      <c r="M3" s="99"/>
      <c r="N3" s="96">
        <v>0</v>
      </c>
      <c r="O3" s="99" t="s">
        <v>869</v>
      </c>
      <c r="P3" s="96">
        <v>0</v>
      </c>
      <c r="Q3" s="99" t="s">
        <v>869</v>
      </c>
      <c r="R3" s="97">
        <v>9.7507999999999999</v>
      </c>
      <c r="S3" s="101"/>
      <c r="T3" s="96">
        <v>0</v>
      </c>
      <c r="U3" s="99" t="s">
        <v>869</v>
      </c>
      <c r="V3" s="96">
        <v>0</v>
      </c>
      <c r="W3" s="99" t="s">
        <v>869</v>
      </c>
      <c r="X3" s="178">
        <v>90.9</v>
      </c>
      <c r="Y3" s="178">
        <v>0</v>
      </c>
      <c r="Z3" s="178">
        <v>0</v>
      </c>
      <c r="AA3" s="178">
        <v>0</v>
      </c>
      <c r="AB3" s="178">
        <v>0</v>
      </c>
      <c r="AC3" s="178"/>
      <c r="AD3" s="178">
        <v>0</v>
      </c>
      <c r="AE3" s="178">
        <v>0</v>
      </c>
      <c r="AF3" s="178">
        <v>0</v>
      </c>
      <c r="AG3" s="178">
        <v>0</v>
      </c>
      <c r="AH3" s="178">
        <v>0</v>
      </c>
    </row>
    <row r="4" spans="1:34" s="4" customFormat="1" ht="14.25" x14ac:dyDescent="0.2">
      <c r="A4" s="29">
        <v>20151474</v>
      </c>
      <c r="B4" s="31">
        <v>42346</v>
      </c>
      <c r="C4" s="30" t="s">
        <v>744</v>
      </c>
      <c r="D4" s="30">
        <v>60</v>
      </c>
      <c r="E4" s="8">
        <v>-2.5</v>
      </c>
      <c r="F4" s="18">
        <v>86.909930476231182</v>
      </c>
      <c r="G4" s="17">
        <v>1</v>
      </c>
      <c r="H4" s="71">
        <v>0.83503600153899704</v>
      </c>
      <c r="I4" s="72">
        <v>2</v>
      </c>
      <c r="J4" s="97">
        <v>0.11</v>
      </c>
      <c r="K4" s="99"/>
      <c r="L4" s="97">
        <v>14.292</v>
      </c>
      <c r="M4" s="99"/>
      <c r="N4" s="96">
        <v>0</v>
      </c>
      <c r="O4" s="99" t="s">
        <v>869</v>
      </c>
      <c r="P4" s="96">
        <v>0</v>
      </c>
      <c r="Q4" s="99" t="s">
        <v>869</v>
      </c>
      <c r="R4" s="97">
        <v>1.4557</v>
      </c>
      <c r="S4" s="101"/>
      <c r="T4" s="96">
        <v>0</v>
      </c>
      <c r="U4" s="99" t="s">
        <v>869</v>
      </c>
      <c r="V4" s="96">
        <v>0</v>
      </c>
      <c r="W4" s="99" t="s">
        <v>869</v>
      </c>
      <c r="X4" s="178">
        <v>5</v>
      </c>
      <c r="Y4" s="178">
        <v>0</v>
      </c>
      <c r="Z4" s="178">
        <v>0</v>
      </c>
      <c r="AA4" s="178">
        <v>0</v>
      </c>
      <c r="AB4" s="178">
        <v>41.7</v>
      </c>
      <c r="AC4" s="178"/>
      <c r="AD4" s="178">
        <v>0</v>
      </c>
      <c r="AE4" s="178">
        <v>0</v>
      </c>
      <c r="AF4" s="178">
        <v>0</v>
      </c>
      <c r="AG4" s="178">
        <v>0</v>
      </c>
      <c r="AH4" s="178">
        <v>0</v>
      </c>
    </row>
    <row r="5" spans="1:34" s="4" customFormat="1" ht="14.25" x14ac:dyDescent="0.2">
      <c r="A5" s="29">
        <v>20151475</v>
      </c>
      <c r="B5" s="31">
        <v>42346</v>
      </c>
      <c r="C5" s="30" t="s">
        <v>745</v>
      </c>
      <c r="D5" s="30">
        <v>60</v>
      </c>
      <c r="E5" s="8">
        <v>-2</v>
      </c>
      <c r="F5" s="18">
        <v>97.501296931997459</v>
      </c>
      <c r="G5" s="17">
        <v>1</v>
      </c>
      <c r="H5" s="71">
        <v>0.50584452465143526</v>
      </c>
      <c r="I5" s="72">
        <v>2</v>
      </c>
      <c r="J5" s="97">
        <v>0.12</v>
      </c>
      <c r="K5" s="99"/>
      <c r="L5" s="97">
        <v>3.2440000000000002</v>
      </c>
      <c r="M5" s="99"/>
      <c r="N5" s="96">
        <v>0</v>
      </c>
      <c r="O5" s="99" t="s">
        <v>869</v>
      </c>
      <c r="P5" s="96">
        <v>0</v>
      </c>
      <c r="Q5" s="99" t="s">
        <v>869</v>
      </c>
      <c r="R5" s="97">
        <v>3.5983000000000001</v>
      </c>
      <c r="S5" s="101"/>
      <c r="T5" s="96">
        <v>0</v>
      </c>
      <c r="U5" s="99" t="s">
        <v>869</v>
      </c>
      <c r="V5" s="96">
        <v>0</v>
      </c>
      <c r="W5" s="99" t="s">
        <v>869</v>
      </c>
      <c r="X5" s="178">
        <v>0</v>
      </c>
      <c r="Y5" s="178">
        <v>0</v>
      </c>
      <c r="Z5" s="178">
        <v>0</v>
      </c>
      <c r="AA5" s="178">
        <v>0</v>
      </c>
      <c r="AB5" s="178">
        <v>0</v>
      </c>
      <c r="AC5" s="178"/>
      <c r="AD5" s="178">
        <v>0</v>
      </c>
      <c r="AE5" s="178">
        <v>0</v>
      </c>
      <c r="AF5" s="178">
        <v>0</v>
      </c>
      <c r="AG5" s="178">
        <v>0</v>
      </c>
      <c r="AH5" s="178">
        <v>0</v>
      </c>
    </row>
    <row r="6" spans="1:34" s="4" customFormat="1" ht="14.25" x14ac:dyDescent="0.2">
      <c r="A6" s="29">
        <v>20151476</v>
      </c>
      <c r="B6" s="31">
        <v>42346</v>
      </c>
      <c r="C6" s="30" t="s">
        <v>746</v>
      </c>
      <c r="D6" s="30">
        <v>60</v>
      </c>
      <c r="E6" s="8">
        <v>-1.5</v>
      </c>
      <c r="F6" s="18">
        <v>127.53651523939432</v>
      </c>
      <c r="G6" s="17">
        <v>1</v>
      </c>
      <c r="H6" s="71">
        <v>0.64897125373298392</v>
      </c>
      <c r="I6" s="72">
        <v>2</v>
      </c>
      <c r="J6" s="97">
        <v>0.09</v>
      </c>
      <c r="K6" s="99"/>
      <c r="L6" s="97">
        <v>2.46</v>
      </c>
      <c r="M6" s="99"/>
      <c r="N6" s="96">
        <v>0</v>
      </c>
      <c r="O6" s="99" t="s">
        <v>869</v>
      </c>
      <c r="P6" s="96">
        <v>0</v>
      </c>
      <c r="Q6" s="99" t="s">
        <v>869</v>
      </c>
      <c r="R6" s="97">
        <v>0.91169999999999995</v>
      </c>
      <c r="S6" s="101"/>
      <c r="T6" s="96">
        <v>0</v>
      </c>
      <c r="U6" s="99" t="s">
        <v>869</v>
      </c>
      <c r="V6" s="96">
        <v>0</v>
      </c>
      <c r="W6" s="99" t="s">
        <v>869</v>
      </c>
      <c r="X6" s="178">
        <v>0</v>
      </c>
      <c r="Y6" s="178">
        <v>0</v>
      </c>
      <c r="Z6" s="178">
        <v>0</v>
      </c>
      <c r="AA6" s="178">
        <v>0</v>
      </c>
      <c r="AB6" s="179">
        <v>2</v>
      </c>
      <c r="AC6" s="178"/>
      <c r="AD6" s="178">
        <v>0</v>
      </c>
      <c r="AE6" s="178">
        <v>0</v>
      </c>
      <c r="AF6" s="178">
        <v>0</v>
      </c>
      <c r="AG6" s="178">
        <v>0</v>
      </c>
      <c r="AH6" s="178">
        <v>0</v>
      </c>
    </row>
    <row r="7" spans="1:34" s="4" customFormat="1" ht="14.25" x14ac:dyDescent="0.2">
      <c r="A7" s="29">
        <v>20151477</v>
      </c>
      <c r="B7" s="31">
        <v>42346</v>
      </c>
      <c r="C7" s="30" t="s">
        <v>747</v>
      </c>
      <c r="D7" s="30">
        <v>60</v>
      </c>
      <c r="E7" s="8">
        <v>-1.25</v>
      </c>
      <c r="F7" s="18">
        <v>127.06227495033016</v>
      </c>
      <c r="G7" s="17">
        <v>1</v>
      </c>
      <c r="H7" s="71">
        <v>0.71258313332478329</v>
      </c>
      <c r="I7" s="72">
        <v>2</v>
      </c>
      <c r="J7" s="96">
        <v>0</v>
      </c>
      <c r="K7" s="99" t="s">
        <v>869</v>
      </c>
      <c r="L7" s="97">
        <v>2.46</v>
      </c>
      <c r="M7" s="99"/>
      <c r="N7" s="96">
        <v>0</v>
      </c>
      <c r="O7" s="99" t="s">
        <v>869</v>
      </c>
      <c r="P7" s="96">
        <v>0</v>
      </c>
      <c r="Q7" s="99" t="s">
        <v>869</v>
      </c>
      <c r="R7" s="96">
        <v>0</v>
      </c>
      <c r="S7" s="99" t="s">
        <v>869</v>
      </c>
      <c r="T7" s="96">
        <v>0</v>
      </c>
      <c r="U7" s="99" t="s">
        <v>869</v>
      </c>
      <c r="V7" s="96">
        <v>0</v>
      </c>
      <c r="W7" s="99" t="s">
        <v>869</v>
      </c>
      <c r="X7" s="178">
        <v>0</v>
      </c>
      <c r="Y7" s="178">
        <v>0</v>
      </c>
      <c r="Z7" s="178">
        <v>0</v>
      </c>
      <c r="AA7" s="178">
        <v>0</v>
      </c>
      <c r="AB7" s="178">
        <v>7</v>
      </c>
      <c r="AC7" s="178"/>
      <c r="AD7" s="178">
        <v>0</v>
      </c>
      <c r="AE7" s="178">
        <v>0</v>
      </c>
      <c r="AF7" s="178">
        <v>0</v>
      </c>
      <c r="AG7" s="178">
        <v>0</v>
      </c>
      <c r="AH7" s="178">
        <v>0</v>
      </c>
    </row>
    <row r="8" spans="1:34" s="4" customFormat="1" ht="14.25" x14ac:dyDescent="0.2">
      <c r="A8" s="29">
        <v>20151478</v>
      </c>
      <c r="B8" s="31">
        <v>42346</v>
      </c>
      <c r="C8" s="30" t="s">
        <v>748</v>
      </c>
      <c r="D8" s="30">
        <v>60</v>
      </c>
      <c r="E8" s="8">
        <v>-1</v>
      </c>
      <c r="F8" s="18">
        <v>303.00542219313394</v>
      </c>
      <c r="G8" s="17">
        <v>1</v>
      </c>
      <c r="H8" s="71">
        <v>1.6810740001099285</v>
      </c>
      <c r="I8" s="72">
        <v>2</v>
      </c>
      <c r="J8" s="97">
        <v>0.08</v>
      </c>
      <c r="K8" s="99"/>
      <c r="L8" s="97">
        <v>2.3340000000000001</v>
      </c>
      <c r="M8" s="99"/>
      <c r="N8" s="96">
        <v>0</v>
      </c>
      <c r="O8" s="99" t="s">
        <v>869</v>
      </c>
      <c r="P8" s="96">
        <v>0</v>
      </c>
      <c r="Q8" s="99" t="s">
        <v>869</v>
      </c>
      <c r="R8" s="97">
        <v>0.91610000000000003</v>
      </c>
      <c r="S8" s="101"/>
      <c r="T8" s="96">
        <v>0</v>
      </c>
      <c r="U8" s="99" t="s">
        <v>869</v>
      </c>
      <c r="V8" s="96">
        <v>0</v>
      </c>
      <c r="W8" s="99" t="s">
        <v>869</v>
      </c>
      <c r="X8" s="178">
        <v>0</v>
      </c>
      <c r="Y8" s="178">
        <v>0</v>
      </c>
      <c r="Z8" s="178">
        <v>0</v>
      </c>
      <c r="AA8" s="178">
        <v>0</v>
      </c>
      <c r="AB8" s="178">
        <v>0</v>
      </c>
      <c r="AC8" s="178"/>
      <c r="AD8" s="178">
        <v>0</v>
      </c>
      <c r="AE8" s="178">
        <v>0</v>
      </c>
      <c r="AF8" s="178">
        <v>0</v>
      </c>
      <c r="AG8" s="178">
        <v>0</v>
      </c>
      <c r="AH8" s="178">
        <v>0</v>
      </c>
    </row>
    <row r="9" spans="1:34" s="4" customFormat="1" ht="14.25" x14ac:dyDescent="0.2">
      <c r="A9" s="29">
        <v>20151479</v>
      </c>
      <c r="B9" s="31">
        <v>42346</v>
      </c>
      <c r="C9" s="30" t="s">
        <v>749</v>
      </c>
      <c r="D9" s="30">
        <v>60</v>
      </c>
      <c r="E9" s="8">
        <v>-0.75</v>
      </c>
      <c r="F9" s="20">
        <v>158.83637431762898</v>
      </c>
      <c r="G9" s="17">
        <v>1</v>
      </c>
      <c r="H9" s="71">
        <v>0.56627581026364471</v>
      </c>
      <c r="I9" s="72">
        <v>2</v>
      </c>
      <c r="J9" s="97">
        <v>7.0000000000000007E-2</v>
      </c>
      <c r="K9" s="99"/>
      <c r="L9" s="97">
        <v>5.0229999999999997</v>
      </c>
      <c r="M9" s="99"/>
      <c r="N9" s="96">
        <v>0</v>
      </c>
      <c r="O9" s="99" t="s">
        <v>869</v>
      </c>
      <c r="P9" s="96">
        <v>0</v>
      </c>
      <c r="Q9" s="99" t="s">
        <v>869</v>
      </c>
      <c r="R9" s="97">
        <v>0.9083</v>
      </c>
      <c r="S9" s="101"/>
      <c r="T9" s="96">
        <v>0</v>
      </c>
      <c r="U9" s="99" t="s">
        <v>869</v>
      </c>
      <c r="V9" s="96">
        <v>0</v>
      </c>
      <c r="W9" s="99" t="s">
        <v>869</v>
      </c>
      <c r="X9" s="178">
        <v>0</v>
      </c>
      <c r="Y9" s="178">
        <v>0</v>
      </c>
      <c r="Z9" s="178">
        <v>0</v>
      </c>
      <c r="AA9" s="178">
        <v>0</v>
      </c>
      <c r="AB9" s="178">
        <v>0</v>
      </c>
      <c r="AC9" s="178"/>
      <c r="AD9" s="178">
        <v>0</v>
      </c>
      <c r="AE9" s="178">
        <v>0</v>
      </c>
      <c r="AF9" s="178">
        <v>0</v>
      </c>
      <c r="AG9" s="178">
        <v>0</v>
      </c>
      <c r="AH9" s="178">
        <v>0</v>
      </c>
    </row>
    <row r="10" spans="1:34" s="4" customFormat="1" ht="14.25" x14ac:dyDescent="0.2">
      <c r="A10" s="29">
        <v>20151480</v>
      </c>
      <c r="B10" s="31">
        <v>42346</v>
      </c>
      <c r="C10" s="30" t="s">
        <v>750</v>
      </c>
      <c r="D10" s="30">
        <v>60</v>
      </c>
      <c r="E10" s="8">
        <v>-0.5</v>
      </c>
      <c r="F10" s="18">
        <v>172.11510241142548</v>
      </c>
      <c r="G10" s="17">
        <v>1</v>
      </c>
      <c r="H10" s="71">
        <v>0.73961818215129793</v>
      </c>
      <c r="I10" s="72">
        <v>2</v>
      </c>
      <c r="J10" s="97">
        <v>0.06</v>
      </c>
      <c r="K10" s="99"/>
      <c r="L10" s="97">
        <v>7.6120000000000001</v>
      </c>
      <c r="M10" s="99"/>
      <c r="N10" s="96">
        <v>0</v>
      </c>
      <c r="O10" s="99" t="s">
        <v>869</v>
      </c>
      <c r="P10" s="96">
        <v>0</v>
      </c>
      <c r="Q10" s="99" t="s">
        <v>869</v>
      </c>
      <c r="R10" s="97">
        <v>0.90890000000000004</v>
      </c>
      <c r="S10" s="101"/>
      <c r="T10" s="96">
        <v>0</v>
      </c>
      <c r="U10" s="99" t="s">
        <v>869</v>
      </c>
      <c r="V10" s="96">
        <v>0</v>
      </c>
      <c r="W10" s="99" t="s">
        <v>869</v>
      </c>
      <c r="X10" s="178">
        <v>0</v>
      </c>
      <c r="Y10" s="178">
        <v>0</v>
      </c>
      <c r="Z10" s="178">
        <v>0</v>
      </c>
      <c r="AA10" s="178">
        <v>0</v>
      </c>
      <c r="AB10" s="178">
        <v>0</v>
      </c>
      <c r="AC10" s="178"/>
      <c r="AD10" s="178">
        <v>0</v>
      </c>
      <c r="AE10" s="178">
        <v>0</v>
      </c>
      <c r="AF10" s="178">
        <v>0</v>
      </c>
      <c r="AG10" s="178">
        <v>0</v>
      </c>
      <c r="AH10" s="178">
        <v>0</v>
      </c>
    </row>
    <row r="11" spans="1:34" s="4" customFormat="1" ht="14.25" x14ac:dyDescent="0.2">
      <c r="A11" s="29">
        <v>20151481</v>
      </c>
      <c r="B11" s="31">
        <v>42346</v>
      </c>
      <c r="C11" s="30" t="s">
        <v>751</v>
      </c>
      <c r="D11" s="30">
        <v>55</v>
      </c>
      <c r="E11" s="8">
        <v>-3</v>
      </c>
      <c r="F11" s="18">
        <v>72.208481515242198</v>
      </c>
      <c r="G11" s="17">
        <v>1</v>
      </c>
      <c r="H11" s="71">
        <v>0.37703046847804167</v>
      </c>
      <c r="I11" s="72">
        <v>2</v>
      </c>
      <c r="J11" s="97">
        <v>0.09</v>
      </c>
      <c r="K11" s="99"/>
      <c r="L11" s="97">
        <v>7.92</v>
      </c>
      <c r="M11" s="99"/>
      <c r="N11" s="96">
        <v>0</v>
      </c>
      <c r="O11" s="99" t="s">
        <v>869</v>
      </c>
      <c r="P11" s="96">
        <v>0</v>
      </c>
      <c r="Q11" s="99" t="s">
        <v>869</v>
      </c>
      <c r="R11" s="97">
        <v>1.5596000000000001</v>
      </c>
      <c r="S11" s="101"/>
      <c r="T11" s="96">
        <v>0</v>
      </c>
      <c r="U11" s="99" t="s">
        <v>869</v>
      </c>
      <c r="V11" s="96">
        <v>0</v>
      </c>
      <c r="W11" s="99" t="s">
        <v>869</v>
      </c>
      <c r="X11" s="178">
        <v>5.9</v>
      </c>
      <c r="Y11" s="178">
        <v>0</v>
      </c>
      <c r="Z11" s="178">
        <v>0</v>
      </c>
      <c r="AA11" s="178">
        <v>0</v>
      </c>
      <c r="AB11" s="178">
        <v>0</v>
      </c>
      <c r="AC11" s="178"/>
      <c r="AD11" s="178">
        <v>0</v>
      </c>
      <c r="AE11" s="178">
        <v>0</v>
      </c>
      <c r="AF11" s="178">
        <v>0</v>
      </c>
      <c r="AG11" s="178">
        <v>0</v>
      </c>
      <c r="AH11" s="178">
        <v>0</v>
      </c>
    </row>
    <row r="12" spans="1:34" s="4" customFormat="1" ht="14.25" x14ac:dyDescent="0.2">
      <c r="A12" s="29">
        <v>20151482</v>
      </c>
      <c r="B12" s="31">
        <v>42346</v>
      </c>
      <c r="C12" s="30" t="s">
        <v>752</v>
      </c>
      <c r="D12" s="30">
        <v>55</v>
      </c>
      <c r="E12" s="8">
        <v>-2.5</v>
      </c>
      <c r="F12" s="18">
        <v>62.565595637604247</v>
      </c>
      <c r="G12" s="17">
        <v>1</v>
      </c>
      <c r="H12" s="71">
        <v>0.15867774083927078</v>
      </c>
      <c r="I12" s="70">
        <v>1</v>
      </c>
      <c r="J12" s="97">
        <v>0.11</v>
      </c>
      <c r="K12" s="99"/>
      <c r="L12" s="97">
        <v>1.589</v>
      </c>
      <c r="M12" s="99"/>
      <c r="N12" s="96">
        <v>0</v>
      </c>
      <c r="O12" s="99" t="s">
        <v>869</v>
      </c>
      <c r="P12" s="96">
        <v>0</v>
      </c>
      <c r="Q12" s="99" t="s">
        <v>869</v>
      </c>
      <c r="R12" s="97">
        <v>1.1006</v>
      </c>
      <c r="S12" s="101"/>
      <c r="T12" s="96">
        <v>0</v>
      </c>
      <c r="U12" s="99" t="s">
        <v>869</v>
      </c>
      <c r="V12" s="96">
        <v>0</v>
      </c>
      <c r="W12" s="99" t="s">
        <v>869</v>
      </c>
      <c r="X12" s="178">
        <v>0</v>
      </c>
      <c r="Y12" s="178">
        <v>0</v>
      </c>
      <c r="Z12" s="178">
        <v>0</v>
      </c>
      <c r="AA12" s="178">
        <v>0</v>
      </c>
      <c r="AB12" s="178">
        <v>0</v>
      </c>
      <c r="AC12" s="178"/>
      <c r="AD12" s="178">
        <v>0</v>
      </c>
      <c r="AE12" s="178">
        <v>0</v>
      </c>
      <c r="AF12" s="178">
        <v>0</v>
      </c>
      <c r="AG12" s="178">
        <v>0</v>
      </c>
      <c r="AH12" s="178">
        <v>0</v>
      </c>
    </row>
    <row r="13" spans="1:34" s="4" customFormat="1" ht="14.25" x14ac:dyDescent="0.2">
      <c r="A13" s="29">
        <v>20151483</v>
      </c>
      <c r="B13" s="31">
        <v>42346</v>
      </c>
      <c r="C13" s="30" t="s">
        <v>753</v>
      </c>
      <c r="D13" s="30">
        <v>55</v>
      </c>
      <c r="E13" s="8">
        <v>-2</v>
      </c>
      <c r="F13" s="18">
        <v>61.300954866766489</v>
      </c>
      <c r="G13" s="17">
        <v>1</v>
      </c>
      <c r="H13" s="71">
        <v>0.10901498407872455</v>
      </c>
      <c r="I13" s="70">
        <v>1</v>
      </c>
      <c r="J13" s="97">
        <v>0.08</v>
      </c>
      <c r="K13" s="99"/>
      <c r="L13" s="97">
        <v>1.641</v>
      </c>
      <c r="M13" s="99"/>
      <c r="N13" s="96">
        <v>0</v>
      </c>
      <c r="O13" s="99" t="s">
        <v>869</v>
      </c>
      <c r="P13" s="96">
        <v>0</v>
      </c>
      <c r="Q13" s="99" t="s">
        <v>869</v>
      </c>
      <c r="R13" s="97">
        <v>2.4803000000000002</v>
      </c>
      <c r="S13" s="101"/>
      <c r="T13" s="96">
        <v>0</v>
      </c>
      <c r="U13" s="99" t="s">
        <v>869</v>
      </c>
      <c r="V13" s="96">
        <v>0</v>
      </c>
      <c r="W13" s="99" t="s">
        <v>869</v>
      </c>
      <c r="X13" s="178">
        <v>0</v>
      </c>
      <c r="Y13" s="178">
        <v>17.7</v>
      </c>
      <c r="Z13" s="178">
        <v>0</v>
      </c>
      <c r="AA13" s="178">
        <v>0</v>
      </c>
      <c r="AB13" s="178">
        <v>0</v>
      </c>
      <c r="AC13" s="178"/>
      <c r="AD13" s="178">
        <v>0</v>
      </c>
      <c r="AE13" s="178">
        <v>0</v>
      </c>
      <c r="AF13" s="178">
        <v>0</v>
      </c>
      <c r="AG13" s="178">
        <v>0</v>
      </c>
      <c r="AH13" s="178">
        <v>0</v>
      </c>
    </row>
    <row r="14" spans="1:34" s="4" customFormat="1" ht="14.25" x14ac:dyDescent="0.2">
      <c r="A14" s="29">
        <v>20151484</v>
      </c>
      <c r="B14" s="31">
        <v>42346</v>
      </c>
      <c r="C14" s="30" t="s">
        <v>754</v>
      </c>
      <c r="D14" s="30">
        <v>55</v>
      </c>
      <c r="E14" s="8">
        <v>-1.5</v>
      </c>
      <c r="F14" s="18">
        <v>65.569117468343933</v>
      </c>
      <c r="G14" s="17">
        <v>1</v>
      </c>
      <c r="H14" s="71">
        <v>0.35794690460050188</v>
      </c>
      <c r="I14" s="72">
        <v>2</v>
      </c>
      <c r="J14" s="97">
        <v>0.06</v>
      </c>
      <c r="K14" s="99"/>
      <c r="L14" s="97">
        <v>4.1660000000000004</v>
      </c>
      <c r="M14" s="99"/>
      <c r="N14" s="96">
        <v>0</v>
      </c>
      <c r="O14" s="99" t="s">
        <v>869</v>
      </c>
      <c r="P14" s="96">
        <v>0</v>
      </c>
      <c r="Q14" s="99" t="s">
        <v>869</v>
      </c>
      <c r="R14" s="97">
        <v>1.1816</v>
      </c>
      <c r="S14" s="101"/>
      <c r="T14" s="96">
        <v>0</v>
      </c>
      <c r="U14" s="99" t="s">
        <v>869</v>
      </c>
      <c r="V14" s="96">
        <v>0</v>
      </c>
      <c r="W14" s="99" t="s">
        <v>869</v>
      </c>
      <c r="X14" s="178">
        <v>2</v>
      </c>
      <c r="Y14" s="178">
        <v>0</v>
      </c>
      <c r="Z14" s="178">
        <v>0</v>
      </c>
      <c r="AA14" s="178">
        <v>0</v>
      </c>
      <c r="AB14" s="178">
        <v>0</v>
      </c>
      <c r="AC14" s="178"/>
      <c r="AD14" s="178">
        <v>0</v>
      </c>
      <c r="AE14" s="178">
        <v>0</v>
      </c>
      <c r="AF14" s="178">
        <v>0</v>
      </c>
      <c r="AG14" s="178">
        <v>0</v>
      </c>
      <c r="AH14" s="178">
        <v>0</v>
      </c>
    </row>
    <row r="15" spans="1:34" s="4" customFormat="1" ht="15" x14ac:dyDescent="0.2">
      <c r="A15" s="29">
        <v>20151485</v>
      </c>
      <c r="B15" s="31">
        <v>42346</v>
      </c>
      <c r="C15" s="30" t="s">
        <v>755</v>
      </c>
      <c r="D15" s="30">
        <v>55</v>
      </c>
      <c r="E15" s="8">
        <v>-1.25</v>
      </c>
      <c r="F15" s="18">
        <v>115.99666820549974</v>
      </c>
      <c r="G15" s="17">
        <v>1</v>
      </c>
      <c r="H15" s="71">
        <v>0.52969897949836009</v>
      </c>
      <c r="I15" s="72">
        <v>2</v>
      </c>
      <c r="J15" s="102">
        <v>7.0000000000000007E-2</v>
      </c>
      <c r="K15" s="104"/>
      <c r="L15" s="102">
        <v>13.278</v>
      </c>
      <c r="M15" s="104"/>
      <c r="N15" s="105">
        <v>0</v>
      </c>
      <c r="O15" s="104" t="s">
        <v>869</v>
      </c>
      <c r="P15" s="105">
        <v>0</v>
      </c>
      <c r="Q15" s="104" t="s">
        <v>869</v>
      </c>
      <c r="R15" s="105">
        <v>0</v>
      </c>
      <c r="S15" s="104" t="s">
        <v>869</v>
      </c>
      <c r="T15" s="113">
        <v>0</v>
      </c>
      <c r="U15" s="104" t="s">
        <v>869</v>
      </c>
      <c r="V15" s="105">
        <v>0</v>
      </c>
      <c r="W15" s="104" t="s">
        <v>869</v>
      </c>
      <c r="X15" s="178">
        <v>8.4</v>
      </c>
      <c r="Y15" s="178">
        <v>0</v>
      </c>
      <c r="Z15" s="178">
        <v>0</v>
      </c>
      <c r="AA15" s="178">
        <v>0</v>
      </c>
      <c r="AB15" s="178">
        <v>0</v>
      </c>
      <c r="AC15" s="178"/>
      <c r="AD15" s="178">
        <v>0</v>
      </c>
      <c r="AE15" s="178">
        <v>0</v>
      </c>
      <c r="AF15" s="178">
        <v>0</v>
      </c>
      <c r="AG15" s="178">
        <v>0</v>
      </c>
      <c r="AH15" s="178">
        <v>0</v>
      </c>
    </row>
    <row r="16" spans="1:34" ht="14.25" x14ac:dyDescent="0.2">
      <c r="A16" s="29">
        <v>20151486</v>
      </c>
      <c r="B16" s="31">
        <v>42346</v>
      </c>
      <c r="C16" s="30" t="s">
        <v>756</v>
      </c>
      <c r="D16" s="30">
        <v>55</v>
      </c>
      <c r="E16" s="8">
        <v>-1</v>
      </c>
      <c r="F16" s="18">
        <v>222.06841285951711</v>
      </c>
      <c r="G16" s="17">
        <v>1</v>
      </c>
      <c r="H16" s="71">
        <v>0.95112768179403084</v>
      </c>
      <c r="I16" s="72">
        <v>2</v>
      </c>
      <c r="J16" s="97">
        <v>0.06</v>
      </c>
      <c r="K16" s="99"/>
      <c r="L16" s="97">
        <v>14.41</v>
      </c>
      <c r="M16" s="99"/>
      <c r="N16" s="96">
        <v>0</v>
      </c>
      <c r="O16" s="99" t="s">
        <v>869</v>
      </c>
      <c r="P16" s="96">
        <v>0</v>
      </c>
      <c r="Q16" s="99" t="s">
        <v>869</v>
      </c>
      <c r="R16" s="97">
        <v>0.91649999999999998</v>
      </c>
      <c r="S16" s="101"/>
      <c r="T16" s="97">
        <v>0.57079999999999997</v>
      </c>
      <c r="U16" s="101"/>
      <c r="V16" s="96">
        <v>0</v>
      </c>
      <c r="W16" s="99" t="s">
        <v>869</v>
      </c>
      <c r="X16" s="178">
        <v>5.7</v>
      </c>
      <c r="Y16" s="178">
        <v>18.5</v>
      </c>
      <c r="Z16" s="178">
        <v>0</v>
      </c>
      <c r="AA16" s="178">
        <v>0</v>
      </c>
      <c r="AB16" s="178">
        <v>0</v>
      </c>
      <c r="AC16" s="178"/>
      <c r="AD16" s="178">
        <v>0</v>
      </c>
      <c r="AE16" s="178">
        <v>0</v>
      </c>
      <c r="AF16" s="178">
        <v>0</v>
      </c>
      <c r="AG16" s="178">
        <v>0</v>
      </c>
      <c r="AH16" s="178">
        <v>0</v>
      </c>
    </row>
    <row r="17" spans="1:34" s="12" customFormat="1" ht="14.25" x14ac:dyDescent="0.2">
      <c r="A17" s="29">
        <v>20151487</v>
      </c>
      <c r="B17" s="31">
        <v>42346</v>
      </c>
      <c r="C17" s="30" t="s">
        <v>757</v>
      </c>
      <c r="D17" s="30">
        <v>55</v>
      </c>
      <c r="E17" s="8">
        <v>-0.75</v>
      </c>
      <c r="F17" s="18">
        <v>348.37440984693876</v>
      </c>
      <c r="G17" s="17">
        <v>1</v>
      </c>
      <c r="H17" s="71">
        <v>2.1597533940382183</v>
      </c>
      <c r="I17" s="72">
        <v>2</v>
      </c>
      <c r="J17" s="97">
        <v>0.06</v>
      </c>
      <c r="K17" s="99"/>
      <c r="L17" s="97">
        <v>5.6159999999999997</v>
      </c>
      <c r="M17" s="99"/>
      <c r="N17" s="96">
        <v>0</v>
      </c>
      <c r="O17" s="99" t="s">
        <v>869</v>
      </c>
      <c r="P17" s="96">
        <v>0</v>
      </c>
      <c r="Q17" s="99" t="s">
        <v>869</v>
      </c>
      <c r="R17" s="97">
        <v>0.92830000000000001</v>
      </c>
      <c r="S17" s="101"/>
      <c r="T17" s="96">
        <v>0</v>
      </c>
      <c r="U17" s="99" t="s">
        <v>869</v>
      </c>
      <c r="V17" s="96">
        <v>0</v>
      </c>
      <c r="W17" s="99" t="s">
        <v>869</v>
      </c>
      <c r="X17" s="178">
        <v>2</v>
      </c>
      <c r="Y17" s="178">
        <v>0</v>
      </c>
      <c r="Z17" s="178">
        <v>0</v>
      </c>
      <c r="AA17" s="178">
        <v>0</v>
      </c>
      <c r="AB17" s="178">
        <v>0</v>
      </c>
      <c r="AC17" s="178"/>
      <c r="AD17" s="178">
        <v>0</v>
      </c>
      <c r="AE17" s="178">
        <v>0</v>
      </c>
      <c r="AF17" s="178">
        <v>0</v>
      </c>
      <c r="AG17" s="178">
        <v>0</v>
      </c>
      <c r="AH17" s="178">
        <v>0</v>
      </c>
    </row>
    <row r="18" spans="1:34" ht="14.25" x14ac:dyDescent="0.2">
      <c r="A18" s="29">
        <v>20151488</v>
      </c>
      <c r="B18" s="31">
        <v>42346</v>
      </c>
      <c r="C18" s="30" t="s">
        <v>758</v>
      </c>
      <c r="D18" s="30">
        <v>55</v>
      </c>
      <c r="E18" s="8">
        <v>-0.5</v>
      </c>
      <c r="F18" s="18">
        <v>201.8341605261129</v>
      </c>
      <c r="G18" s="17">
        <v>1</v>
      </c>
      <c r="H18" s="71">
        <v>0.63465858082482907</v>
      </c>
      <c r="I18" s="72">
        <v>2</v>
      </c>
      <c r="J18" s="97">
        <v>7.0000000000000007E-2</v>
      </c>
      <c r="K18" s="99"/>
      <c r="L18" s="97">
        <v>3.5680000000000001</v>
      </c>
      <c r="M18" s="99"/>
      <c r="N18" s="96">
        <v>0</v>
      </c>
      <c r="O18" s="99" t="s">
        <v>869</v>
      </c>
      <c r="P18" s="96">
        <v>0</v>
      </c>
      <c r="Q18" s="99" t="s">
        <v>869</v>
      </c>
      <c r="R18" s="97">
        <v>0.91369999999999996</v>
      </c>
      <c r="S18" s="101"/>
      <c r="T18" s="96">
        <v>0</v>
      </c>
      <c r="U18" s="99" t="s">
        <v>869</v>
      </c>
      <c r="V18" s="96">
        <v>0</v>
      </c>
      <c r="W18" s="99" t="s">
        <v>869</v>
      </c>
      <c r="X18" s="178">
        <v>2</v>
      </c>
      <c r="Y18" s="178">
        <v>0</v>
      </c>
      <c r="Z18" s="178">
        <v>0</v>
      </c>
      <c r="AA18" s="178">
        <v>0</v>
      </c>
      <c r="AB18" s="178">
        <v>0</v>
      </c>
      <c r="AC18" s="178"/>
      <c r="AD18" s="178">
        <v>0</v>
      </c>
      <c r="AE18" s="178">
        <v>0</v>
      </c>
      <c r="AF18" s="178">
        <v>0</v>
      </c>
      <c r="AG18" s="178">
        <v>0</v>
      </c>
      <c r="AH18" s="178">
        <v>0</v>
      </c>
    </row>
    <row r="19" spans="1:34" ht="14.25" x14ac:dyDescent="0.2">
      <c r="A19" s="29">
        <v>20151489</v>
      </c>
      <c r="B19" s="31">
        <v>42346</v>
      </c>
      <c r="C19" s="30" t="s">
        <v>759</v>
      </c>
      <c r="D19" s="30">
        <v>55</v>
      </c>
      <c r="E19" s="8">
        <v>-0.25</v>
      </c>
      <c r="F19" s="18">
        <v>149.66772872905517</v>
      </c>
      <c r="G19" s="17">
        <v>1</v>
      </c>
      <c r="H19" s="71">
        <v>1.4616130155182205</v>
      </c>
      <c r="I19" s="72">
        <v>2</v>
      </c>
      <c r="J19" s="97">
        <v>7.0000000000000007E-2</v>
      </c>
      <c r="K19" s="99"/>
      <c r="L19" s="97">
        <v>3.7909999999999999</v>
      </c>
      <c r="M19" s="99"/>
      <c r="N19" s="96">
        <v>0</v>
      </c>
      <c r="O19" s="99" t="s">
        <v>869</v>
      </c>
      <c r="P19" s="96">
        <v>0</v>
      </c>
      <c r="Q19" s="99" t="s">
        <v>869</v>
      </c>
      <c r="R19" s="97">
        <v>0.94169999999999998</v>
      </c>
      <c r="S19" s="101"/>
      <c r="T19" s="96">
        <v>0</v>
      </c>
      <c r="U19" s="99" t="s">
        <v>869</v>
      </c>
      <c r="V19" s="96">
        <v>0</v>
      </c>
      <c r="W19" s="99" t="s">
        <v>869</v>
      </c>
      <c r="X19" s="178">
        <v>5</v>
      </c>
      <c r="Y19" s="178">
        <v>0</v>
      </c>
      <c r="Z19" s="178">
        <v>0</v>
      </c>
      <c r="AA19" s="178">
        <v>0</v>
      </c>
      <c r="AB19" s="179">
        <v>1</v>
      </c>
      <c r="AC19" s="178"/>
      <c r="AD19" s="178">
        <v>0</v>
      </c>
      <c r="AE19" s="178">
        <v>0</v>
      </c>
      <c r="AF19" s="178">
        <v>0</v>
      </c>
      <c r="AG19" s="178">
        <v>0</v>
      </c>
      <c r="AH19" s="178">
        <v>0</v>
      </c>
    </row>
    <row r="20" spans="1:34" ht="14.25" x14ac:dyDescent="0.2">
      <c r="A20" s="29">
        <v>20151490</v>
      </c>
      <c r="B20" s="31">
        <v>42346</v>
      </c>
      <c r="C20" s="30" t="s">
        <v>760</v>
      </c>
      <c r="D20" s="30">
        <f t="shared" ref="D20:D26" si="0">D11-5</f>
        <v>50</v>
      </c>
      <c r="E20" s="8">
        <v>-3</v>
      </c>
      <c r="F20" s="18">
        <v>62.72367573395897</v>
      </c>
      <c r="G20" s="17">
        <v>1</v>
      </c>
      <c r="H20" s="71">
        <v>0.1179705631666919</v>
      </c>
      <c r="I20" s="70">
        <v>1</v>
      </c>
      <c r="J20" s="97">
        <v>0.1</v>
      </c>
      <c r="K20" s="99"/>
      <c r="L20" s="97">
        <v>6.851</v>
      </c>
      <c r="M20" s="99"/>
      <c r="N20" s="96">
        <v>0</v>
      </c>
      <c r="O20" s="99" t="s">
        <v>869</v>
      </c>
      <c r="P20" s="96">
        <v>0</v>
      </c>
      <c r="Q20" s="99" t="s">
        <v>869</v>
      </c>
      <c r="R20" s="97">
        <v>5.0922000000000001</v>
      </c>
      <c r="S20" s="101"/>
      <c r="T20" s="97">
        <v>0.48649999999999999</v>
      </c>
      <c r="U20" s="101"/>
      <c r="V20" s="96">
        <v>0</v>
      </c>
      <c r="W20" s="99" t="s">
        <v>869</v>
      </c>
      <c r="X20" s="178">
        <v>0</v>
      </c>
      <c r="Y20" s="178">
        <v>0</v>
      </c>
      <c r="Z20" s="178">
        <v>0</v>
      </c>
      <c r="AA20" s="178">
        <v>0</v>
      </c>
      <c r="AB20" s="178">
        <v>0</v>
      </c>
      <c r="AC20" s="178"/>
      <c r="AD20" s="178">
        <v>0</v>
      </c>
      <c r="AE20" s="178">
        <v>0</v>
      </c>
      <c r="AF20" s="178">
        <v>0</v>
      </c>
      <c r="AG20" s="178">
        <v>0</v>
      </c>
      <c r="AH20" s="178">
        <v>0</v>
      </c>
    </row>
    <row r="21" spans="1:34" ht="14.25" x14ac:dyDescent="0.2">
      <c r="A21" s="29">
        <v>20151491</v>
      </c>
      <c r="B21" s="31">
        <v>42346</v>
      </c>
      <c r="C21" s="30" t="s">
        <v>761</v>
      </c>
      <c r="D21" s="30">
        <f t="shared" si="0"/>
        <v>50</v>
      </c>
      <c r="E21" s="8">
        <v>-2.5</v>
      </c>
      <c r="F21" s="18">
        <v>65.2529572756345</v>
      </c>
      <c r="G21" s="17">
        <v>1</v>
      </c>
      <c r="H21" s="71">
        <v>7.7263385494113018E-2</v>
      </c>
      <c r="I21" s="70">
        <v>1</v>
      </c>
      <c r="J21" s="97">
        <v>0.08</v>
      </c>
      <c r="K21" s="99"/>
      <c r="L21" s="97">
        <v>8.0670000000000002</v>
      </c>
      <c r="M21" s="99"/>
      <c r="N21" s="96">
        <v>0</v>
      </c>
      <c r="O21" s="99" t="s">
        <v>869</v>
      </c>
      <c r="P21" s="96">
        <v>0</v>
      </c>
      <c r="Q21" s="99" t="s">
        <v>869</v>
      </c>
      <c r="R21" s="97">
        <v>3.7684000000000002</v>
      </c>
      <c r="S21" s="101"/>
      <c r="T21" s="96">
        <v>0</v>
      </c>
      <c r="U21" s="99" t="s">
        <v>869</v>
      </c>
      <c r="V21" s="96">
        <v>0</v>
      </c>
      <c r="W21" s="99" t="s">
        <v>869</v>
      </c>
      <c r="X21" s="178">
        <v>0</v>
      </c>
      <c r="Y21" s="178">
        <v>0</v>
      </c>
      <c r="Z21" s="178">
        <v>0</v>
      </c>
      <c r="AA21" s="178">
        <v>0</v>
      </c>
      <c r="AB21" s="178">
        <v>0</v>
      </c>
      <c r="AC21" s="178"/>
      <c r="AD21" s="178">
        <v>0</v>
      </c>
      <c r="AE21" s="178">
        <v>0</v>
      </c>
      <c r="AF21" s="178">
        <v>0</v>
      </c>
      <c r="AG21" s="178">
        <v>0</v>
      </c>
      <c r="AH21" s="178">
        <v>0</v>
      </c>
    </row>
    <row r="22" spans="1:34" ht="14.25" x14ac:dyDescent="0.2">
      <c r="A22" s="29">
        <v>20151492</v>
      </c>
      <c r="B22" s="31">
        <v>42346</v>
      </c>
      <c r="C22" s="30" t="s">
        <v>762</v>
      </c>
      <c r="D22" s="30">
        <f t="shared" si="0"/>
        <v>50</v>
      </c>
      <c r="E22" s="8">
        <v>-2</v>
      </c>
      <c r="F22" s="18">
        <v>78.68976546578574</v>
      </c>
      <c r="G22" s="17">
        <v>1</v>
      </c>
      <c r="H22" s="71">
        <v>0.15216459241165817</v>
      </c>
      <c r="I22" s="70">
        <v>1</v>
      </c>
      <c r="J22" s="97">
        <v>0.06</v>
      </c>
      <c r="K22" s="99"/>
      <c r="L22" s="97">
        <v>5.48</v>
      </c>
      <c r="M22" s="99"/>
      <c r="N22" s="96">
        <v>0</v>
      </c>
      <c r="O22" s="99" t="s">
        <v>869</v>
      </c>
      <c r="P22" s="96">
        <v>0</v>
      </c>
      <c r="Q22" s="99" t="s">
        <v>869</v>
      </c>
      <c r="R22" s="97">
        <v>2.0705</v>
      </c>
      <c r="S22" s="101"/>
      <c r="T22" s="96">
        <v>0</v>
      </c>
      <c r="U22" s="99" t="s">
        <v>869</v>
      </c>
      <c r="V22" s="96">
        <v>0</v>
      </c>
      <c r="W22" s="99" t="s">
        <v>869</v>
      </c>
      <c r="X22" s="178">
        <v>0</v>
      </c>
      <c r="Y22" s="178">
        <v>0</v>
      </c>
      <c r="Z22" s="178">
        <v>0</v>
      </c>
      <c r="AA22" s="178">
        <v>0</v>
      </c>
      <c r="AB22" s="178">
        <v>0</v>
      </c>
      <c r="AC22" s="178"/>
      <c r="AD22" s="178">
        <v>0</v>
      </c>
      <c r="AE22" s="178">
        <v>0</v>
      </c>
      <c r="AF22" s="178">
        <v>0</v>
      </c>
      <c r="AG22" s="178">
        <v>0</v>
      </c>
      <c r="AH22" s="178">
        <v>0</v>
      </c>
    </row>
    <row r="23" spans="1:34" ht="14.25" x14ac:dyDescent="0.2">
      <c r="A23" s="29">
        <v>20151493</v>
      </c>
      <c r="B23" s="31">
        <v>42346</v>
      </c>
      <c r="C23" s="30" t="s">
        <v>763</v>
      </c>
      <c r="D23" s="30">
        <f t="shared" si="0"/>
        <v>50</v>
      </c>
      <c r="E23" s="8">
        <v>-1.5</v>
      </c>
      <c r="F23" s="18">
        <v>79.164005754849896</v>
      </c>
      <c r="G23" s="17">
        <v>1</v>
      </c>
      <c r="H23" s="71">
        <v>0.46926769388615081</v>
      </c>
      <c r="I23" s="72">
        <v>2</v>
      </c>
      <c r="J23" s="97">
        <v>7.0000000000000007E-2</v>
      </c>
      <c r="K23" s="99"/>
      <c r="L23" s="97">
        <v>5.0949999999999998</v>
      </c>
      <c r="M23" s="99"/>
      <c r="N23" s="96">
        <v>0</v>
      </c>
      <c r="O23" s="99" t="s">
        <v>869</v>
      </c>
      <c r="P23" s="96">
        <v>0</v>
      </c>
      <c r="Q23" s="99" t="s">
        <v>869</v>
      </c>
      <c r="R23" s="97">
        <v>0.91439999999999999</v>
      </c>
      <c r="S23" s="101"/>
      <c r="T23" s="96">
        <v>0</v>
      </c>
      <c r="U23" s="99" t="s">
        <v>869</v>
      </c>
      <c r="V23" s="96">
        <v>0</v>
      </c>
      <c r="W23" s="99" t="s">
        <v>869</v>
      </c>
      <c r="X23" s="178">
        <v>0</v>
      </c>
      <c r="Y23" s="178">
        <v>0</v>
      </c>
      <c r="Z23" s="178">
        <v>0</v>
      </c>
      <c r="AA23" s="178">
        <v>0</v>
      </c>
      <c r="AB23" s="178">
        <v>0</v>
      </c>
      <c r="AC23" s="178"/>
      <c r="AD23" s="178">
        <v>0</v>
      </c>
      <c r="AE23" s="178">
        <v>0</v>
      </c>
      <c r="AF23" s="178">
        <v>0</v>
      </c>
      <c r="AG23" s="178">
        <v>0</v>
      </c>
      <c r="AH23" s="178">
        <v>0</v>
      </c>
    </row>
    <row r="24" spans="1:34" ht="14.25" x14ac:dyDescent="0.2">
      <c r="A24" s="29">
        <v>20151494</v>
      </c>
      <c r="B24" s="31">
        <v>42346</v>
      </c>
      <c r="C24" s="30" t="s">
        <v>764</v>
      </c>
      <c r="D24" s="30">
        <f t="shared" si="0"/>
        <v>50</v>
      </c>
      <c r="E24" s="8">
        <v>-1.25</v>
      </c>
      <c r="F24" s="18">
        <v>164.84341797910832</v>
      </c>
      <c r="G24" s="17">
        <v>1</v>
      </c>
      <c r="H24" s="71">
        <v>0.77937560689617258</v>
      </c>
      <c r="I24" s="72">
        <v>2</v>
      </c>
      <c r="J24" s="97">
        <v>7.0000000000000007E-2</v>
      </c>
      <c r="K24" s="99"/>
      <c r="L24" s="97">
        <v>10.051</v>
      </c>
      <c r="M24" s="99"/>
      <c r="N24" s="96">
        <v>0</v>
      </c>
      <c r="O24" s="99" t="s">
        <v>869</v>
      </c>
      <c r="P24" s="96">
        <v>0</v>
      </c>
      <c r="Q24" s="99" t="s">
        <v>869</v>
      </c>
      <c r="R24" s="97">
        <v>0.9083</v>
      </c>
      <c r="S24" s="101"/>
      <c r="T24" s="96">
        <v>0</v>
      </c>
      <c r="U24" s="99" t="s">
        <v>869</v>
      </c>
      <c r="V24" s="96">
        <v>0</v>
      </c>
      <c r="W24" s="99" t="s">
        <v>869</v>
      </c>
      <c r="X24" s="178">
        <v>3</v>
      </c>
      <c r="Y24" s="178">
        <v>0</v>
      </c>
      <c r="Z24" s="178">
        <v>0</v>
      </c>
      <c r="AA24" s="178">
        <v>0</v>
      </c>
      <c r="AB24" s="178">
        <v>0</v>
      </c>
      <c r="AC24" s="178"/>
      <c r="AD24" s="178">
        <v>0</v>
      </c>
      <c r="AE24" s="178">
        <v>0</v>
      </c>
      <c r="AF24" s="178">
        <v>0</v>
      </c>
      <c r="AG24" s="178">
        <v>0</v>
      </c>
      <c r="AH24" s="178">
        <v>0</v>
      </c>
    </row>
    <row r="25" spans="1:34" s="14" customFormat="1" ht="14.25" x14ac:dyDescent="0.2">
      <c r="A25" s="29">
        <v>20151495</v>
      </c>
      <c r="B25" s="31">
        <v>42346</v>
      </c>
      <c r="C25" s="30" t="s">
        <v>765</v>
      </c>
      <c r="D25" s="30">
        <f t="shared" si="0"/>
        <v>50</v>
      </c>
      <c r="E25" s="8">
        <v>-1</v>
      </c>
      <c r="F25" s="18">
        <v>229.49817738818899</v>
      </c>
      <c r="G25" s="17">
        <v>1</v>
      </c>
      <c r="H25" s="71">
        <v>1.5697532108242795</v>
      </c>
      <c r="I25" s="72">
        <v>2</v>
      </c>
      <c r="J25" s="97">
        <v>0.08</v>
      </c>
      <c r="K25" s="99"/>
      <c r="L25" s="97">
        <v>14.397</v>
      </c>
      <c r="M25" s="99"/>
      <c r="N25" s="96">
        <v>0</v>
      </c>
      <c r="O25" s="99" t="s">
        <v>869</v>
      </c>
      <c r="P25" s="96">
        <v>0</v>
      </c>
      <c r="Q25" s="99" t="s">
        <v>869</v>
      </c>
      <c r="R25" s="97">
        <v>0.91710000000000003</v>
      </c>
      <c r="S25" s="101"/>
      <c r="T25" s="96">
        <v>0</v>
      </c>
      <c r="U25" s="99" t="s">
        <v>869</v>
      </c>
      <c r="V25" s="96">
        <v>0</v>
      </c>
      <c r="W25" s="99" t="s">
        <v>869</v>
      </c>
      <c r="X25" s="178">
        <v>3</v>
      </c>
      <c r="Y25" s="178">
        <v>0</v>
      </c>
      <c r="Z25" s="178">
        <v>0</v>
      </c>
      <c r="AA25" s="178">
        <v>0</v>
      </c>
      <c r="AB25" s="178">
        <v>3</v>
      </c>
      <c r="AC25" s="178"/>
      <c r="AD25" s="178">
        <v>0</v>
      </c>
      <c r="AE25" s="178">
        <v>0</v>
      </c>
      <c r="AF25" s="178">
        <v>0</v>
      </c>
      <c r="AG25" s="178">
        <v>0</v>
      </c>
      <c r="AH25" s="178">
        <v>0</v>
      </c>
    </row>
    <row r="26" spans="1:34" ht="14.25" x14ac:dyDescent="0.2">
      <c r="A26" s="29">
        <v>20151496</v>
      </c>
      <c r="B26" s="31">
        <v>42346</v>
      </c>
      <c r="C26" s="30" t="s">
        <v>766</v>
      </c>
      <c r="D26" s="30">
        <f t="shared" si="0"/>
        <v>50</v>
      </c>
      <c r="E26" s="8">
        <v>-0.75</v>
      </c>
      <c r="F26" s="20">
        <v>569.13894896419356</v>
      </c>
      <c r="G26" s="17">
        <v>5</v>
      </c>
      <c r="H26" s="71">
        <v>3.6768967223026325</v>
      </c>
      <c r="I26" s="72">
        <v>2</v>
      </c>
      <c r="J26" s="97">
        <v>0.09</v>
      </c>
      <c r="K26" s="99"/>
      <c r="L26" s="97">
        <v>15.948</v>
      </c>
      <c r="M26" s="99"/>
      <c r="N26" s="96">
        <v>0</v>
      </c>
      <c r="O26" s="99" t="s">
        <v>869</v>
      </c>
      <c r="P26" s="96">
        <v>0</v>
      </c>
      <c r="Q26" s="99" t="s">
        <v>869</v>
      </c>
      <c r="R26" s="97">
        <v>0.9204</v>
      </c>
      <c r="S26" s="101"/>
      <c r="T26" s="97">
        <v>0.49719999999999998</v>
      </c>
      <c r="U26" s="101"/>
      <c r="V26" s="96">
        <v>0</v>
      </c>
      <c r="W26" s="99" t="s">
        <v>869</v>
      </c>
      <c r="X26" s="178">
        <v>0</v>
      </c>
      <c r="Y26" s="178">
        <v>0</v>
      </c>
      <c r="Z26" s="178">
        <v>0</v>
      </c>
      <c r="AA26" s="178">
        <v>0</v>
      </c>
      <c r="AB26" s="178">
        <v>0</v>
      </c>
      <c r="AC26" s="178"/>
      <c r="AD26" s="178">
        <v>0</v>
      </c>
      <c r="AE26" s="178">
        <v>0</v>
      </c>
      <c r="AF26" s="178">
        <v>0</v>
      </c>
      <c r="AG26" s="178">
        <v>0</v>
      </c>
      <c r="AH26" s="178">
        <v>0</v>
      </c>
    </row>
    <row r="27" spans="1:34" ht="14.25" x14ac:dyDescent="0.2">
      <c r="A27" s="29">
        <v>20151497</v>
      </c>
      <c r="B27" s="31">
        <v>42346</v>
      </c>
      <c r="C27" s="30" t="s">
        <v>767</v>
      </c>
      <c r="D27" s="30">
        <f t="shared" ref="D27:D33" si="1">D20-5</f>
        <v>45</v>
      </c>
      <c r="E27" s="8">
        <v>-3</v>
      </c>
      <c r="F27" s="18">
        <v>123.42643273417161</v>
      </c>
      <c r="G27" s="17">
        <v>1</v>
      </c>
      <c r="H27" s="71">
        <v>0.50743482164123044</v>
      </c>
      <c r="I27" s="72">
        <v>2</v>
      </c>
      <c r="J27" s="97">
        <v>0.06</v>
      </c>
      <c r="K27" s="99"/>
      <c r="L27" s="97">
        <v>9.7590000000000003</v>
      </c>
      <c r="M27" s="99"/>
      <c r="N27" s="96">
        <v>0</v>
      </c>
      <c r="O27" s="99" t="s">
        <v>869</v>
      </c>
      <c r="P27" s="96">
        <v>0</v>
      </c>
      <c r="Q27" s="99" t="s">
        <v>869</v>
      </c>
      <c r="R27" s="97">
        <v>1.3412999999999999</v>
      </c>
      <c r="S27" s="101"/>
      <c r="T27" s="96">
        <v>0</v>
      </c>
      <c r="U27" s="99" t="s">
        <v>869</v>
      </c>
      <c r="V27" s="96">
        <v>0</v>
      </c>
      <c r="W27" s="99" t="s">
        <v>869</v>
      </c>
      <c r="X27" s="178">
        <v>2</v>
      </c>
      <c r="Y27" s="178">
        <v>0</v>
      </c>
      <c r="Z27" s="178">
        <v>0</v>
      </c>
      <c r="AA27" s="178">
        <v>0</v>
      </c>
      <c r="AB27" s="178">
        <v>0</v>
      </c>
      <c r="AC27" s="178"/>
      <c r="AD27" s="178">
        <v>0</v>
      </c>
      <c r="AE27" s="178">
        <v>0</v>
      </c>
      <c r="AF27" s="178">
        <v>0</v>
      </c>
      <c r="AG27" s="178">
        <v>0</v>
      </c>
      <c r="AH27" s="178">
        <v>0</v>
      </c>
    </row>
    <row r="28" spans="1:34" ht="14.25" x14ac:dyDescent="0.2">
      <c r="A28" s="29">
        <v>20151498</v>
      </c>
      <c r="B28" s="31">
        <v>42346</v>
      </c>
      <c r="C28" s="30" t="s">
        <v>768</v>
      </c>
      <c r="D28" s="30">
        <f t="shared" si="1"/>
        <v>45</v>
      </c>
      <c r="E28" s="8">
        <v>-2.5</v>
      </c>
      <c r="F28" s="18">
        <v>109.35730415860148</v>
      </c>
      <c r="G28" s="17">
        <v>1</v>
      </c>
      <c r="H28" s="71">
        <v>0.58058848317179956</v>
      </c>
      <c r="I28" s="72">
        <v>2</v>
      </c>
      <c r="J28" s="97">
        <v>0.15</v>
      </c>
      <c r="K28" s="99"/>
      <c r="L28" s="97">
        <v>9.9949999999999992</v>
      </c>
      <c r="M28" s="99"/>
      <c r="N28" s="96">
        <v>0</v>
      </c>
      <c r="O28" s="99" t="s">
        <v>869</v>
      </c>
      <c r="P28" s="96">
        <v>0</v>
      </c>
      <c r="Q28" s="99" t="s">
        <v>869</v>
      </c>
      <c r="R28" s="97">
        <v>1.4479</v>
      </c>
      <c r="S28" s="101"/>
      <c r="T28" s="96">
        <v>0</v>
      </c>
      <c r="U28" s="99" t="s">
        <v>869</v>
      </c>
      <c r="V28" s="96">
        <v>0</v>
      </c>
      <c r="W28" s="99" t="s">
        <v>869</v>
      </c>
      <c r="X28" s="178">
        <v>5</v>
      </c>
      <c r="Y28" s="178">
        <v>0</v>
      </c>
      <c r="Z28" s="178">
        <v>0</v>
      </c>
      <c r="AA28" s="178">
        <v>0</v>
      </c>
      <c r="AB28" s="178">
        <v>0</v>
      </c>
      <c r="AC28" s="178"/>
      <c r="AD28" s="178">
        <v>0</v>
      </c>
      <c r="AE28" s="178">
        <v>0</v>
      </c>
      <c r="AF28" s="178">
        <v>0</v>
      </c>
      <c r="AG28" s="178">
        <v>0</v>
      </c>
      <c r="AH28" s="178">
        <v>0</v>
      </c>
    </row>
    <row r="29" spans="1:34" ht="14.25" x14ac:dyDescent="0.2">
      <c r="A29" s="29">
        <v>20151499</v>
      </c>
      <c r="B29" s="31">
        <v>42346</v>
      </c>
      <c r="C29" s="30" t="s">
        <v>769</v>
      </c>
      <c r="D29" s="30">
        <f t="shared" si="1"/>
        <v>45</v>
      </c>
      <c r="E29" s="8">
        <v>-2</v>
      </c>
      <c r="F29" s="18">
        <v>96.236656161159701</v>
      </c>
      <c r="G29" s="17">
        <v>1</v>
      </c>
      <c r="H29" s="71">
        <v>0.67918689653908859</v>
      </c>
      <c r="I29" s="72">
        <v>2</v>
      </c>
      <c r="J29" s="97">
        <v>0.22</v>
      </c>
      <c r="K29" s="99"/>
      <c r="L29" s="97">
        <v>9.8339999999999996</v>
      </c>
      <c r="M29" s="99"/>
      <c r="N29" s="96">
        <v>0</v>
      </c>
      <c r="O29" s="99" t="s">
        <v>869</v>
      </c>
      <c r="P29" s="96">
        <v>0</v>
      </c>
      <c r="Q29" s="99" t="s">
        <v>869</v>
      </c>
      <c r="R29" s="97">
        <v>1.3953</v>
      </c>
      <c r="S29" s="101"/>
      <c r="T29" s="96">
        <v>0</v>
      </c>
      <c r="U29" s="99" t="s">
        <v>869</v>
      </c>
      <c r="V29" s="96">
        <v>0</v>
      </c>
      <c r="W29" s="99" t="s">
        <v>869</v>
      </c>
      <c r="X29" s="178">
        <v>0</v>
      </c>
      <c r="Y29" s="178">
        <v>0</v>
      </c>
      <c r="Z29" s="178">
        <v>0</v>
      </c>
      <c r="AA29" s="178">
        <v>0</v>
      </c>
      <c r="AB29" s="178">
        <v>0</v>
      </c>
      <c r="AC29" s="178"/>
      <c r="AD29" s="178">
        <v>0</v>
      </c>
      <c r="AE29" s="178">
        <v>0</v>
      </c>
      <c r="AF29" s="178">
        <v>0</v>
      </c>
      <c r="AG29" s="178">
        <v>0</v>
      </c>
      <c r="AH29" s="178">
        <v>0</v>
      </c>
    </row>
    <row r="30" spans="1:34" ht="14.25" x14ac:dyDescent="0.2">
      <c r="A30" s="29">
        <v>20151500</v>
      </c>
      <c r="B30" s="31">
        <v>42346</v>
      </c>
      <c r="C30" s="30" t="s">
        <v>770</v>
      </c>
      <c r="D30" s="30">
        <f t="shared" si="1"/>
        <v>45</v>
      </c>
      <c r="E30" s="8">
        <v>-1.5</v>
      </c>
      <c r="F30" s="18">
        <v>181.91606838541813</v>
      </c>
      <c r="G30" s="17">
        <v>1</v>
      </c>
      <c r="H30" s="71">
        <v>1.0956767187782497</v>
      </c>
      <c r="I30" s="70">
        <v>2</v>
      </c>
      <c r="J30" s="97">
        <v>0.19</v>
      </c>
      <c r="K30" s="99"/>
      <c r="L30" s="97">
        <v>9.9149999999999991</v>
      </c>
      <c r="M30" s="99"/>
      <c r="N30" s="96">
        <v>0</v>
      </c>
      <c r="O30" s="99" t="s">
        <v>869</v>
      </c>
      <c r="P30" s="96">
        <v>0</v>
      </c>
      <c r="Q30" s="99" t="s">
        <v>869</v>
      </c>
      <c r="R30" s="97">
        <v>0.9113</v>
      </c>
      <c r="S30" s="101"/>
      <c r="T30" s="96">
        <v>0</v>
      </c>
      <c r="U30" s="99" t="s">
        <v>869</v>
      </c>
      <c r="V30" s="96">
        <v>0</v>
      </c>
      <c r="W30" s="99" t="s">
        <v>869</v>
      </c>
      <c r="X30" s="178">
        <v>3</v>
      </c>
      <c r="Y30" s="178">
        <v>0</v>
      </c>
      <c r="Z30" s="178">
        <v>0</v>
      </c>
      <c r="AA30" s="178">
        <v>0</v>
      </c>
      <c r="AB30" s="178">
        <v>0</v>
      </c>
      <c r="AC30" s="178"/>
      <c r="AD30" s="178">
        <v>0</v>
      </c>
      <c r="AE30" s="178">
        <v>0</v>
      </c>
      <c r="AF30" s="178">
        <v>0</v>
      </c>
      <c r="AG30" s="178">
        <v>0</v>
      </c>
      <c r="AH30" s="178">
        <v>0</v>
      </c>
    </row>
    <row r="31" spans="1:34" ht="14.25" x14ac:dyDescent="0.2">
      <c r="A31" s="29">
        <v>20151501</v>
      </c>
      <c r="B31" s="31">
        <v>42346</v>
      </c>
      <c r="C31" s="30" t="s">
        <v>771</v>
      </c>
      <c r="D31" s="30">
        <f t="shared" si="1"/>
        <v>45</v>
      </c>
      <c r="E31" s="8">
        <v>-1.25</v>
      </c>
      <c r="F31" s="18">
        <v>210.21240563291312</v>
      </c>
      <c r="G31" s="17">
        <v>1</v>
      </c>
      <c r="H31" s="71">
        <v>0.97681175997431935</v>
      </c>
      <c r="I31" s="70">
        <v>2</v>
      </c>
      <c r="J31" s="97">
        <v>0.18</v>
      </c>
      <c r="K31" s="99"/>
      <c r="L31" s="97">
        <v>10.456</v>
      </c>
      <c r="M31" s="99"/>
      <c r="N31" s="96">
        <v>0</v>
      </c>
      <c r="O31" s="99" t="s">
        <v>869</v>
      </c>
      <c r="P31" s="96">
        <v>0</v>
      </c>
      <c r="Q31" s="99" t="s">
        <v>869</v>
      </c>
      <c r="R31" s="97">
        <v>0.90890000000000004</v>
      </c>
      <c r="S31" s="101"/>
      <c r="T31" s="96">
        <v>0</v>
      </c>
      <c r="U31" s="99" t="s">
        <v>869</v>
      </c>
      <c r="V31" s="96">
        <v>0</v>
      </c>
      <c r="W31" s="99" t="s">
        <v>869</v>
      </c>
      <c r="X31" s="178">
        <v>4</v>
      </c>
      <c r="Y31" s="178">
        <v>0</v>
      </c>
      <c r="Z31" s="178">
        <v>0</v>
      </c>
      <c r="AA31" s="178">
        <v>0</v>
      </c>
      <c r="AB31" s="178">
        <v>0</v>
      </c>
      <c r="AC31" s="178"/>
      <c r="AD31" s="178">
        <v>0</v>
      </c>
      <c r="AE31" s="178">
        <v>0</v>
      </c>
      <c r="AF31" s="178">
        <v>0</v>
      </c>
      <c r="AG31" s="178">
        <v>0</v>
      </c>
      <c r="AH31" s="178">
        <v>0</v>
      </c>
    </row>
    <row r="32" spans="1:34" ht="14.25" x14ac:dyDescent="0.2">
      <c r="A32" s="29">
        <v>20151502</v>
      </c>
      <c r="B32" s="31">
        <v>42346</v>
      </c>
      <c r="C32" s="30" t="s">
        <v>772</v>
      </c>
      <c r="D32" s="30">
        <f t="shared" si="1"/>
        <v>45</v>
      </c>
      <c r="E32" s="8">
        <v>-1</v>
      </c>
      <c r="F32" s="18">
        <v>256.52987386484614</v>
      </c>
      <c r="G32" s="17">
        <v>1</v>
      </c>
      <c r="H32" s="71">
        <v>1.738850126004996</v>
      </c>
      <c r="I32" s="70">
        <v>2</v>
      </c>
      <c r="J32" s="97">
        <v>0.15</v>
      </c>
      <c r="K32" s="99"/>
      <c r="L32" s="97">
        <v>10.968</v>
      </c>
      <c r="M32" s="99"/>
      <c r="N32" s="96">
        <v>0</v>
      </c>
      <c r="O32" s="99" t="s">
        <v>869</v>
      </c>
      <c r="P32" s="96">
        <v>0</v>
      </c>
      <c r="Q32" s="99" t="s">
        <v>869</v>
      </c>
      <c r="R32" s="97">
        <v>0.90769999999999995</v>
      </c>
      <c r="S32" s="101"/>
      <c r="T32" s="96">
        <v>0</v>
      </c>
      <c r="U32" s="99" t="s">
        <v>869</v>
      </c>
      <c r="V32" s="96">
        <v>0</v>
      </c>
      <c r="W32" s="99" t="s">
        <v>869</v>
      </c>
      <c r="X32" s="178">
        <v>0</v>
      </c>
      <c r="Y32" s="178">
        <v>0</v>
      </c>
      <c r="Z32" s="178">
        <v>0</v>
      </c>
      <c r="AA32" s="178">
        <v>0</v>
      </c>
      <c r="AB32" s="178">
        <v>0</v>
      </c>
      <c r="AC32" s="178"/>
      <c r="AD32" s="178">
        <v>0</v>
      </c>
      <c r="AE32" s="178">
        <v>0</v>
      </c>
      <c r="AF32" s="178">
        <v>0</v>
      </c>
      <c r="AG32" s="178">
        <v>0</v>
      </c>
      <c r="AH32" s="178">
        <v>0</v>
      </c>
    </row>
    <row r="33" spans="1:34" ht="14.25" x14ac:dyDescent="0.2">
      <c r="A33" s="29">
        <v>20151503</v>
      </c>
      <c r="B33" s="31">
        <v>42346</v>
      </c>
      <c r="C33" s="30" t="s">
        <v>773</v>
      </c>
      <c r="D33" s="30">
        <f t="shared" si="1"/>
        <v>45</v>
      </c>
      <c r="E33" s="8">
        <v>-0.75</v>
      </c>
      <c r="F33" s="18">
        <v>423.46245561543088</v>
      </c>
      <c r="G33" s="17">
        <v>1</v>
      </c>
      <c r="H33" s="71">
        <v>4.0708100226163548</v>
      </c>
      <c r="I33" s="70">
        <v>5</v>
      </c>
      <c r="J33" s="97">
        <v>0.14000000000000001</v>
      </c>
      <c r="K33" s="99"/>
      <c r="L33" s="97">
        <v>10.91</v>
      </c>
      <c r="M33" s="99"/>
      <c r="N33" s="96">
        <v>0</v>
      </c>
      <c r="O33" s="99" t="s">
        <v>869</v>
      </c>
      <c r="P33" s="96">
        <v>0</v>
      </c>
      <c r="Q33" s="99" t="s">
        <v>869</v>
      </c>
      <c r="R33" s="97">
        <v>0.92720000000000002</v>
      </c>
      <c r="S33" s="101"/>
      <c r="T33" s="96">
        <v>0</v>
      </c>
      <c r="U33" s="99" t="s">
        <v>869</v>
      </c>
      <c r="V33" s="96">
        <v>0</v>
      </c>
      <c r="W33" s="99" t="s">
        <v>869</v>
      </c>
      <c r="X33" s="178">
        <v>0</v>
      </c>
      <c r="Y33" s="178">
        <v>0</v>
      </c>
      <c r="Z33" s="178">
        <v>0</v>
      </c>
      <c r="AA33" s="178">
        <v>0</v>
      </c>
      <c r="AB33" s="178">
        <v>0</v>
      </c>
      <c r="AC33" s="178"/>
      <c r="AD33" s="178">
        <v>0</v>
      </c>
      <c r="AE33" s="178">
        <v>0</v>
      </c>
      <c r="AF33" s="178">
        <v>0</v>
      </c>
      <c r="AG33" s="178">
        <v>0</v>
      </c>
      <c r="AH33" s="178">
        <v>0</v>
      </c>
    </row>
    <row r="34" spans="1:34" s="14" customFormat="1" ht="14.25" x14ac:dyDescent="0.2">
      <c r="A34" s="29">
        <v>20151504</v>
      </c>
      <c r="B34" s="31">
        <v>42346</v>
      </c>
      <c r="C34" s="30" t="s">
        <v>774</v>
      </c>
      <c r="D34" s="30">
        <v>45</v>
      </c>
      <c r="E34" s="8">
        <v>-0.5</v>
      </c>
      <c r="F34" s="20">
        <v>229.3400972918343</v>
      </c>
      <c r="G34" s="17">
        <v>1</v>
      </c>
      <c r="H34" s="71">
        <v>0.9295914338741279</v>
      </c>
      <c r="I34" s="70">
        <v>2</v>
      </c>
      <c r="J34" s="97">
        <v>0.11</v>
      </c>
      <c r="K34" s="99"/>
      <c r="L34" s="97">
        <v>10.722</v>
      </c>
      <c r="M34" s="99"/>
      <c r="N34" s="96">
        <v>0</v>
      </c>
      <c r="O34" s="99" t="s">
        <v>869</v>
      </c>
      <c r="P34" s="96">
        <v>0</v>
      </c>
      <c r="Q34" s="99" t="s">
        <v>869</v>
      </c>
      <c r="R34" s="97">
        <v>0.91920000000000002</v>
      </c>
      <c r="S34" s="101"/>
      <c r="T34" s="96">
        <v>0</v>
      </c>
      <c r="U34" s="99" t="s">
        <v>869</v>
      </c>
      <c r="V34" s="96">
        <v>0</v>
      </c>
      <c r="W34" s="99" t="s">
        <v>869</v>
      </c>
      <c r="X34" s="178">
        <v>0</v>
      </c>
      <c r="Y34" s="178">
        <v>5.7</v>
      </c>
      <c r="Z34" s="178">
        <v>0</v>
      </c>
      <c r="AA34" s="178">
        <v>0</v>
      </c>
      <c r="AB34" s="178">
        <v>0</v>
      </c>
      <c r="AC34" s="178"/>
      <c r="AD34" s="178">
        <v>0</v>
      </c>
      <c r="AE34" s="178">
        <v>0</v>
      </c>
      <c r="AF34" s="178">
        <v>0</v>
      </c>
      <c r="AG34" s="178">
        <v>0</v>
      </c>
      <c r="AH34" s="178">
        <v>0</v>
      </c>
    </row>
    <row r="35" spans="1:34" s="12" customFormat="1" ht="14.25" x14ac:dyDescent="0.2">
      <c r="A35" s="29">
        <v>20151505</v>
      </c>
      <c r="B35" s="31">
        <v>42346</v>
      </c>
      <c r="C35" s="30" t="s">
        <v>775</v>
      </c>
      <c r="D35" s="30">
        <f t="shared" ref="D35:D85" si="2">D27-5</f>
        <v>40</v>
      </c>
      <c r="E35" s="8">
        <v>-3</v>
      </c>
      <c r="F35" s="18">
        <v>99.240177991899387</v>
      </c>
      <c r="G35" s="17">
        <v>1</v>
      </c>
      <c r="H35" s="71">
        <v>0.553457112179499</v>
      </c>
      <c r="I35" s="70">
        <v>2</v>
      </c>
      <c r="J35" s="97">
        <v>7.0000000000000007E-2</v>
      </c>
      <c r="K35" s="99"/>
      <c r="L35" s="97">
        <v>10.321999999999999</v>
      </c>
      <c r="M35" s="99"/>
      <c r="N35" s="96">
        <v>0</v>
      </c>
      <c r="O35" s="99" t="s">
        <v>869</v>
      </c>
      <c r="P35" s="96">
        <v>0</v>
      </c>
      <c r="Q35" s="99" t="s">
        <v>869</v>
      </c>
      <c r="R35" s="97">
        <v>4.2435999999999998</v>
      </c>
      <c r="S35" s="101"/>
      <c r="T35" s="96">
        <v>0</v>
      </c>
      <c r="U35" s="99" t="s">
        <v>869</v>
      </c>
      <c r="V35" s="96">
        <v>0</v>
      </c>
      <c r="W35" s="99" t="s">
        <v>869</v>
      </c>
      <c r="X35" s="178">
        <v>4</v>
      </c>
      <c r="Y35" s="178">
        <v>0</v>
      </c>
      <c r="Z35" s="178">
        <v>0</v>
      </c>
      <c r="AA35" s="178">
        <v>0</v>
      </c>
      <c r="AB35" s="178">
        <v>0</v>
      </c>
      <c r="AC35" s="178"/>
      <c r="AD35" s="178">
        <v>0</v>
      </c>
      <c r="AE35" s="178">
        <v>0</v>
      </c>
      <c r="AF35" s="178">
        <v>0</v>
      </c>
      <c r="AG35" s="178">
        <v>0</v>
      </c>
      <c r="AH35" s="178">
        <v>0</v>
      </c>
    </row>
    <row r="36" spans="1:34" ht="14.25" x14ac:dyDescent="0.2">
      <c r="A36" s="29">
        <v>20151506</v>
      </c>
      <c r="B36" s="31">
        <v>42346</v>
      </c>
      <c r="C36" s="30" t="s">
        <v>776</v>
      </c>
      <c r="D36" s="30">
        <f t="shared" si="2"/>
        <v>40</v>
      </c>
      <c r="E36" s="8">
        <v>-2.5</v>
      </c>
      <c r="F36" s="18">
        <v>100.82097895544659</v>
      </c>
      <c r="G36" s="17">
        <v>1</v>
      </c>
      <c r="H36" s="71">
        <v>0.42482243073414983</v>
      </c>
      <c r="I36" s="70">
        <v>2</v>
      </c>
      <c r="J36" s="97">
        <v>0.06</v>
      </c>
      <c r="K36" s="99"/>
      <c r="L36" s="97">
        <v>18.454000000000001</v>
      </c>
      <c r="M36" s="99"/>
      <c r="N36" s="96">
        <v>0</v>
      </c>
      <c r="O36" s="99" t="s">
        <v>869</v>
      </c>
      <c r="P36" s="96">
        <v>0</v>
      </c>
      <c r="Q36" s="99" t="s">
        <v>869</v>
      </c>
      <c r="R36" s="97">
        <v>1.9177</v>
      </c>
      <c r="S36" s="101"/>
      <c r="T36" s="96">
        <v>0</v>
      </c>
      <c r="U36" s="99" t="s">
        <v>869</v>
      </c>
      <c r="V36" s="96">
        <v>0</v>
      </c>
      <c r="W36" s="99" t="s">
        <v>869</v>
      </c>
      <c r="X36" s="178">
        <v>6.4</v>
      </c>
      <c r="Y36" s="178">
        <v>0</v>
      </c>
      <c r="Z36" s="178">
        <v>0</v>
      </c>
      <c r="AA36" s="178">
        <v>0</v>
      </c>
      <c r="AB36" s="179">
        <v>1</v>
      </c>
      <c r="AC36" s="178"/>
      <c r="AD36" s="178">
        <v>0</v>
      </c>
      <c r="AE36" s="178">
        <v>0</v>
      </c>
      <c r="AF36" s="178">
        <v>0</v>
      </c>
      <c r="AG36" s="178">
        <v>0</v>
      </c>
      <c r="AH36" s="178">
        <v>0</v>
      </c>
    </row>
    <row r="37" spans="1:34" ht="14.25" x14ac:dyDescent="0.2">
      <c r="A37" s="29">
        <v>20151507</v>
      </c>
      <c r="B37" s="31">
        <v>42346</v>
      </c>
      <c r="C37" s="30" t="s">
        <v>777</v>
      </c>
      <c r="D37" s="30">
        <f t="shared" si="2"/>
        <v>40</v>
      </c>
      <c r="E37" s="8">
        <v>-2</v>
      </c>
      <c r="F37" s="18">
        <v>130.22387687742457</v>
      </c>
      <c r="G37" s="17">
        <v>1</v>
      </c>
      <c r="H37" s="71">
        <v>0.44436187601698768</v>
      </c>
      <c r="I37" s="70">
        <v>2</v>
      </c>
      <c r="J37" s="97">
        <v>0.08</v>
      </c>
      <c r="K37" s="99"/>
      <c r="L37" s="97">
        <v>15.401999999999999</v>
      </c>
      <c r="M37" s="99"/>
      <c r="N37" s="96">
        <v>0</v>
      </c>
      <c r="O37" s="99" t="s">
        <v>869</v>
      </c>
      <c r="P37" s="96">
        <v>0</v>
      </c>
      <c r="Q37" s="99" t="s">
        <v>869</v>
      </c>
      <c r="R37" s="97">
        <v>2.6850000000000001</v>
      </c>
      <c r="S37" s="101"/>
      <c r="T37" s="96">
        <v>0</v>
      </c>
      <c r="U37" s="99" t="s">
        <v>869</v>
      </c>
      <c r="V37" s="96">
        <v>0</v>
      </c>
      <c r="W37" s="99" t="s">
        <v>869</v>
      </c>
      <c r="X37" s="178">
        <v>5</v>
      </c>
      <c r="Y37" s="178">
        <v>8</v>
      </c>
      <c r="Z37" s="178">
        <v>0</v>
      </c>
      <c r="AA37" s="178">
        <v>0</v>
      </c>
      <c r="AB37" s="178">
        <v>0</v>
      </c>
      <c r="AC37" s="178"/>
      <c r="AD37" s="178">
        <v>0</v>
      </c>
      <c r="AE37" s="178">
        <v>0</v>
      </c>
      <c r="AF37" s="178">
        <v>0</v>
      </c>
      <c r="AG37" s="178">
        <v>0</v>
      </c>
      <c r="AH37" s="178">
        <v>0</v>
      </c>
    </row>
    <row r="38" spans="1:34" ht="14.25" x14ac:dyDescent="0.2">
      <c r="A38" s="29">
        <v>20151508</v>
      </c>
      <c r="B38" s="31">
        <v>42346</v>
      </c>
      <c r="C38" s="30" t="s">
        <v>778</v>
      </c>
      <c r="D38" s="30">
        <f t="shared" si="2"/>
        <v>40</v>
      </c>
      <c r="E38" s="8">
        <v>-1.5</v>
      </c>
      <c r="F38" s="18">
        <v>165.79189855723666</v>
      </c>
      <c r="G38" s="17">
        <v>1</v>
      </c>
      <c r="H38" s="71">
        <v>0.55834197350020842</v>
      </c>
      <c r="I38" s="70">
        <v>2</v>
      </c>
      <c r="J38" s="97">
        <v>7.0000000000000007E-2</v>
      </c>
      <c r="K38" s="99"/>
      <c r="L38" s="97">
        <v>11.901999999999999</v>
      </c>
      <c r="M38" s="99"/>
      <c r="N38" s="96">
        <v>0</v>
      </c>
      <c r="O38" s="99" t="s">
        <v>869</v>
      </c>
      <c r="P38" s="96">
        <v>0</v>
      </c>
      <c r="Q38" s="99" t="s">
        <v>869</v>
      </c>
      <c r="R38" s="97">
        <v>1.2323</v>
      </c>
      <c r="S38" s="101"/>
      <c r="T38" s="96">
        <v>0</v>
      </c>
      <c r="U38" s="99" t="s">
        <v>869</v>
      </c>
      <c r="V38" s="96">
        <v>0</v>
      </c>
      <c r="W38" s="99" t="s">
        <v>869</v>
      </c>
      <c r="X38" s="178">
        <v>4</v>
      </c>
      <c r="Y38" s="178">
        <v>0</v>
      </c>
      <c r="Z38" s="178">
        <v>0</v>
      </c>
      <c r="AA38" s="178">
        <v>0</v>
      </c>
      <c r="AB38" s="178">
        <v>0</v>
      </c>
      <c r="AC38" s="178"/>
      <c r="AD38" s="178">
        <v>0</v>
      </c>
      <c r="AE38" s="178">
        <v>0</v>
      </c>
      <c r="AF38" s="178">
        <v>0</v>
      </c>
      <c r="AG38" s="178">
        <v>0</v>
      </c>
      <c r="AH38" s="178">
        <v>0</v>
      </c>
    </row>
    <row r="39" spans="1:34" ht="14.25" x14ac:dyDescent="0.2">
      <c r="A39" s="29">
        <v>20151509</v>
      </c>
      <c r="B39" s="31">
        <v>42346</v>
      </c>
      <c r="C39" s="30" t="s">
        <v>779</v>
      </c>
      <c r="D39" s="30">
        <f t="shared" si="2"/>
        <v>40</v>
      </c>
      <c r="E39" s="8">
        <v>-1.25</v>
      </c>
      <c r="F39" s="18">
        <v>176.3832650130029</v>
      </c>
      <c r="G39" s="17">
        <v>1</v>
      </c>
      <c r="H39" s="71">
        <v>0.54694396375188647</v>
      </c>
      <c r="I39" s="70">
        <v>2</v>
      </c>
      <c r="J39" s="97">
        <v>7.0000000000000007E-2</v>
      </c>
      <c r="K39" s="99"/>
      <c r="L39" s="97">
        <v>11.605</v>
      </c>
      <c r="M39" s="99"/>
      <c r="N39" s="96">
        <v>0</v>
      </c>
      <c r="O39" s="99" t="s">
        <v>869</v>
      </c>
      <c r="P39" s="96">
        <v>0</v>
      </c>
      <c r="Q39" s="99" t="s">
        <v>869</v>
      </c>
      <c r="R39" s="97">
        <v>0.92849999999999999</v>
      </c>
      <c r="S39" s="101"/>
      <c r="T39" s="96">
        <v>0</v>
      </c>
      <c r="U39" s="99" t="s">
        <v>869</v>
      </c>
      <c r="V39" s="96">
        <v>0</v>
      </c>
      <c r="W39" s="99" t="s">
        <v>869</v>
      </c>
      <c r="X39" s="178">
        <v>3</v>
      </c>
      <c r="Y39" s="178">
        <v>0</v>
      </c>
      <c r="Z39" s="178">
        <v>0</v>
      </c>
      <c r="AA39" s="178">
        <v>0</v>
      </c>
      <c r="AB39" s="178">
        <v>0</v>
      </c>
      <c r="AC39" s="178"/>
      <c r="AD39" s="178">
        <v>0</v>
      </c>
      <c r="AE39" s="178">
        <v>0</v>
      </c>
      <c r="AF39" s="178">
        <v>0</v>
      </c>
      <c r="AG39" s="178">
        <v>0</v>
      </c>
      <c r="AH39" s="178">
        <v>0</v>
      </c>
    </row>
    <row r="40" spans="1:34" s="15" customFormat="1" ht="14.25" x14ac:dyDescent="0.2">
      <c r="A40" s="29">
        <v>20151510</v>
      </c>
      <c r="B40" s="31">
        <v>42346</v>
      </c>
      <c r="C40" s="30" t="s">
        <v>780</v>
      </c>
      <c r="D40" s="30">
        <f t="shared" si="2"/>
        <v>40</v>
      </c>
      <c r="E40" s="8">
        <v>-1</v>
      </c>
      <c r="F40" s="18">
        <v>236.76986182050609</v>
      </c>
      <c r="G40" s="17">
        <v>1</v>
      </c>
      <c r="H40" s="71">
        <v>1.1347556093439255</v>
      </c>
      <c r="I40" s="70">
        <v>2</v>
      </c>
      <c r="J40" s="97">
        <v>7.0000000000000007E-2</v>
      </c>
      <c r="K40" s="99"/>
      <c r="L40" s="97">
        <v>11.603</v>
      </c>
      <c r="M40" s="99"/>
      <c r="N40" s="96">
        <v>0</v>
      </c>
      <c r="O40" s="99" t="s">
        <v>869</v>
      </c>
      <c r="P40" s="96">
        <v>0</v>
      </c>
      <c r="Q40" s="99" t="s">
        <v>869</v>
      </c>
      <c r="R40" s="97">
        <v>0.92559999999999998</v>
      </c>
      <c r="S40" s="101"/>
      <c r="T40" s="96">
        <v>0</v>
      </c>
      <c r="U40" s="99" t="s">
        <v>869</v>
      </c>
      <c r="V40" s="96">
        <v>0</v>
      </c>
      <c r="W40" s="99" t="s">
        <v>869</v>
      </c>
      <c r="X40" s="178">
        <v>2</v>
      </c>
      <c r="Y40" s="178">
        <v>0</v>
      </c>
      <c r="Z40" s="178">
        <v>0</v>
      </c>
      <c r="AA40" s="178">
        <v>0</v>
      </c>
      <c r="AB40" s="178">
        <v>0</v>
      </c>
      <c r="AC40" s="178"/>
      <c r="AD40" s="178">
        <v>0</v>
      </c>
      <c r="AE40" s="178">
        <v>0</v>
      </c>
      <c r="AF40" s="178">
        <v>0</v>
      </c>
      <c r="AG40" s="178">
        <v>0</v>
      </c>
      <c r="AH40" s="178">
        <v>0</v>
      </c>
    </row>
    <row r="41" spans="1:34" s="15" customFormat="1" ht="14.25" x14ac:dyDescent="0.2">
      <c r="A41" s="29">
        <v>20151511</v>
      </c>
      <c r="B41" s="31">
        <v>42346</v>
      </c>
      <c r="C41" s="30" t="s">
        <v>781</v>
      </c>
      <c r="D41" s="30">
        <f t="shared" si="2"/>
        <v>40</v>
      </c>
      <c r="E41" s="8">
        <v>-0.75</v>
      </c>
      <c r="F41" s="18">
        <v>408.91908675079668</v>
      </c>
      <c r="G41" s="17">
        <v>1</v>
      </c>
      <c r="H41" s="71">
        <v>2.8900491105855264</v>
      </c>
      <c r="I41" s="70">
        <v>2</v>
      </c>
      <c r="J41" s="97">
        <v>7.0000000000000007E-2</v>
      </c>
      <c r="K41" s="99"/>
      <c r="L41" s="97">
        <v>12.428000000000001</v>
      </c>
      <c r="M41" s="99"/>
      <c r="N41" s="96">
        <v>0</v>
      </c>
      <c r="O41" s="99" t="s">
        <v>869</v>
      </c>
      <c r="P41" s="96">
        <v>0</v>
      </c>
      <c r="Q41" s="99" t="s">
        <v>869</v>
      </c>
      <c r="R41" s="97">
        <v>0.91949999999999998</v>
      </c>
      <c r="S41" s="101"/>
      <c r="T41" s="96">
        <v>0</v>
      </c>
      <c r="U41" s="99" t="s">
        <v>869</v>
      </c>
      <c r="V41" s="96">
        <v>0</v>
      </c>
      <c r="W41" s="99" t="s">
        <v>869</v>
      </c>
      <c r="X41" s="178">
        <v>2</v>
      </c>
      <c r="Y41" s="178">
        <v>0</v>
      </c>
      <c r="Z41" s="178">
        <v>0</v>
      </c>
      <c r="AA41" s="178">
        <v>0</v>
      </c>
      <c r="AB41" s="178">
        <v>0</v>
      </c>
      <c r="AC41" s="178"/>
      <c r="AD41" s="178">
        <v>0</v>
      </c>
      <c r="AE41" s="178">
        <v>0</v>
      </c>
      <c r="AF41" s="178">
        <v>0</v>
      </c>
      <c r="AG41" s="178">
        <v>0</v>
      </c>
      <c r="AH41" s="178">
        <v>0</v>
      </c>
    </row>
    <row r="42" spans="1:34" ht="14.25" x14ac:dyDescent="0.2">
      <c r="A42" s="29">
        <v>20151512</v>
      </c>
      <c r="B42" s="31">
        <v>42346</v>
      </c>
      <c r="C42" s="30" t="s">
        <v>782</v>
      </c>
      <c r="D42" s="30">
        <f t="shared" si="2"/>
        <v>40</v>
      </c>
      <c r="E42" s="8">
        <v>-0.5</v>
      </c>
      <c r="F42" s="20">
        <v>219.53913131784159</v>
      </c>
      <c r="G42" s="17">
        <v>1</v>
      </c>
      <c r="H42" s="71">
        <v>0.9849531955088352</v>
      </c>
      <c r="I42" s="70">
        <v>2</v>
      </c>
      <c r="J42" s="97">
        <v>7.0000000000000007E-2</v>
      </c>
      <c r="K42" s="99"/>
      <c r="L42" s="97">
        <v>13.871</v>
      </c>
      <c r="M42" s="99"/>
      <c r="N42" s="96">
        <v>0</v>
      </c>
      <c r="O42" s="99" t="s">
        <v>869</v>
      </c>
      <c r="P42" s="96">
        <v>0</v>
      </c>
      <c r="Q42" s="99" t="s">
        <v>869</v>
      </c>
      <c r="R42" s="97">
        <v>0.93320000000000003</v>
      </c>
      <c r="S42" s="101"/>
      <c r="T42" s="96">
        <v>0</v>
      </c>
      <c r="U42" s="99" t="s">
        <v>869</v>
      </c>
      <c r="V42" s="96">
        <v>0</v>
      </c>
      <c r="W42" s="99" t="s">
        <v>869</v>
      </c>
      <c r="X42" s="178">
        <v>2</v>
      </c>
      <c r="Y42" s="178">
        <v>10</v>
      </c>
      <c r="Z42" s="178">
        <v>0</v>
      </c>
      <c r="AA42" s="178">
        <v>0</v>
      </c>
      <c r="AB42" s="178">
        <v>0</v>
      </c>
      <c r="AC42" s="178"/>
      <c r="AD42" s="178">
        <v>0</v>
      </c>
      <c r="AE42" s="178">
        <v>0</v>
      </c>
      <c r="AF42" s="178">
        <v>0</v>
      </c>
      <c r="AG42" s="178">
        <v>0</v>
      </c>
      <c r="AH42" s="178">
        <v>0</v>
      </c>
    </row>
    <row r="43" spans="1:34" ht="14.25" x14ac:dyDescent="0.2">
      <c r="A43" s="29">
        <v>20151513</v>
      </c>
      <c r="B43" s="31">
        <v>42346</v>
      </c>
      <c r="C43" s="30" t="s">
        <v>783</v>
      </c>
      <c r="D43" s="30">
        <v>40</v>
      </c>
      <c r="E43" s="8">
        <v>-0.25</v>
      </c>
      <c r="F43" s="18">
        <v>160.41717528117613</v>
      </c>
      <c r="G43" s="17">
        <v>1</v>
      </c>
      <c r="H43" s="71">
        <v>0.78141730714594082</v>
      </c>
      <c r="I43" s="70">
        <v>2</v>
      </c>
      <c r="J43" s="97">
        <v>7.0000000000000007E-2</v>
      </c>
      <c r="K43" s="99"/>
      <c r="L43" s="97">
        <v>13.314</v>
      </c>
      <c r="M43" s="99"/>
      <c r="N43" s="96">
        <v>0</v>
      </c>
      <c r="O43" s="99" t="s">
        <v>869</v>
      </c>
      <c r="P43" s="96">
        <v>0</v>
      </c>
      <c r="Q43" s="99" t="s">
        <v>869</v>
      </c>
      <c r="R43" s="97">
        <v>0.93540000000000001</v>
      </c>
      <c r="S43" s="101"/>
      <c r="T43" s="96">
        <v>0</v>
      </c>
      <c r="U43" s="99" t="s">
        <v>869</v>
      </c>
      <c r="V43" s="96">
        <v>0</v>
      </c>
      <c r="W43" s="99" t="s">
        <v>869</v>
      </c>
      <c r="X43" s="178">
        <v>0</v>
      </c>
      <c r="Y43" s="178">
        <v>0</v>
      </c>
      <c r="Z43" s="178">
        <v>0</v>
      </c>
      <c r="AA43" s="178">
        <v>0</v>
      </c>
      <c r="AB43" s="178">
        <v>0</v>
      </c>
      <c r="AC43" s="178"/>
      <c r="AD43" s="178">
        <v>0</v>
      </c>
      <c r="AE43" s="178">
        <v>0</v>
      </c>
      <c r="AF43" s="178">
        <v>0</v>
      </c>
      <c r="AG43" s="178">
        <v>0</v>
      </c>
      <c r="AH43" s="178">
        <v>0</v>
      </c>
    </row>
    <row r="44" spans="1:34" ht="14.25" x14ac:dyDescent="0.2">
      <c r="A44" s="29">
        <v>20151514</v>
      </c>
      <c r="B44" s="31">
        <v>42346</v>
      </c>
      <c r="C44" s="30" t="s">
        <v>784</v>
      </c>
      <c r="D44" s="30">
        <f t="shared" ref="D44:D51" si="3">D35-5</f>
        <v>35</v>
      </c>
      <c r="E44" s="8">
        <v>-3</v>
      </c>
      <c r="F44" s="18">
        <v>87.858411054359507</v>
      </c>
      <c r="G44" s="17">
        <v>1</v>
      </c>
      <c r="H44" s="71">
        <v>0.43622044048247188</v>
      </c>
      <c r="I44" s="70">
        <v>2</v>
      </c>
      <c r="J44" s="97">
        <v>7.0000000000000007E-2</v>
      </c>
      <c r="K44" s="99"/>
      <c r="L44" s="97">
        <v>15.537000000000001</v>
      </c>
      <c r="M44" s="99"/>
      <c r="N44" s="96">
        <v>0</v>
      </c>
      <c r="O44" s="99" t="s">
        <v>869</v>
      </c>
      <c r="P44" s="96">
        <v>0</v>
      </c>
      <c r="Q44" s="99" t="s">
        <v>869</v>
      </c>
      <c r="R44" s="97">
        <v>7.4443000000000001</v>
      </c>
      <c r="S44" s="101"/>
      <c r="T44" s="97">
        <v>0.43640000000000001</v>
      </c>
      <c r="U44" s="101"/>
      <c r="V44" s="96">
        <v>0</v>
      </c>
      <c r="W44" s="99" t="s">
        <v>869</v>
      </c>
      <c r="X44" s="178">
        <v>3</v>
      </c>
      <c r="Y44" s="178">
        <v>0</v>
      </c>
      <c r="Z44" s="178">
        <v>0</v>
      </c>
      <c r="AA44" s="178">
        <v>0</v>
      </c>
      <c r="AB44" s="178">
        <v>0</v>
      </c>
      <c r="AC44" s="178"/>
      <c r="AD44" s="178">
        <v>0</v>
      </c>
      <c r="AE44" s="178">
        <v>0</v>
      </c>
      <c r="AF44" s="178">
        <v>0</v>
      </c>
      <c r="AG44" s="178">
        <v>0</v>
      </c>
      <c r="AH44" s="178">
        <v>0</v>
      </c>
    </row>
    <row r="45" spans="1:34" ht="14.25" x14ac:dyDescent="0.2">
      <c r="A45" s="29">
        <v>20151515</v>
      </c>
      <c r="B45" s="31">
        <v>42346</v>
      </c>
      <c r="C45" s="30" t="s">
        <v>785</v>
      </c>
      <c r="D45" s="30">
        <f t="shared" si="3"/>
        <v>35</v>
      </c>
      <c r="E45" s="8">
        <v>-2.5</v>
      </c>
      <c r="F45" s="18">
        <v>98.449777510125784</v>
      </c>
      <c r="G45" s="17">
        <v>1</v>
      </c>
      <c r="H45" s="71">
        <v>0.32712520431996051</v>
      </c>
      <c r="I45" s="70">
        <v>2</v>
      </c>
      <c r="J45" s="97">
        <v>7.0000000000000007E-2</v>
      </c>
      <c r="K45" s="99"/>
      <c r="L45" s="97">
        <v>10.15</v>
      </c>
      <c r="M45" s="99"/>
      <c r="N45" s="96">
        <v>0</v>
      </c>
      <c r="O45" s="99" t="s">
        <v>869</v>
      </c>
      <c r="P45" s="96">
        <v>0</v>
      </c>
      <c r="Q45" s="99" t="s">
        <v>869</v>
      </c>
      <c r="R45" s="97">
        <v>3.0203000000000002</v>
      </c>
      <c r="S45" s="101"/>
      <c r="T45" s="96">
        <v>0</v>
      </c>
      <c r="U45" s="99" t="s">
        <v>869</v>
      </c>
      <c r="V45" s="96">
        <v>0</v>
      </c>
      <c r="W45" s="99" t="s">
        <v>869</v>
      </c>
      <c r="X45" s="178">
        <v>0</v>
      </c>
      <c r="Y45" s="178">
        <v>0</v>
      </c>
      <c r="Z45" s="178">
        <v>0</v>
      </c>
      <c r="AA45" s="178">
        <v>0</v>
      </c>
      <c r="AB45" s="178">
        <v>0</v>
      </c>
      <c r="AC45" s="178"/>
      <c r="AD45" s="178">
        <v>0</v>
      </c>
      <c r="AE45" s="178">
        <v>0</v>
      </c>
      <c r="AF45" s="178">
        <v>0</v>
      </c>
      <c r="AG45" s="178">
        <v>0</v>
      </c>
      <c r="AH45" s="178">
        <v>0</v>
      </c>
    </row>
    <row r="46" spans="1:34" ht="14.25" x14ac:dyDescent="0.2">
      <c r="A46" s="29">
        <v>20151516</v>
      </c>
      <c r="B46" s="31">
        <v>42346</v>
      </c>
      <c r="C46" s="30" t="s">
        <v>786</v>
      </c>
      <c r="D46" s="30">
        <f t="shared" si="3"/>
        <v>35</v>
      </c>
      <c r="E46" s="8">
        <v>-2</v>
      </c>
      <c r="F46" s="18">
        <v>109.83154444766565</v>
      </c>
      <c r="G46" s="17">
        <v>1</v>
      </c>
      <c r="H46" s="71">
        <v>0.35969094645802352</v>
      </c>
      <c r="I46" s="70">
        <v>2</v>
      </c>
      <c r="J46" s="97">
        <v>0.08</v>
      </c>
      <c r="K46" s="99"/>
      <c r="L46" s="97">
        <v>7.8289999999999997</v>
      </c>
      <c r="M46" s="99"/>
      <c r="N46" s="96">
        <v>0</v>
      </c>
      <c r="O46" s="99" t="s">
        <v>869</v>
      </c>
      <c r="P46" s="96">
        <v>0</v>
      </c>
      <c r="Q46" s="99" t="s">
        <v>869</v>
      </c>
      <c r="R46" s="97">
        <v>3.8856999999999999</v>
      </c>
      <c r="S46" s="101"/>
      <c r="T46" s="96">
        <v>0</v>
      </c>
      <c r="U46" s="99" t="s">
        <v>869</v>
      </c>
      <c r="V46" s="96">
        <v>0</v>
      </c>
      <c r="W46" s="99" t="s">
        <v>869</v>
      </c>
      <c r="X46" s="178">
        <v>0</v>
      </c>
      <c r="Y46" s="178">
        <v>0</v>
      </c>
      <c r="Z46" s="178">
        <v>0</v>
      </c>
      <c r="AA46" s="178">
        <v>0</v>
      </c>
      <c r="AB46" s="179">
        <v>1</v>
      </c>
      <c r="AC46" s="178"/>
      <c r="AD46" s="178">
        <v>0</v>
      </c>
      <c r="AE46" s="178">
        <v>0</v>
      </c>
      <c r="AF46" s="178">
        <v>0</v>
      </c>
      <c r="AG46" s="178">
        <v>0</v>
      </c>
      <c r="AH46" s="178">
        <v>0</v>
      </c>
    </row>
    <row r="47" spans="1:34" ht="14.25" x14ac:dyDescent="0.2">
      <c r="A47" s="29">
        <v>20151517</v>
      </c>
      <c r="B47" s="31">
        <v>42346</v>
      </c>
      <c r="C47" s="30" t="s">
        <v>787</v>
      </c>
      <c r="D47" s="30">
        <f t="shared" si="3"/>
        <v>35</v>
      </c>
      <c r="E47" s="8">
        <v>-1.5</v>
      </c>
      <c r="F47" s="18">
        <v>136.07284044254922</v>
      </c>
      <c r="G47" s="17">
        <v>1</v>
      </c>
      <c r="H47" s="71">
        <v>0.33038177853376682</v>
      </c>
      <c r="I47" s="70">
        <v>2</v>
      </c>
      <c r="J47" s="97">
        <v>0.08</v>
      </c>
      <c r="K47" s="99"/>
      <c r="L47" s="97">
        <v>8.5050000000000008</v>
      </c>
      <c r="M47" s="99"/>
      <c r="N47" s="96">
        <v>0</v>
      </c>
      <c r="O47" s="99" t="s">
        <v>869</v>
      </c>
      <c r="P47" s="96">
        <v>0</v>
      </c>
      <c r="Q47" s="99" t="s">
        <v>869</v>
      </c>
      <c r="R47" s="97">
        <v>1.8194999999999999</v>
      </c>
      <c r="S47" s="101"/>
      <c r="T47" s="96">
        <v>0</v>
      </c>
      <c r="U47" s="99" t="s">
        <v>869</v>
      </c>
      <c r="V47" s="96">
        <v>0</v>
      </c>
      <c r="W47" s="99" t="s">
        <v>869</v>
      </c>
      <c r="X47" s="178">
        <v>3</v>
      </c>
      <c r="Y47" s="178">
        <v>0</v>
      </c>
      <c r="Z47" s="178">
        <v>0</v>
      </c>
      <c r="AA47" s="178">
        <v>0</v>
      </c>
      <c r="AB47" s="178">
        <v>0</v>
      </c>
      <c r="AC47" s="178"/>
      <c r="AD47" s="178">
        <v>0</v>
      </c>
      <c r="AE47" s="178">
        <v>0</v>
      </c>
      <c r="AF47" s="178">
        <v>0</v>
      </c>
      <c r="AG47" s="178">
        <v>0</v>
      </c>
      <c r="AH47" s="178">
        <v>0</v>
      </c>
    </row>
    <row r="48" spans="1:34" ht="14.25" x14ac:dyDescent="0.2">
      <c r="A48" s="29">
        <v>20151518</v>
      </c>
      <c r="B48" s="31">
        <v>42346</v>
      </c>
      <c r="C48" s="30" t="s">
        <v>788</v>
      </c>
      <c r="D48" s="30">
        <f t="shared" si="3"/>
        <v>35</v>
      </c>
      <c r="E48" s="8">
        <v>-1.25</v>
      </c>
      <c r="F48" s="18">
        <v>186.97463146876919</v>
      </c>
      <c r="G48" s="17">
        <v>1</v>
      </c>
      <c r="H48" s="71">
        <v>0.47529933104814753</v>
      </c>
      <c r="I48" s="70">
        <v>2</v>
      </c>
      <c r="J48" s="97">
        <v>0.09</v>
      </c>
      <c r="K48" s="99"/>
      <c r="L48" s="97">
        <v>8.5709999999999997</v>
      </c>
      <c r="M48" s="99"/>
      <c r="N48" s="96">
        <v>0</v>
      </c>
      <c r="O48" s="99" t="s">
        <v>869</v>
      </c>
      <c r="P48" s="96">
        <v>0</v>
      </c>
      <c r="Q48" s="99" t="s">
        <v>869</v>
      </c>
      <c r="R48" s="97">
        <v>0.91520000000000001</v>
      </c>
      <c r="S48" s="101"/>
      <c r="T48" s="96">
        <v>0</v>
      </c>
      <c r="U48" s="99" t="s">
        <v>869</v>
      </c>
      <c r="V48" s="96">
        <v>0</v>
      </c>
      <c r="W48" s="99" t="s">
        <v>869</v>
      </c>
      <c r="X48" s="178">
        <v>3</v>
      </c>
      <c r="Y48" s="178">
        <v>0</v>
      </c>
      <c r="Z48" s="178">
        <v>0</v>
      </c>
      <c r="AA48" s="178">
        <v>0</v>
      </c>
      <c r="AB48" s="179">
        <v>2</v>
      </c>
      <c r="AC48" s="178"/>
      <c r="AD48" s="178">
        <v>0</v>
      </c>
      <c r="AE48" s="178">
        <v>0</v>
      </c>
      <c r="AF48" s="178">
        <v>0</v>
      </c>
      <c r="AG48" s="178">
        <v>0</v>
      </c>
      <c r="AH48" s="178">
        <v>0</v>
      </c>
    </row>
    <row r="49" spans="1:34" ht="14.25" x14ac:dyDescent="0.2">
      <c r="A49" s="29">
        <v>20151519</v>
      </c>
      <c r="B49" s="31">
        <v>42346</v>
      </c>
      <c r="C49" s="30" t="s">
        <v>789</v>
      </c>
      <c r="D49" s="30">
        <f t="shared" si="3"/>
        <v>35</v>
      </c>
      <c r="E49" s="8">
        <v>-1</v>
      </c>
      <c r="F49" s="18">
        <v>246.88698798720822</v>
      </c>
      <c r="G49" s="17">
        <v>1</v>
      </c>
      <c r="H49" s="71">
        <v>0.75373642632858717</v>
      </c>
      <c r="I49" s="70">
        <v>2</v>
      </c>
      <c r="J49" s="97">
        <v>0.09</v>
      </c>
      <c r="K49" s="99"/>
      <c r="L49" s="97">
        <v>7.9260000000000002</v>
      </c>
      <c r="M49" s="99"/>
      <c r="N49" s="96">
        <v>0</v>
      </c>
      <c r="O49" s="99" t="s">
        <v>869</v>
      </c>
      <c r="P49" s="96">
        <v>0</v>
      </c>
      <c r="Q49" s="99" t="s">
        <v>869</v>
      </c>
      <c r="R49" s="97">
        <v>0.91559999999999997</v>
      </c>
      <c r="S49" s="101"/>
      <c r="T49" s="96">
        <v>0</v>
      </c>
      <c r="U49" s="99" t="s">
        <v>869</v>
      </c>
      <c r="V49" s="96">
        <v>0</v>
      </c>
      <c r="W49" s="99" t="s">
        <v>869</v>
      </c>
      <c r="X49" s="178">
        <v>2</v>
      </c>
      <c r="Y49" s="178">
        <v>0</v>
      </c>
      <c r="Z49" s="178">
        <v>0</v>
      </c>
      <c r="AA49" s="178">
        <v>0</v>
      </c>
      <c r="AB49" s="178">
        <v>0</v>
      </c>
      <c r="AC49" s="178"/>
      <c r="AD49" s="178">
        <v>0</v>
      </c>
      <c r="AE49" s="178">
        <v>0</v>
      </c>
      <c r="AF49" s="178">
        <v>0</v>
      </c>
      <c r="AG49" s="178">
        <v>0</v>
      </c>
      <c r="AH49" s="178">
        <v>0</v>
      </c>
    </row>
    <row r="50" spans="1:34" ht="14.25" x14ac:dyDescent="0.2">
      <c r="A50" s="29">
        <v>20151520</v>
      </c>
      <c r="B50" s="31">
        <v>42346</v>
      </c>
      <c r="C50" s="30" t="s">
        <v>790</v>
      </c>
      <c r="D50" s="30">
        <f t="shared" si="3"/>
        <v>35</v>
      </c>
      <c r="E50" s="8">
        <v>-0.75</v>
      </c>
      <c r="F50" s="20">
        <v>421.24933426646481</v>
      </c>
      <c r="G50" s="17">
        <v>1</v>
      </c>
      <c r="H50" s="71">
        <v>1.898422262481505</v>
      </c>
      <c r="I50" s="70">
        <v>2</v>
      </c>
      <c r="J50" s="97">
        <v>0.09</v>
      </c>
      <c r="K50" s="99"/>
      <c r="L50" s="97">
        <v>7.1509999999999998</v>
      </c>
      <c r="M50" s="99"/>
      <c r="N50" s="96">
        <v>0</v>
      </c>
      <c r="O50" s="99" t="s">
        <v>869</v>
      </c>
      <c r="P50" s="96">
        <v>0</v>
      </c>
      <c r="Q50" s="99" t="s">
        <v>869</v>
      </c>
      <c r="R50" s="97">
        <v>0.91890000000000005</v>
      </c>
      <c r="S50" s="101"/>
      <c r="T50" s="96">
        <v>0</v>
      </c>
      <c r="U50" s="99" t="s">
        <v>869</v>
      </c>
      <c r="V50" s="96">
        <v>0</v>
      </c>
      <c r="W50" s="99" t="s">
        <v>869</v>
      </c>
      <c r="X50" s="178">
        <v>0</v>
      </c>
      <c r="Y50" s="178">
        <v>0</v>
      </c>
      <c r="Z50" s="178">
        <v>0</v>
      </c>
      <c r="AA50" s="178">
        <v>0</v>
      </c>
      <c r="AB50" s="178">
        <v>0</v>
      </c>
      <c r="AC50" s="178"/>
      <c r="AD50" s="178">
        <v>0</v>
      </c>
      <c r="AE50" s="178">
        <v>0</v>
      </c>
      <c r="AF50" s="178">
        <v>0</v>
      </c>
      <c r="AG50" s="178">
        <v>0</v>
      </c>
      <c r="AH50" s="178">
        <v>0</v>
      </c>
    </row>
    <row r="51" spans="1:34" ht="14.25" x14ac:dyDescent="0.2">
      <c r="A51" s="29">
        <v>20151521</v>
      </c>
      <c r="B51" s="31">
        <v>42346</v>
      </c>
      <c r="C51" s="30" t="s">
        <v>791</v>
      </c>
      <c r="D51" s="30">
        <f t="shared" si="3"/>
        <v>35</v>
      </c>
      <c r="E51" s="8">
        <v>-0.5</v>
      </c>
      <c r="F51" s="20">
        <v>204.00702690600124</v>
      </c>
      <c r="G51" s="17">
        <v>1</v>
      </c>
      <c r="H51" s="71">
        <v>0.83677906878064789</v>
      </c>
      <c r="I51" s="70">
        <v>2</v>
      </c>
      <c r="J51" s="97">
        <v>0.08</v>
      </c>
      <c r="K51" s="99"/>
      <c r="L51" s="97">
        <v>5.9320000000000004</v>
      </c>
      <c r="M51" s="99"/>
      <c r="N51" s="96">
        <v>0</v>
      </c>
      <c r="O51" s="99" t="s">
        <v>869</v>
      </c>
      <c r="P51" s="96">
        <v>0</v>
      </c>
      <c r="Q51" s="99" t="s">
        <v>869</v>
      </c>
      <c r="R51" s="97">
        <v>0.91439999999999999</v>
      </c>
      <c r="S51" s="101"/>
      <c r="T51" s="96">
        <v>0</v>
      </c>
      <c r="U51" s="99" t="s">
        <v>869</v>
      </c>
      <c r="V51" s="96">
        <v>0</v>
      </c>
      <c r="W51" s="99" t="s">
        <v>869</v>
      </c>
      <c r="X51" s="178">
        <v>0</v>
      </c>
      <c r="Y51" s="178">
        <v>0</v>
      </c>
      <c r="Z51" s="178">
        <v>0</v>
      </c>
      <c r="AA51" s="178">
        <v>0</v>
      </c>
      <c r="AB51" s="178">
        <v>0</v>
      </c>
      <c r="AC51" s="178"/>
      <c r="AD51" s="178">
        <v>0</v>
      </c>
      <c r="AE51" s="178">
        <v>0</v>
      </c>
      <c r="AF51" s="178">
        <v>0</v>
      </c>
      <c r="AG51" s="178">
        <v>0</v>
      </c>
      <c r="AH51" s="178">
        <v>0</v>
      </c>
    </row>
    <row r="52" spans="1:34" ht="14.25" x14ac:dyDescent="0.2">
      <c r="A52" s="29">
        <v>20151522</v>
      </c>
      <c r="B52" s="31">
        <v>42346</v>
      </c>
      <c r="C52" s="30" t="s">
        <v>792</v>
      </c>
      <c r="D52" s="30">
        <v>35</v>
      </c>
      <c r="E52" s="8">
        <v>-0.25</v>
      </c>
      <c r="F52" s="18">
        <v>119.55845573264995</v>
      </c>
      <c r="G52" s="17">
        <v>1</v>
      </c>
      <c r="H52" s="71">
        <v>0.8563185140634858</v>
      </c>
      <c r="I52" s="70">
        <v>2</v>
      </c>
      <c r="J52" s="97">
        <v>0.08</v>
      </c>
      <c r="K52" s="99"/>
      <c r="L52" s="97">
        <v>5.5670000000000002</v>
      </c>
      <c r="M52" s="99"/>
      <c r="N52" s="96">
        <v>0</v>
      </c>
      <c r="O52" s="99" t="s">
        <v>869</v>
      </c>
      <c r="P52" s="96">
        <v>0</v>
      </c>
      <c r="Q52" s="99" t="s">
        <v>869</v>
      </c>
      <c r="R52" s="97">
        <v>0.91930000000000001</v>
      </c>
      <c r="S52" s="101"/>
      <c r="T52" s="96">
        <v>0</v>
      </c>
      <c r="U52" s="99" t="s">
        <v>869</v>
      </c>
      <c r="V52" s="96">
        <v>0</v>
      </c>
      <c r="W52" s="99" t="s">
        <v>869</v>
      </c>
      <c r="X52" s="178">
        <v>0</v>
      </c>
      <c r="Y52" s="178">
        <v>0</v>
      </c>
      <c r="Z52" s="178">
        <v>0</v>
      </c>
      <c r="AA52" s="178">
        <v>0</v>
      </c>
      <c r="AB52" s="178">
        <v>0</v>
      </c>
      <c r="AC52" s="178"/>
      <c r="AD52" s="178">
        <v>0</v>
      </c>
      <c r="AE52" s="178">
        <v>0</v>
      </c>
      <c r="AF52" s="178">
        <v>0</v>
      </c>
      <c r="AG52" s="178">
        <v>0</v>
      </c>
      <c r="AH52" s="178">
        <v>0</v>
      </c>
    </row>
    <row r="53" spans="1:34" s="15" customFormat="1" ht="14.25" x14ac:dyDescent="0.2">
      <c r="A53" s="29">
        <v>20151523</v>
      </c>
      <c r="B53" s="31">
        <v>42346</v>
      </c>
      <c r="C53" s="30" t="s">
        <v>793</v>
      </c>
      <c r="D53" s="30">
        <f t="shared" ref="D53:D60" si="4">D44-5</f>
        <v>30</v>
      </c>
      <c r="E53" s="8">
        <v>-3</v>
      </c>
      <c r="F53" s="18">
        <v>106.05817394643393</v>
      </c>
      <c r="G53" s="17">
        <v>1</v>
      </c>
      <c r="H53" s="71">
        <v>0.67069378387652612</v>
      </c>
      <c r="I53" s="70">
        <v>2</v>
      </c>
      <c r="J53" s="97">
        <v>7.0000000000000007E-2</v>
      </c>
      <c r="K53" s="99"/>
      <c r="L53" s="97">
        <v>10.614000000000001</v>
      </c>
      <c r="M53" s="99"/>
      <c r="N53" s="96">
        <v>0</v>
      </c>
      <c r="O53" s="99" t="s">
        <v>869</v>
      </c>
      <c r="P53" s="96">
        <v>0</v>
      </c>
      <c r="Q53" s="99" t="s">
        <v>869</v>
      </c>
      <c r="R53" s="97">
        <v>12.6858</v>
      </c>
      <c r="S53" s="101"/>
      <c r="T53" s="96">
        <v>0</v>
      </c>
      <c r="U53" s="99" t="s">
        <v>869</v>
      </c>
      <c r="V53" s="96">
        <v>0</v>
      </c>
      <c r="W53" s="99" t="s">
        <v>869</v>
      </c>
      <c r="X53" s="178">
        <v>0</v>
      </c>
      <c r="Y53" s="178">
        <v>0</v>
      </c>
      <c r="Z53" s="178">
        <v>0</v>
      </c>
      <c r="AA53" s="178">
        <v>0</v>
      </c>
      <c r="AB53" s="179">
        <v>1</v>
      </c>
      <c r="AC53" s="178"/>
      <c r="AD53" s="178">
        <v>0</v>
      </c>
      <c r="AE53" s="178">
        <v>0</v>
      </c>
      <c r="AF53" s="178">
        <v>0</v>
      </c>
      <c r="AG53" s="178">
        <v>0</v>
      </c>
      <c r="AH53" s="178">
        <v>0</v>
      </c>
    </row>
    <row r="54" spans="1:34" ht="14.25" x14ac:dyDescent="0.2">
      <c r="A54" s="29">
        <v>20151524</v>
      </c>
      <c r="B54" s="31">
        <v>42346</v>
      </c>
      <c r="C54" s="30" t="s">
        <v>794</v>
      </c>
      <c r="D54" s="30">
        <f t="shared" si="4"/>
        <v>30</v>
      </c>
      <c r="E54" s="8">
        <v>-2.5</v>
      </c>
      <c r="F54" s="18">
        <v>125.15963647373958</v>
      </c>
      <c r="G54" s="17">
        <v>1</v>
      </c>
      <c r="H54" s="71">
        <v>0.6462694772729789</v>
      </c>
      <c r="I54" s="70">
        <v>2</v>
      </c>
      <c r="J54" s="97">
        <v>0.08</v>
      </c>
      <c r="K54" s="99"/>
      <c r="L54" s="97">
        <v>7.5910000000000002</v>
      </c>
      <c r="M54" s="99"/>
      <c r="N54" s="96">
        <v>0</v>
      </c>
      <c r="O54" s="99" t="s">
        <v>869</v>
      </c>
      <c r="P54" s="96">
        <v>0</v>
      </c>
      <c r="Q54" s="99" t="s">
        <v>869</v>
      </c>
      <c r="R54" s="97">
        <v>4.9741999999999997</v>
      </c>
      <c r="S54" s="101"/>
      <c r="T54" s="96">
        <v>0</v>
      </c>
      <c r="U54" s="99" t="s">
        <v>869</v>
      </c>
      <c r="V54" s="96">
        <v>0</v>
      </c>
      <c r="W54" s="99" t="s">
        <v>869</v>
      </c>
      <c r="X54" s="178">
        <v>0</v>
      </c>
      <c r="Y54" s="178">
        <v>0</v>
      </c>
      <c r="Z54" s="178">
        <v>0</v>
      </c>
      <c r="AA54" s="178">
        <v>0</v>
      </c>
      <c r="AB54" s="178">
        <v>8.3000000000000007</v>
      </c>
      <c r="AC54" s="178"/>
      <c r="AD54" s="178">
        <v>0</v>
      </c>
      <c r="AE54" s="178">
        <v>0</v>
      </c>
      <c r="AF54" s="178">
        <v>0</v>
      </c>
      <c r="AG54" s="178">
        <v>0</v>
      </c>
      <c r="AH54" s="178">
        <v>0</v>
      </c>
    </row>
    <row r="55" spans="1:34" ht="14.25" x14ac:dyDescent="0.2">
      <c r="A55" s="29">
        <v>20151525</v>
      </c>
      <c r="B55" s="31">
        <v>42346</v>
      </c>
      <c r="C55" s="30" t="s">
        <v>795</v>
      </c>
      <c r="D55" s="30">
        <f t="shared" si="4"/>
        <v>30</v>
      </c>
      <c r="E55" s="8">
        <v>-2</v>
      </c>
      <c r="F55" s="18">
        <v>135.21303780390045</v>
      </c>
      <c r="G55" s="17">
        <v>1</v>
      </c>
      <c r="H55" s="71">
        <v>0.79770017821497241</v>
      </c>
      <c r="I55" s="70">
        <v>2</v>
      </c>
      <c r="J55" s="97">
        <v>0.1</v>
      </c>
      <c r="K55" s="99"/>
      <c r="L55" s="97">
        <v>6.4370000000000003</v>
      </c>
      <c r="M55" s="99"/>
      <c r="N55" s="96">
        <v>0</v>
      </c>
      <c r="O55" s="99" t="s">
        <v>869</v>
      </c>
      <c r="P55" s="96">
        <v>0</v>
      </c>
      <c r="Q55" s="99" t="s">
        <v>869</v>
      </c>
      <c r="R55" s="97">
        <v>4.4695999999999998</v>
      </c>
      <c r="S55" s="101"/>
      <c r="T55" s="97">
        <v>0.40300000000000002</v>
      </c>
      <c r="U55" s="101"/>
      <c r="V55" s="96">
        <v>0</v>
      </c>
      <c r="W55" s="99" t="s">
        <v>869</v>
      </c>
      <c r="X55" s="178">
        <v>0</v>
      </c>
      <c r="Y55" s="178">
        <v>0</v>
      </c>
      <c r="Z55" s="178">
        <v>0</v>
      </c>
      <c r="AA55" s="178">
        <v>0</v>
      </c>
      <c r="AB55" s="178">
        <v>0</v>
      </c>
      <c r="AC55" s="178"/>
      <c r="AD55" s="178">
        <v>0</v>
      </c>
      <c r="AE55" s="178">
        <v>0</v>
      </c>
      <c r="AF55" s="178">
        <v>0</v>
      </c>
      <c r="AG55" s="178">
        <v>0</v>
      </c>
      <c r="AH55" s="178">
        <v>0</v>
      </c>
    </row>
    <row r="56" spans="1:34" ht="14.25" x14ac:dyDescent="0.2">
      <c r="A56" s="29">
        <v>20151526</v>
      </c>
      <c r="B56" s="31">
        <v>42346</v>
      </c>
      <c r="C56" s="30" t="s">
        <v>796</v>
      </c>
      <c r="D56" s="30">
        <f t="shared" si="4"/>
        <v>30</v>
      </c>
      <c r="E56" s="8">
        <v>-1.5</v>
      </c>
      <c r="F56" s="18">
        <v>197.68774606990013</v>
      </c>
      <c r="G56" s="17">
        <v>1</v>
      </c>
      <c r="H56" s="71">
        <v>0.78793045557355346</v>
      </c>
      <c r="I56" s="70">
        <v>2</v>
      </c>
      <c r="J56" s="97">
        <v>0.11</v>
      </c>
      <c r="K56" s="99"/>
      <c r="L56" s="97">
        <v>7.3630000000000004</v>
      </c>
      <c r="M56" s="99"/>
      <c r="N56" s="96">
        <v>0</v>
      </c>
      <c r="O56" s="99" t="s">
        <v>869</v>
      </c>
      <c r="P56" s="96">
        <v>0</v>
      </c>
      <c r="Q56" s="99" t="s">
        <v>869</v>
      </c>
      <c r="R56" s="97">
        <v>2.0531999999999999</v>
      </c>
      <c r="S56" s="101"/>
      <c r="T56" s="96">
        <v>0</v>
      </c>
      <c r="U56" s="99" t="s">
        <v>869</v>
      </c>
      <c r="V56" s="96">
        <v>0</v>
      </c>
      <c r="W56" s="99" t="s">
        <v>869</v>
      </c>
      <c r="X56" s="178">
        <v>0</v>
      </c>
      <c r="Y56" s="178">
        <v>0</v>
      </c>
      <c r="Z56" s="178">
        <v>0</v>
      </c>
      <c r="AA56" s="178">
        <v>0</v>
      </c>
      <c r="AB56" s="178">
        <v>0</v>
      </c>
      <c r="AC56" s="178"/>
      <c r="AD56" s="178">
        <v>0</v>
      </c>
      <c r="AE56" s="178">
        <v>0</v>
      </c>
      <c r="AF56" s="178">
        <v>0</v>
      </c>
      <c r="AG56" s="178">
        <v>0</v>
      </c>
      <c r="AH56" s="178">
        <v>0</v>
      </c>
    </row>
    <row r="57" spans="1:34" ht="14.25" x14ac:dyDescent="0.2">
      <c r="A57" s="29">
        <v>20151527</v>
      </c>
      <c r="B57" s="31">
        <v>42346</v>
      </c>
      <c r="C57" s="30" t="s">
        <v>797</v>
      </c>
      <c r="D57" s="30">
        <f t="shared" si="4"/>
        <v>30</v>
      </c>
      <c r="E57" s="8">
        <v>-1.25</v>
      </c>
      <c r="F57" s="18">
        <v>193.52276551883347</v>
      </c>
      <c r="G57" s="17">
        <v>1</v>
      </c>
      <c r="H57" s="71">
        <v>0.76676272318381244</v>
      </c>
      <c r="I57" s="70">
        <v>2</v>
      </c>
      <c r="J57" s="97">
        <v>0.11</v>
      </c>
      <c r="K57" s="99"/>
      <c r="L57" s="97">
        <v>7.0750000000000002</v>
      </c>
      <c r="M57" s="99"/>
      <c r="N57" s="96">
        <v>0</v>
      </c>
      <c r="O57" s="99" t="s">
        <v>869</v>
      </c>
      <c r="P57" s="96">
        <v>0</v>
      </c>
      <c r="Q57" s="99" t="s">
        <v>869</v>
      </c>
      <c r="R57" s="97">
        <v>1.0261</v>
      </c>
      <c r="S57" s="101"/>
      <c r="T57" s="96">
        <v>0</v>
      </c>
      <c r="U57" s="99" t="s">
        <v>869</v>
      </c>
      <c r="V57" s="96">
        <v>0</v>
      </c>
      <c r="W57" s="99" t="s">
        <v>869</v>
      </c>
      <c r="X57" s="178">
        <v>0</v>
      </c>
      <c r="Y57" s="178">
        <v>0</v>
      </c>
      <c r="Z57" s="178">
        <v>0</v>
      </c>
      <c r="AA57" s="178">
        <v>0</v>
      </c>
      <c r="AB57" s="178">
        <v>0</v>
      </c>
      <c r="AC57" s="178"/>
      <c r="AD57" s="178">
        <v>0</v>
      </c>
      <c r="AE57" s="178">
        <v>0</v>
      </c>
      <c r="AF57" s="178">
        <v>0</v>
      </c>
      <c r="AG57" s="178">
        <v>0</v>
      </c>
      <c r="AH57" s="178">
        <v>0</v>
      </c>
    </row>
    <row r="58" spans="1:34" ht="14.25" x14ac:dyDescent="0.2">
      <c r="A58" s="29">
        <v>20151528</v>
      </c>
      <c r="B58" s="31">
        <v>42346</v>
      </c>
      <c r="C58" s="30" t="s">
        <v>798</v>
      </c>
      <c r="D58" s="30">
        <f t="shared" si="4"/>
        <v>30</v>
      </c>
      <c r="E58" s="8">
        <v>-1</v>
      </c>
      <c r="F58" s="20">
        <v>193.23552548082887</v>
      </c>
      <c r="G58" s="17">
        <v>1</v>
      </c>
      <c r="H58" s="71">
        <v>0.90842370148438678</v>
      </c>
      <c r="I58" s="70">
        <v>2</v>
      </c>
      <c r="J58" s="97">
        <v>0.1</v>
      </c>
      <c r="K58" s="99"/>
      <c r="L58" s="97">
        <v>8.32</v>
      </c>
      <c r="M58" s="99"/>
      <c r="N58" s="96">
        <v>0</v>
      </c>
      <c r="O58" s="99" t="s">
        <v>869</v>
      </c>
      <c r="P58" s="96">
        <v>0</v>
      </c>
      <c r="Q58" s="99" t="s">
        <v>869</v>
      </c>
      <c r="R58" s="97">
        <v>1.0293000000000001</v>
      </c>
      <c r="S58" s="101"/>
      <c r="T58" s="96">
        <v>0</v>
      </c>
      <c r="U58" s="99" t="s">
        <v>869</v>
      </c>
      <c r="V58" s="96">
        <v>0</v>
      </c>
      <c r="W58" s="99" t="s">
        <v>869</v>
      </c>
      <c r="X58" s="178">
        <v>4</v>
      </c>
      <c r="Y58" s="178">
        <v>0</v>
      </c>
      <c r="Z58" s="178">
        <v>0</v>
      </c>
      <c r="AA58" s="178">
        <v>0</v>
      </c>
      <c r="AB58" s="178">
        <v>3</v>
      </c>
      <c r="AC58" s="178"/>
      <c r="AD58" s="178">
        <v>0</v>
      </c>
      <c r="AE58" s="178">
        <v>0</v>
      </c>
      <c r="AF58" s="178">
        <v>0</v>
      </c>
      <c r="AG58" s="178">
        <v>0</v>
      </c>
      <c r="AH58" s="178">
        <v>0</v>
      </c>
    </row>
    <row r="59" spans="1:34" ht="14.25" x14ac:dyDescent="0.2">
      <c r="A59" s="29">
        <v>20151529</v>
      </c>
      <c r="B59" s="31">
        <v>42346</v>
      </c>
      <c r="C59" s="30" t="s">
        <v>799</v>
      </c>
      <c r="D59" s="30">
        <f t="shared" si="4"/>
        <v>30</v>
      </c>
      <c r="E59" s="8">
        <v>-0.75</v>
      </c>
      <c r="F59" s="18">
        <v>321.0573423928742</v>
      </c>
      <c r="G59" s="17">
        <v>1</v>
      </c>
      <c r="H59" s="71">
        <v>1.8853959656262798</v>
      </c>
      <c r="I59" s="70">
        <v>2</v>
      </c>
      <c r="J59" s="97">
        <v>0.11</v>
      </c>
      <c r="K59" s="99"/>
      <c r="L59" s="97">
        <v>8.0739999999999998</v>
      </c>
      <c r="M59" s="99"/>
      <c r="N59" s="96">
        <v>0</v>
      </c>
      <c r="O59" s="99" t="s">
        <v>869</v>
      </c>
      <c r="P59" s="96">
        <v>0</v>
      </c>
      <c r="Q59" s="99" t="s">
        <v>869</v>
      </c>
      <c r="R59" s="97">
        <v>1.0381</v>
      </c>
      <c r="S59" s="101"/>
      <c r="T59" s="96">
        <v>0</v>
      </c>
      <c r="U59" s="99" t="s">
        <v>869</v>
      </c>
      <c r="V59" s="96">
        <v>0</v>
      </c>
      <c r="W59" s="99" t="s">
        <v>869</v>
      </c>
      <c r="X59" s="178">
        <v>3</v>
      </c>
      <c r="Y59" s="178">
        <v>0</v>
      </c>
      <c r="Z59" s="178">
        <v>0</v>
      </c>
      <c r="AA59" s="178">
        <v>0</v>
      </c>
      <c r="AB59" s="179">
        <v>1</v>
      </c>
      <c r="AC59" s="178"/>
      <c r="AD59" s="178">
        <v>0</v>
      </c>
      <c r="AE59" s="178">
        <v>0</v>
      </c>
      <c r="AF59" s="178">
        <v>0</v>
      </c>
      <c r="AG59" s="178">
        <v>0</v>
      </c>
      <c r="AH59" s="178">
        <v>0</v>
      </c>
    </row>
    <row r="60" spans="1:34" ht="14.25" x14ac:dyDescent="0.2">
      <c r="A60" s="29">
        <v>20151530</v>
      </c>
      <c r="B60" s="31">
        <v>42346</v>
      </c>
      <c r="C60" s="30" t="s">
        <v>800</v>
      </c>
      <c r="D60" s="30">
        <f t="shared" si="4"/>
        <v>30</v>
      </c>
      <c r="E60" s="8">
        <v>-0.5</v>
      </c>
      <c r="F60" s="18">
        <v>222.1031493002908</v>
      </c>
      <c r="G60" s="17">
        <v>1</v>
      </c>
      <c r="H60" s="71">
        <v>1.0207755118607045</v>
      </c>
      <c r="I60" s="70">
        <v>2</v>
      </c>
      <c r="J60" s="97">
        <v>0.11</v>
      </c>
      <c r="K60" s="99"/>
      <c r="L60" s="97">
        <v>7.4610000000000003</v>
      </c>
      <c r="M60" s="99"/>
      <c r="N60" s="96">
        <v>0</v>
      </c>
      <c r="O60" s="99" t="s">
        <v>869</v>
      </c>
      <c r="P60" s="96">
        <v>0</v>
      </c>
      <c r="Q60" s="99" t="s">
        <v>869</v>
      </c>
      <c r="R60" s="97">
        <v>1.0315000000000001</v>
      </c>
      <c r="S60" s="101"/>
      <c r="T60" s="96">
        <v>0</v>
      </c>
      <c r="U60" s="99" t="s">
        <v>869</v>
      </c>
      <c r="V60" s="96">
        <v>0</v>
      </c>
      <c r="W60" s="99" t="s">
        <v>869</v>
      </c>
      <c r="X60" s="178">
        <v>5</v>
      </c>
      <c r="Y60" s="178">
        <v>0</v>
      </c>
      <c r="Z60" s="178">
        <v>0</v>
      </c>
      <c r="AA60" s="178">
        <v>0</v>
      </c>
      <c r="AB60" s="178">
        <v>0</v>
      </c>
      <c r="AC60" s="178"/>
      <c r="AD60" s="178">
        <v>0</v>
      </c>
      <c r="AE60" s="178">
        <v>0</v>
      </c>
      <c r="AF60" s="178">
        <v>0</v>
      </c>
      <c r="AG60" s="178">
        <v>0</v>
      </c>
      <c r="AH60" s="178">
        <v>0</v>
      </c>
    </row>
    <row r="61" spans="1:34" ht="14.25" x14ac:dyDescent="0.2">
      <c r="A61" s="17">
        <v>20151531</v>
      </c>
      <c r="B61" s="19">
        <v>42346</v>
      </c>
      <c r="C61" s="18" t="s">
        <v>801</v>
      </c>
      <c r="D61" s="30">
        <v>30</v>
      </c>
      <c r="E61" s="8">
        <v>-0.25</v>
      </c>
      <c r="F61" s="18">
        <v>216.5019685592012</v>
      </c>
      <c r="G61" s="17">
        <v>1</v>
      </c>
      <c r="H61" s="71">
        <v>1.0061209278985763</v>
      </c>
      <c r="I61" s="70">
        <v>2</v>
      </c>
      <c r="J61" s="97">
        <v>0.11</v>
      </c>
      <c r="K61" s="99"/>
      <c r="L61" s="97">
        <v>10.327999999999999</v>
      </c>
      <c r="M61" s="99"/>
      <c r="N61" s="96">
        <v>0</v>
      </c>
      <c r="O61" s="99" t="s">
        <v>869</v>
      </c>
      <c r="P61" s="96">
        <v>0</v>
      </c>
      <c r="Q61" s="99" t="s">
        <v>869</v>
      </c>
      <c r="R61" s="97">
        <v>1.0355000000000001</v>
      </c>
      <c r="S61" s="101"/>
      <c r="T61" s="96">
        <v>0</v>
      </c>
      <c r="U61" s="99" t="s">
        <v>869</v>
      </c>
      <c r="V61" s="96">
        <v>0</v>
      </c>
      <c r="W61" s="99" t="s">
        <v>869</v>
      </c>
      <c r="X61" s="178">
        <v>13.1</v>
      </c>
      <c r="Y61" s="178">
        <v>0</v>
      </c>
      <c r="Z61" s="178">
        <v>0</v>
      </c>
      <c r="AA61" s="178">
        <v>0</v>
      </c>
      <c r="AB61" s="178">
        <v>0</v>
      </c>
      <c r="AC61" s="178"/>
      <c r="AD61" s="178">
        <v>0</v>
      </c>
      <c r="AE61" s="178">
        <v>0</v>
      </c>
      <c r="AF61" s="178">
        <v>0</v>
      </c>
      <c r="AG61" s="178">
        <v>0</v>
      </c>
      <c r="AH61" s="178">
        <v>0</v>
      </c>
    </row>
    <row r="62" spans="1:34" ht="14.25" x14ac:dyDescent="0.2">
      <c r="A62" s="17">
        <v>20151532</v>
      </c>
      <c r="B62" s="19">
        <v>42346</v>
      </c>
      <c r="C62" s="18" t="s">
        <v>802</v>
      </c>
      <c r="D62" s="30">
        <f t="shared" si="2"/>
        <v>25</v>
      </c>
      <c r="E62" s="8">
        <v>-3</v>
      </c>
      <c r="F62" s="18">
        <v>238.61945148555509</v>
      </c>
      <c r="G62" s="17">
        <v>1</v>
      </c>
      <c r="H62" s="71">
        <v>1.0826504219230244</v>
      </c>
      <c r="I62" s="70">
        <v>2</v>
      </c>
      <c r="J62" s="97">
        <v>0.08</v>
      </c>
      <c r="K62" s="99"/>
      <c r="L62" s="97">
        <v>27.013000000000002</v>
      </c>
      <c r="M62" s="99"/>
      <c r="N62" s="96">
        <v>0</v>
      </c>
      <c r="O62" s="99" t="s">
        <v>869</v>
      </c>
      <c r="P62" s="96">
        <v>0</v>
      </c>
      <c r="Q62" s="99" t="s">
        <v>869</v>
      </c>
      <c r="R62" s="97">
        <v>3.0977000000000001</v>
      </c>
      <c r="S62" s="101"/>
      <c r="T62" s="96">
        <v>0</v>
      </c>
      <c r="U62" s="99" t="s">
        <v>869</v>
      </c>
      <c r="V62" s="96">
        <v>0</v>
      </c>
      <c r="W62" s="99" t="s">
        <v>869</v>
      </c>
      <c r="X62" s="178">
        <v>0</v>
      </c>
      <c r="Y62" s="178">
        <v>0</v>
      </c>
      <c r="Z62" s="178">
        <v>0</v>
      </c>
      <c r="AA62" s="178">
        <v>0</v>
      </c>
      <c r="AB62" s="178">
        <v>0</v>
      </c>
      <c r="AC62" s="178"/>
      <c r="AD62" s="178">
        <v>0</v>
      </c>
      <c r="AE62" s="178">
        <v>0</v>
      </c>
      <c r="AF62" s="178">
        <v>0</v>
      </c>
      <c r="AG62" s="178">
        <v>0</v>
      </c>
      <c r="AH62" s="178">
        <v>0</v>
      </c>
    </row>
    <row r="63" spans="1:34" ht="14.25" x14ac:dyDescent="0.2">
      <c r="A63" s="17">
        <v>20151533</v>
      </c>
      <c r="B63" s="19">
        <v>42346</v>
      </c>
      <c r="C63" s="18" t="s">
        <v>803</v>
      </c>
      <c r="D63" s="30">
        <f t="shared" si="2"/>
        <v>25</v>
      </c>
      <c r="E63" s="8">
        <v>-2.5</v>
      </c>
      <c r="F63" s="20">
        <v>251.40163317675962</v>
      </c>
      <c r="G63" s="17">
        <v>1</v>
      </c>
      <c r="H63" s="71">
        <v>0.88237110777393635</v>
      </c>
      <c r="I63" s="70">
        <v>2</v>
      </c>
      <c r="J63" s="97">
        <v>0.08</v>
      </c>
      <c r="K63" s="99"/>
      <c r="L63" s="97">
        <v>6.133</v>
      </c>
      <c r="M63" s="99"/>
      <c r="N63" s="96">
        <v>0</v>
      </c>
      <c r="O63" s="99" t="s">
        <v>869</v>
      </c>
      <c r="P63" s="96">
        <v>0</v>
      </c>
      <c r="Q63" s="99" t="s">
        <v>869</v>
      </c>
      <c r="R63" s="97">
        <v>3.7559999999999998</v>
      </c>
      <c r="S63" s="101"/>
      <c r="T63" s="96">
        <v>0</v>
      </c>
      <c r="U63" s="99" t="s">
        <v>869</v>
      </c>
      <c r="V63" s="96">
        <v>0</v>
      </c>
      <c r="W63" s="99" t="s">
        <v>869</v>
      </c>
      <c r="X63" s="178">
        <v>0</v>
      </c>
      <c r="Y63" s="178">
        <v>0</v>
      </c>
      <c r="Z63" s="178">
        <v>0</v>
      </c>
      <c r="AA63" s="178">
        <v>0</v>
      </c>
      <c r="AB63" s="178">
        <v>0</v>
      </c>
      <c r="AC63" s="178"/>
      <c r="AD63" s="178">
        <v>0</v>
      </c>
      <c r="AE63" s="178">
        <v>0</v>
      </c>
      <c r="AF63" s="178">
        <v>0</v>
      </c>
      <c r="AG63" s="178">
        <v>0</v>
      </c>
      <c r="AH63" s="178">
        <v>0</v>
      </c>
    </row>
    <row r="64" spans="1:34" s="4" customFormat="1" ht="14.25" x14ac:dyDescent="0.2">
      <c r="A64" s="17">
        <v>20151534</v>
      </c>
      <c r="B64" s="19">
        <v>42346</v>
      </c>
      <c r="C64" s="18" t="s">
        <v>804</v>
      </c>
      <c r="D64" s="30">
        <f t="shared" si="2"/>
        <v>25</v>
      </c>
      <c r="E64" s="8">
        <v>-2</v>
      </c>
      <c r="F64" s="20">
        <v>278.25857673018936</v>
      </c>
      <c r="G64" s="17">
        <v>1</v>
      </c>
      <c r="H64" s="71">
        <v>0.95564402758457834</v>
      </c>
      <c r="I64" s="70">
        <v>2</v>
      </c>
      <c r="J64" s="97">
        <v>0.09</v>
      </c>
      <c r="K64" s="99"/>
      <c r="L64" s="97">
        <v>3.641</v>
      </c>
      <c r="M64" s="99"/>
      <c r="N64" s="96">
        <v>0</v>
      </c>
      <c r="O64" s="99" t="s">
        <v>869</v>
      </c>
      <c r="P64" s="96">
        <v>0</v>
      </c>
      <c r="Q64" s="99" t="s">
        <v>869</v>
      </c>
      <c r="R64" s="97">
        <v>3.5789</v>
      </c>
      <c r="S64" s="101"/>
      <c r="T64" s="96">
        <v>0</v>
      </c>
      <c r="U64" s="99" t="s">
        <v>869</v>
      </c>
      <c r="V64" s="96">
        <v>0</v>
      </c>
      <c r="W64" s="99" t="s">
        <v>869</v>
      </c>
      <c r="X64" s="178">
        <v>0</v>
      </c>
      <c r="Y64" s="178">
        <v>0</v>
      </c>
      <c r="Z64" s="178">
        <v>0</v>
      </c>
      <c r="AA64" s="178">
        <v>0</v>
      </c>
      <c r="AB64" s="178">
        <v>0</v>
      </c>
      <c r="AC64" s="178"/>
      <c r="AD64" s="178">
        <v>0</v>
      </c>
      <c r="AE64" s="178">
        <v>0</v>
      </c>
      <c r="AF64" s="178">
        <v>0</v>
      </c>
      <c r="AG64" s="178">
        <v>0</v>
      </c>
      <c r="AH64" s="178">
        <v>0</v>
      </c>
    </row>
    <row r="65" spans="1:34" s="4" customFormat="1" ht="14.25" x14ac:dyDescent="0.2">
      <c r="A65" s="17">
        <v>20151535</v>
      </c>
      <c r="B65" s="19">
        <v>42346</v>
      </c>
      <c r="C65" s="18" t="s">
        <v>805</v>
      </c>
      <c r="D65" s="30">
        <f t="shared" si="2"/>
        <v>25</v>
      </c>
      <c r="E65" s="8">
        <v>-1.5</v>
      </c>
      <c r="F65" s="20">
        <v>282.99803735726522</v>
      </c>
      <c r="G65" s="17">
        <v>1</v>
      </c>
      <c r="H65" s="71">
        <v>0.87260138513251739</v>
      </c>
      <c r="I65" s="70">
        <v>2</v>
      </c>
      <c r="J65" s="97">
        <v>0.09</v>
      </c>
      <c r="K65" s="99"/>
      <c r="L65" s="97">
        <v>3.2549999999999999</v>
      </c>
      <c r="M65" s="99"/>
      <c r="N65" s="96">
        <v>0</v>
      </c>
      <c r="O65" s="99" t="s">
        <v>869</v>
      </c>
      <c r="P65" s="96">
        <v>0</v>
      </c>
      <c r="Q65" s="99" t="s">
        <v>869</v>
      </c>
      <c r="R65" s="97">
        <v>1.034</v>
      </c>
      <c r="S65" s="101"/>
      <c r="T65" s="96">
        <v>0</v>
      </c>
      <c r="U65" s="99" t="s">
        <v>869</v>
      </c>
      <c r="V65" s="96">
        <v>0</v>
      </c>
      <c r="W65" s="99" t="s">
        <v>869</v>
      </c>
      <c r="X65" s="178">
        <v>0</v>
      </c>
      <c r="Y65" s="178">
        <v>0</v>
      </c>
      <c r="Z65" s="178">
        <v>0</v>
      </c>
      <c r="AA65" s="178">
        <v>0</v>
      </c>
      <c r="AB65" s="178">
        <v>0</v>
      </c>
      <c r="AC65" s="178"/>
      <c r="AD65" s="178">
        <v>0</v>
      </c>
      <c r="AE65" s="178">
        <v>0</v>
      </c>
      <c r="AF65" s="178">
        <v>0</v>
      </c>
      <c r="AG65" s="178">
        <v>0</v>
      </c>
      <c r="AH65" s="178">
        <v>0</v>
      </c>
    </row>
    <row r="66" spans="1:34" s="4" customFormat="1" ht="14.25" x14ac:dyDescent="0.2">
      <c r="A66" s="17">
        <v>20151536</v>
      </c>
      <c r="B66" s="19">
        <v>42346</v>
      </c>
      <c r="C66" s="18" t="s">
        <v>806</v>
      </c>
      <c r="D66" s="30">
        <f t="shared" si="2"/>
        <v>25</v>
      </c>
      <c r="E66" s="8">
        <v>-1.25</v>
      </c>
      <c r="F66" s="20">
        <v>310.42946098670416</v>
      </c>
      <c r="G66" s="17">
        <v>1</v>
      </c>
      <c r="H66" s="71">
        <v>0.8546902269565827</v>
      </c>
      <c r="I66" s="70">
        <v>2</v>
      </c>
      <c r="J66" s="97">
        <v>0.11</v>
      </c>
      <c r="K66" s="99"/>
      <c r="L66" s="97">
        <v>3.3460000000000001</v>
      </c>
      <c r="M66" s="99"/>
      <c r="N66" s="96">
        <v>0</v>
      </c>
      <c r="O66" s="99" t="s">
        <v>869</v>
      </c>
      <c r="P66" s="96">
        <v>0</v>
      </c>
      <c r="Q66" s="99" t="s">
        <v>869</v>
      </c>
      <c r="R66" s="97">
        <v>1.0275000000000001</v>
      </c>
      <c r="S66" s="101"/>
      <c r="T66" s="96">
        <v>0</v>
      </c>
      <c r="U66" s="99" t="s">
        <v>869</v>
      </c>
      <c r="V66" s="96">
        <v>0</v>
      </c>
      <c r="W66" s="99" t="s">
        <v>869</v>
      </c>
      <c r="X66" s="178">
        <v>5.7</v>
      </c>
      <c r="Y66" s="178">
        <v>0</v>
      </c>
      <c r="Z66" s="178">
        <v>0</v>
      </c>
      <c r="AA66" s="178">
        <v>0</v>
      </c>
      <c r="AB66" s="178">
        <v>0</v>
      </c>
      <c r="AC66" s="178"/>
      <c r="AD66" s="178">
        <v>0</v>
      </c>
      <c r="AE66" s="178">
        <v>0</v>
      </c>
      <c r="AF66" s="178">
        <v>0</v>
      </c>
      <c r="AG66" s="178">
        <v>0</v>
      </c>
      <c r="AH66" s="178">
        <v>0</v>
      </c>
    </row>
    <row r="67" spans="1:34" s="4" customFormat="1" ht="14.25" x14ac:dyDescent="0.2">
      <c r="A67" s="17">
        <v>20151537</v>
      </c>
      <c r="B67" s="19">
        <v>42346</v>
      </c>
      <c r="C67" s="18" t="s">
        <v>807</v>
      </c>
      <c r="D67" s="30">
        <f t="shared" si="2"/>
        <v>25</v>
      </c>
      <c r="E67" s="8">
        <v>-1</v>
      </c>
      <c r="F67" s="20">
        <v>322.92440263990403</v>
      </c>
      <c r="G67" s="17">
        <v>1</v>
      </c>
      <c r="H67" s="71">
        <v>0.93610458230174054</v>
      </c>
      <c r="I67" s="70">
        <v>2</v>
      </c>
      <c r="J67" s="97">
        <v>0.12</v>
      </c>
      <c r="K67" s="99"/>
      <c r="L67" s="97">
        <v>3.2160000000000002</v>
      </c>
      <c r="M67" s="99"/>
      <c r="N67" s="96">
        <v>0</v>
      </c>
      <c r="O67" s="99" t="s">
        <v>869</v>
      </c>
      <c r="P67" s="96">
        <v>0</v>
      </c>
      <c r="Q67" s="99" t="s">
        <v>869</v>
      </c>
      <c r="R67" s="97">
        <v>1.0338000000000001</v>
      </c>
      <c r="S67" s="101"/>
      <c r="T67" s="96">
        <v>0</v>
      </c>
      <c r="U67" s="99" t="s">
        <v>869</v>
      </c>
      <c r="V67" s="96">
        <v>0</v>
      </c>
      <c r="W67" s="99" t="s">
        <v>869</v>
      </c>
      <c r="X67" s="178">
        <v>8.4</v>
      </c>
      <c r="Y67" s="178">
        <v>0</v>
      </c>
      <c r="Z67" s="178">
        <v>0</v>
      </c>
      <c r="AA67" s="178">
        <v>0</v>
      </c>
      <c r="AB67" s="178">
        <v>0</v>
      </c>
      <c r="AC67" s="178"/>
      <c r="AD67" s="178">
        <v>0</v>
      </c>
      <c r="AE67" s="178">
        <v>0</v>
      </c>
      <c r="AF67" s="178">
        <v>0</v>
      </c>
      <c r="AG67" s="178">
        <v>0</v>
      </c>
      <c r="AH67" s="178">
        <v>0</v>
      </c>
    </row>
    <row r="68" spans="1:34" s="4" customFormat="1" ht="14.25" x14ac:dyDescent="0.2">
      <c r="A68" s="17">
        <v>20151538</v>
      </c>
      <c r="B68" s="19">
        <v>42346</v>
      </c>
      <c r="C68" s="18" t="s">
        <v>808</v>
      </c>
      <c r="D68" s="30">
        <f t="shared" si="2"/>
        <v>25</v>
      </c>
      <c r="E68" s="8">
        <v>-0.75</v>
      </c>
      <c r="F68" s="18">
        <v>308.56240073967427</v>
      </c>
      <c r="G68" s="17">
        <v>1</v>
      </c>
      <c r="H68" s="71">
        <v>1.3285217750654008</v>
      </c>
      <c r="I68" s="70">
        <v>2</v>
      </c>
      <c r="J68" s="97">
        <v>0.1</v>
      </c>
      <c r="K68" s="99"/>
      <c r="L68" s="97">
        <v>2.7010000000000001</v>
      </c>
      <c r="M68" s="99"/>
      <c r="N68" s="96">
        <v>0</v>
      </c>
      <c r="O68" s="99" t="s">
        <v>869</v>
      </c>
      <c r="P68" s="96">
        <v>0</v>
      </c>
      <c r="Q68" s="99" t="s">
        <v>869</v>
      </c>
      <c r="R68" s="97">
        <v>1.0375000000000001</v>
      </c>
      <c r="S68" s="101"/>
      <c r="T68" s="96">
        <v>0</v>
      </c>
      <c r="U68" s="99" t="s">
        <v>869</v>
      </c>
      <c r="V68" s="96">
        <v>0</v>
      </c>
      <c r="W68" s="99" t="s">
        <v>869</v>
      </c>
      <c r="X68" s="178">
        <v>13</v>
      </c>
      <c r="Y68" s="178">
        <v>0</v>
      </c>
      <c r="Z68" s="178">
        <v>0</v>
      </c>
      <c r="AA68" s="178">
        <v>0</v>
      </c>
      <c r="AB68" s="178">
        <v>0</v>
      </c>
      <c r="AC68" s="178"/>
      <c r="AD68" s="178">
        <v>0</v>
      </c>
      <c r="AE68" s="178">
        <v>0</v>
      </c>
      <c r="AF68" s="178">
        <v>0</v>
      </c>
      <c r="AG68" s="178">
        <v>0</v>
      </c>
      <c r="AH68" s="178">
        <v>0</v>
      </c>
    </row>
    <row r="69" spans="1:34" s="4" customFormat="1" ht="14.25" x14ac:dyDescent="0.2">
      <c r="A69" s="17">
        <v>20151539</v>
      </c>
      <c r="B69" s="19">
        <v>42346</v>
      </c>
      <c r="C69" s="18" t="s">
        <v>809</v>
      </c>
      <c r="D69" s="30">
        <f t="shared" si="2"/>
        <v>25</v>
      </c>
      <c r="E69" s="8">
        <v>-0.5</v>
      </c>
      <c r="F69" s="18">
        <v>260.16245433589984</v>
      </c>
      <c r="G69" s="17">
        <v>1</v>
      </c>
      <c r="H69" s="71">
        <v>0.97681175997431935</v>
      </c>
      <c r="I69" s="70">
        <v>2</v>
      </c>
      <c r="J69" s="97">
        <v>0.09</v>
      </c>
      <c r="K69" s="99"/>
      <c r="L69" s="97">
        <v>2.105</v>
      </c>
      <c r="M69" s="99"/>
      <c r="N69" s="96">
        <v>0</v>
      </c>
      <c r="O69" s="99" t="s">
        <v>869</v>
      </c>
      <c r="P69" s="96">
        <v>0</v>
      </c>
      <c r="Q69" s="99" t="s">
        <v>869</v>
      </c>
      <c r="R69" s="97">
        <v>1.0299</v>
      </c>
      <c r="S69" s="101"/>
      <c r="T69" s="96">
        <v>0</v>
      </c>
      <c r="U69" s="99" t="s">
        <v>869</v>
      </c>
      <c r="V69" s="96">
        <v>0</v>
      </c>
      <c r="W69" s="99" t="s">
        <v>869</v>
      </c>
      <c r="X69" s="178">
        <v>13.9</v>
      </c>
      <c r="Y69" s="178">
        <v>0</v>
      </c>
      <c r="Z69" s="178">
        <v>0</v>
      </c>
      <c r="AA69" s="178">
        <v>0</v>
      </c>
      <c r="AB69" s="178">
        <v>0</v>
      </c>
      <c r="AC69" s="178"/>
      <c r="AD69" s="178">
        <v>0</v>
      </c>
      <c r="AE69" s="178">
        <v>0</v>
      </c>
      <c r="AF69" s="178">
        <v>0</v>
      </c>
      <c r="AG69" s="178">
        <v>0</v>
      </c>
      <c r="AH69" s="178">
        <v>0</v>
      </c>
    </row>
    <row r="70" spans="1:34" s="4" customFormat="1" ht="14.25" x14ac:dyDescent="0.2">
      <c r="A70" s="17">
        <v>20151540</v>
      </c>
      <c r="B70" s="19">
        <v>42347</v>
      </c>
      <c r="C70" s="18" t="s">
        <v>810</v>
      </c>
      <c r="D70" s="30">
        <f t="shared" si="2"/>
        <v>20</v>
      </c>
      <c r="E70" s="8">
        <v>-3</v>
      </c>
      <c r="F70" s="18">
        <v>99.738893110332796</v>
      </c>
      <c r="G70" s="17">
        <v>1</v>
      </c>
      <c r="H70" s="71">
        <v>0.82375277192542273</v>
      </c>
      <c r="I70" s="70">
        <v>2</v>
      </c>
      <c r="J70" s="97">
        <v>0.08</v>
      </c>
      <c r="K70" s="99"/>
      <c r="L70" s="97">
        <v>11.045999999999999</v>
      </c>
      <c r="M70" s="99"/>
      <c r="N70" s="96">
        <v>0</v>
      </c>
      <c r="O70" s="99" t="s">
        <v>869</v>
      </c>
      <c r="P70" s="96">
        <v>0</v>
      </c>
      <c r="Q70" s="99" t="s">
        <v>869</v>
      </c>
      <c r="R70" s="97">
        <v>3.3090000000000002</v>
      </c>
      <c r="S70" s="101"/>
      <c r="T70" s="96">
        <v>0</v>
      </c>
      <c r="U70" s="99" t="s">
        <v>869</v>
      </c>
      <c r="V70" s="96">
        <v>0</v>
      </c>
      <c r="W70" s="99" t="s">
        <v>869</v>
      </c>
      <c r="X70" s="178">
        <v>0</v>
      </c>
      <c r="Y70" s="178">
        <v>0</v>
      </c>
      <c r="Z70" s="178">
        <v>0</v>
      </c>
      <c r="AA70" s="178">
        <v>0</v>
      </c>
      <c r="AB70" s="178">
        <v>0</v>
      </c>
      <c r="AC70" s="178"/>
      <c r="AD70" s="178">
        <v>0</v>
      </c>
      <c r="AE70" s="178">
        <v>0</v>
      </c>
      <c r="AF70" s="178">
        <v>0</v>
      </c>
      <c r="AG70" s="178">
        <v>0</v>
      </c>
      <c r="AH70" s="178">
        <v>0</v>
      </c>
    </row>
    <row r="71" spans="1:34" s="4" customFormat="1" ht="14.25" x14ac:dyDescent="0.2">
      <c r="A71" s="17">
        <v>20151541</v>
      </c>
      <c r="B71" s="19">
        <v>42347</v>
      </c>
      <c r="C71" s="18" t="s">
        <v>811</v>
      </c>
      <c r="D71" s="30">
        <f t="shared" si="2"/>
        <v>20</v>
      </c>
      <c r="E71" s="8">
        <v>-2.5</v>
      </c>
      <c r="F71" s="18">
        <v>139.09077831696248</v>
      </c>
      <c r="G71" s="17">
        <v>1</v>
      </c>
      <c r="H71" s="71">
        <v>0.68046350651794507</v>
      </c>
      <c r="I71" s="70">
        <v>2</v>
      </c>
      <c r="J71" s="97">
        <v>0.09</v>
      </c>
      <c r="K71" s="99"/>
      <c r="L71" s="97">
        <v>3.43</v>
      </c>
      <c r="M71" s="99"/>
      <c r="N71" s="96">
        <v>0</v>
      </c>
      <c r="O71" s="99" t="s">
        <v>869</v>
      </c>
      <c r="P71" s="96">
        <v>0</v>
      </c>
      <c r="Q71" s="99" t="s">
        <v>869</v>
      </c>
      <c r="R71" s="97">
        <v>4.9318</v>
      </c>
      <c r="S71" s="101"/>
      <c r="T71" s="96">
        <v>0</v>
      </c>
      <c r="U71" s="99" t="s">
        <v>869</v>
      </c>
      <c r="V71" s="96">
        <v>0</v>
      </c>
      <c r="W71" s="99" t="s">
        <v>869</v>
      </c>
      <c r="X71" s="178">
        <v>0</v>
      </c>
      <c r="Y71" s="178">
        <v>0</v>
      </c>
      <c r="Z71" s="178">
        <v>0</v>
      </c>
      <c r="AA71" s="178">
        <v>0</v>
      </c>
      <c r="AB71" s="179">
        <v>1</v>
      </c>
      <c r="AC71" s="178"/>
      <c r="AD71" s="178">
        <v>0</v>
      </c>
      <c r="AE71" s="178">
        <v>0</v>
      </c>
      <c r="AF71" s="178">
        <v>0</v>
      </c>
      <c r="AG71" s="178">
        <v>0</v>
      </c>
      <c r="AH71" s="178">
        <v>0</v>
      </c>
    </row>
    <row r="72" spans="1:34" s="4" customFormat="1" ht="14.25" x14ac:dyDescent="0.2">
      <c r="A72" s="17">
        <v>20151542</v>
      </c>
      <c r="B72" s="19">
        <v>42347</v>
      </c>
      <c r="C72" s="18" t="s">
        <v>812</v>
      </c>
      <c r="D72" s="30">
        <f t="shared" si="2"/>
        <v>20</v>
      </c>
      <c r="E72" s="8">
        <v>-2</v>
      </c>
      <c r="F72" s="20">
        <v>191.51208525280128</v>
      </c>
      <c r="G72" s="17">
        <v>1</v>
      </c>
      <c r="H72" s="71">
        <v>0.67883521941104197</v>
      </c>
      <c r="I72" s="70">
        <v>2</v>
      </c>
      <c r="J72" s="97">
        <v>0.09</v>
      </c>
      <c r="K72" s="99"/>
      <c r="L72" s="97">
        <v>3.2149999999999999</v>
      </c>
      <c r="M72" s="99"/>
      <c r="N72" s="96">
        <v>0</v>
      </c>
      <c r="O72" s="99" t="s">
        <v>869</v>
      </c>
      <c r="P72" s="96">
        <v>0</v>
      </c>
      <c r="Q72" s="99" t="s">
        <v>869</v>
      </c>
      <c r="R72" s="97">
        <v>4.9574999999999996</v>
      </c>
      <c r="S72" s="101"/>
      <c r="T72" s="96">
        <v>0</v>
      </c>
      <c r="U72" s="99" t="s">
        <v>869</v>
      </c>
      <c r="V72" s="96">
        <v>0</v>
      </c>
      <c r="W72" s="99" t="s">
        <v>869</v>
      </c>
      <c r="X72" s="178">
        <v>2</v>
      </c>
      <c r="Y72" s="178">
        <v>0</v>
      </c>
      <c r="Z72" s="178">
        <v>0</v>
      </c>
      <c r="AA72" s="178">
        <v>0</v>
      </c>
      <c r="AB72" s="178">
        <v>0</v>
      </c>
      <c r="AC72" s="178"/>
      <c r="AD72" s="178">
        <v>0</v>
      </c>
      <c r="AE72" s="178">
        <v>0</v>
      </c>
      <c r="AF72" s="178">
        <v>0</v>
      </c>
      <c r="AG72" s="178">
        <v>0</v>
      </c>
      <c r="AH72" s="178">
        <v>0</v>
      </c>
    </row>
    <row r="73" spans="1:34" s="4" customFormat="1" ht="14.25" x14ac:dyDescent="0.2">
      <c r="A73" s="17">
        <v>20151543</v>
      </c>
      <c r="B73" s="19">
        <v>42347</v>
      </c>
      <c r="C73" s="18" t="s">
        <v>813</v>
      </c>
      <c r="D73" s="30">
        <f t="shared" si="2"/>
        <v>20</v>
      </c>
      <c r="E73" s="8">
        <v>-1.5</v>
      </c>
      <c r="F73" s="20">
        <v>315.31254163278226</v>
      </c>
      <c r="G73" s="17">
        <v>1</v>
      </c>
      <c r="H73" s="71">
        <v>0.69023322915936403</v>
      </c>
      <c r="I73" s="70">
        <v>2</v>
      </c>
      <c r="J73" s="97">
        <v>0.09</v>
      </c>
      <c r="K73" s="99"/>
      <c r="L73" s="97">
        <v>3.3130000000000002</v>
      </c>
      <c r="M73" s="99"/>
      <c r="N73" s="96">
        <v>0</v>
      </c>
      <c r="O73" s="99" t="s">
        <v>869</v>
      </c>
      <c r="P73" s="96">
        <v>0</v>
      </c>
      <c r="Q73" s="99" t="s">
        <v>869</v>
      </c>
      <c r="R73" s="97">
        <v>3.9472</v>
      </c>
      <c r="S73" s="101"/>
      <c r="T73" s="97">
        <v>0.3967</v>
      </c>
      <c r="U73" s="101"/>
      <c r="V73" s="96">
        <v>0</v>
      </c>
      <c r="W73" s="99" t="s">
        <v>869</v>
      </c>
      <c r="X73" s="178">
        <v>3</v>
      </c>
      <c r="Y73" s="178">
        <v>0</v>
      </c>
      <c r="Z73" s="178">
        <v>0</v>
      </c>
      <c r="AA73" s="178">
        <v>0</v>
      </c>
      <c r="AB73" s="178">
        <v>0</v>
      </c>
      <c r="AC73" s="178"/>
      <c r="AD73" s="178">
        <v>0</v>
      </c>
      <c r="AE73" s="178">
        <v>0</v>
      </c>
      <c r="AF73" s="178">
        <v>0</v>
      </c>
      <c r="AG73" s="178">
        <v>0</v>
      </c>
      <c r="AH73" s="178">
        <v>0</v>
      </c>
    </row>
    <row r="74" spans="1:34" s="4" customFormat="1" ht="14.25" x14ac:dyDescent="0.2">
      <c r="A74" s="17">
        <v>20151544</v>
      </c>
      <c r="B74" s="19">
        <v>42347</v>
      </c>
      <c r="C74" s="18" t="s">
        <v>814</v>
      </c>
      <c r="D74" s="30">
        <f t="shared" si="2"/>
        <v>20</v>
      </c>
      <c r="E74" s="8">
        <v>-1.25</v>
      </c>
      <c r="F74" s="20">
        <v>304.11018015060307</v>
      </c>
      <c r="G74" s="17">
        <v>1</v>
      </c>
      <c r="H74" s="71">
        <v>0.76024957475619981</v>
      </c>
      <c r="I74" s="70">
        <v>2</v>
      </c>
      <c r="J74" s="97">
        <v>0.09</v>
      </c>
      <c r="K74" s="99"/>
      <c r="L74" s="97">
        <v>3.2629999999999999</v>
      </c>
      <c r="M74" s="99"/>
      <c r="N74" s="96">
        <v>0</v>
      </c>
      <c r="O74" s="99" t="s">
        <v>869</v>
      </c>
      <c r="P74" s="96">
        <v>0</v>
      </c>
      <c r="Q74" s="99" t="s">
        <v>869</v>
      </c>
      <c r="R74" s="97">
        <v>1.262</v>
      </c>
      <c r="S74" s="101"/>
      <c r="T74" s="96">
        <v>0</v>
      </c>
      <c r="U74" s="99" t="s">
        <v>869</v>
      </c>
      <c r="V74" s="96">
        <v>0</v>
      </c>
      <c r="W74" s="99" t="s">
        <v>869</v>
      </c>
      <c r="X74" s="178">
        <v>3</v>
      </c>
      <c r="Y74" s="178">
        <v>0</v>
      </c>
      <c r="Z74" s="178">
        <v>0</v>
      </c>
      <c r="AA74" s="178">
        <v>0</v>
      </c>
      <c r="AB74" s="178">
        <v>0</v>
      </c>
      <c r="AC74" s="178"/>
      <c r="AD74" s="178">
        <v>0</v>
      </c>
      <c r="AE74" s="178">
        <v>0</v>
      </c>
      <c r="AF74" s="178">
        <v>0</v>
      </c>
      <c r="AG74" s="178">
        <v>0</v>
      </c>
      <c r="AH74" s="178">
        <v>0</v>
      </c>
    </row>
    <row r="75" spans="1:34" s="4" customFormat="1" ht="14.25" x14ac:dyDescent="0.2">
      <c r="A75" s="17">
        <v>20151545</v>
      </c>
      <c r="B75" s="19">
        <v>42347</v>
      </c>
      <c r="C75" s="18" t="s">
        <v>815</v>
      </c>
      <c r="D75" s="30">
        <f t="shared" si="2"/>
        <v>20</v>
      </c>
      <c r="E75" s="8">
        <v>-1</v>
      </c>
      <c r="F75" s="20">
        <v>307.41344058765588</v>
      </c>
      <c r="G75" s="17">
        <v>1</v>
      </c>
      <c r="H75" s="71">
        <v>0.93936115651554675</v>
      </c>
      <c r="I75" s="70">
        <v>2</v>
      </c>
      <c r="J75" s="97">
        <v>0.1</v>
      </c>
      <c r="K75" s="99"/>
      <c r="L75" s="97">
        <v>3.12</v>
      </c>
      <c r="M75" s="99"/>
      <c r="N75" s="96">
        <v>0</v>
      </c>
      <c r="O75" s="99" t="s">
        <v>869</v>
      </c>
      <c r="P75" s="96">
        <v>0</v>
      </c>
      <c r="Q75" s="99" t="s">
        <v>869</v>
      </c>
      <c r="R75" s="97">
        <v>1.0336000000000001</v>
      </c>
      <c r="S75" s="101"/>
      <c r="T75" s="96">
        <v>0</v>
      </c>
      <c r="U75" s="99" t="s">
        <v>869</v>
      </c>
      <c r="V75" s="96">
        <v>0</v>
      </c>
      <c r="W75" s="99" t="s">
        <v>869</v>
      </c>
      <c r="X75" s="178">
        <v>2</v>
      </c>
      <c r="Y75" s="178">
        <v>0</v>
      </c>
      <c r="Z75" s="178">
        <v>0</v>
      </c>
      <c r="AA75" s="178">
        <v>0</v>
      </c>
      <c r="AB75" s="178">
        <v>0</v>
      </c>
      <c r="AC75" s="178"/>
      <c r="AD75" s="178">
        <v>0</v>
      </c>
      <c r="AE75" s="178">
        <v>0</v>
      </c>
      <c r="AF75" s="178">
        <v>0</v>
      </c>
      <c r="AG75" s="178">
        <v>0</v>
      </c>
      <c r="AH75" s="178">
        <v>0</v>
      </c>
    </row>
    <row r="76" spans="1:34" s="4" customFormat="1" ht="14.25" x14ac:dyDescent="0.2">
      <c r="A76" s="17">
        <v>20151546</v>
      </c>
      <c r="B76" s="19">
        <v>42347</v>
      </c>
      <c r="C76" s="18" t="s">
        <v>816</v>
      </c>
      <c r="D76" s="30">
        <f t="shared" si="2"/>
        <v>20</v>
      </c>
      <c r="E76" s="8">
        <v>-0.75</v>
      </c>
      <c r="F76" s="18">
        <v>289.89179826937556</v>
      </c>
      <c r="G76" s="17">
        <v>1</v>
      </c>
      <c r="H76" s="71">
        <v>0.92796314676722469</v>
      </c>
      <c r="I76" s="70">
        <v>2</v>
      </c>
      <c r="J76" s="97">
        <v>0.1</v>
      </c>
      <c r="K76" s="99"/>
      <c r="L76" s="97">
        <v>2.9020000000000001</v>
      </c>
      <c r="M76" s="99"/>
      <c r="N76" s="96">
        <v>0</v>
      </c>
      <c r="O76" s="99" t="s">
        <v>869</v>
      </c>
      <c r="P76" s="96">
        <v>0</v>
      </c>
      <c r="Q76" s="99" t="s">
        <v>869</v>
      </c>
      <c r="R76" s="97">
        <v>1.0308999999999999</v>
      </c>
      <c r="S76" s="101"/>
      <c r="T76" s="96">
        <v>0</v>
      </c>
      <c r="U76" s="99" t="s">
        <v>869</v>
      </c>
      <c r="V76" s="96">
        <v>0</v>
      </c>
      <c r="W76" s="99" t="s">
        <v>869</v>
      </c>
      <c r="X76" s="178">
        <v>2</v>
      </c>
      <c r="Y76" s="178">
        <v>0</v>
      </c>
      <c r="Z76" s="178">
        <v>0</v>
      </c>
      <c r="AA76" s="178">
        <v>0</v>
      </c>
      <c r="AB76" s="178">
        <v>0</v>
      </c>
      <c r="AC76" s="178"/>
      <c r="AD76" s="178">
        <v>0</v>
      </c>
      <c r="AE76" s="178">
        <v>0</v>
      </c>
      <c r="AF76" s="178">
        <v>0</v>
      </c>
      <c r="AG76" s="178">
        <v>0</v>
      </c>
      <c r="AH76" s="178">
        <v>0</v>
      </c>
    </row>
    <row r="77" spans="1:34" s="4" customFormat="1" ht="14.25" x14ac:dyDescent="0.2">
      <c r="A77" s="17">
        <v>20151547</v>
      </c>
      <c r="B77" s="19">
        <v>42347</v>
      </c>
      <c r="C77" s="18" t="s">
        <v>817</v>
      </c>
      <c r="D77" s="30">
        <f t="shared" si="2"/>
        <v>20</v>
      </c>
      <c r="E77" s="8">
        <v>-0.5</v>
      </c>
      <c r="F77" s="18">
        <v>213.1987081221483</v>
      </c>
      <c r="G77" s="17">
        <v>1</v>
      </c>
      <c r="H77" s="71">
        <v>0.78793045557355346</v>
      </c>
      <c r="I77" s="70">
        <v>2</v>
      </c>
      <c r="J77" s="97">
        <v>0.09</v>
      </c>
      <c r="K77" s="99"/>
      <c r="L77" s="97">
        <v>2.5339999999999998</v>
      </c>
      <c r="M77" s="99"/>
      <c r="N77" s="96">
        <v>0</v>
      </c>
      <c r="O77" s="99" t="s">
        <v>869</v>
      </c>
      <c r="P77" s="96">
        <v>0</v>
      </c>
      <c r="Q77" s="99" t="s">
        <v>869</v>
      </c>
      <c r="R77" s="97">
        <v>1.034</v>
      </c>
      <c r="S77" s="101"/>
      <c r="T77" s="97">
        <v>0.3977</v>
      </c>
      <c r="U77" s="101"/>
      <c r="V77" s="96">
        <v>0</v>
      </c>
      <c r="W77" s="99" t="s">
        <v>869</v>
      </c>
      <c r="X77" s="178">
        <v>0</v>
      </c>
      <c r="Y77" s="178">
        <v>0</v>
      </c>
      <c r="Z77" s="178">
        <v>0</v>
      </c>
      <c r="AA77" s="178">
        <v>0</v>
      </c>
      <c r="AB77" s="178">
        <v>0</v>
      </c>
      <c r="AC77" s="178"/>
      <c r="AD77" s="178">
        <v>0</v>
      </c>
      <c r="AE77" s="178">
        <v>0</v>
      </c>
      <c r="AF77" s="178">
        <v>0</v>
      </c>
      <c r="AG77" s="178">
        <v>0</v>
      </c>
      <c r="AH77" s="178">
        <v>0</v>
      </c>
    </row>
    <row r="78" spans="1:34" s="4" customFormat="1" ht="14.25" x14ac:dyDescent="0.2">
      <c r="A78" s="17">
        <v>20151548</v>
      </c>
      <c r="B78" s="19">
        <v>42347</v>
      </c>
      <c r="C78" s="18" t="s">
        <v>818</v>
      </c>
      <c r="D78" s="30">
        <f t="shared" si="2"/>
        <v>15</v>
      </c>
      <c r="E78" s="8">
        <v>-3</v>
      </c>
      <c r="F78" s="18">
        <v>77.908650221983478</v>
      </c>
      <c r="G78" s="17">
        <v>1</v>
      </c>
      <c r="H78" s="71">
        <v>0.75666326925366045</v>
      </c>
      <c r="I78" s="70">
        <v>2</v>
      </c>
      <c r="J78" s="97">
        <v>0.06</v>
      </c>
      <c r="K78" s="99"/>
      <c r="L78" s="97">
        <v>30.184000000000001</v>
      </c>
      <c r="M78" s="99"/>
      <c r="N78" s="96">
        <v>0</v>
      </c>
      <c r="O78" s="99" t="s">
        <v>869</v>
      </c>
      <c r="P78" s="96">
        <v>0</v>
      </c>
      <c r="Q78" s="99" t="s">
        <v>869</v>
      </c>
      <c r="R78" s="97">
        <v>3.7686000000000002</v>
      </c>
      <c r="S78" s="101"/>
      <c r="T78" s="96">
        <v>0</v>
      </c>
      <c r="U78" s="99" t="s">
        <v>869</v>
      </c>
      <c r="V78" s="96">
        <v>0</v>
      </c>
      <c r="W78" s="99" t="s">
        <v>869</v>
      </c>
      <c r="X78" s="178">
        <v>9.1</v>
      </c>
      <c r="Y78" s="178">
        <v>0</v>
      </c>
      <c r="Z78" s="178">
        <v>0</v>
      </c>
      <c r="AA78" s="178">
        <v>0</v>
      </c>
      <c r="AB78" s="179">
        <v>2</v>
      </c>
      <c r="AC78" s="178"/>
      <c r="AD78" s="178">
        <v>0</v>
      </c>
      <c r="AE78" s="178">
        <v>0</v>
      </c>
      <c r="AF78" s="178">
        <v>0</v>
      </c>
      <c r="AG78" s="178">
        <v>0</v>
      </c>
      <c r="AH78" s="178">
        <v>0</v>
      </c>
    </row>
    <row r="79" spans="1:34" s="4" customFormat="1" ht="14.25" x14ac:dyDescent="0.2">
      <c r="A79" s="17">
        <v>20151549</v>
      </c>
      <c r="B79" s="19">
        <v>42347</v>
      </c>
      <c r="C79" s="18" t="s">
        <v>819</v>
      </c>
      <c r="D79" s="30">
        <f t="shared" si="2"/>
        <v>15</v>
      </c>
      <c r="E79" s="8">
        <v>-2.5</v>
      </c>
      <c r="F79" s="18">
        <v>91.696172046204097</v>
      </c>
      <c r="G79" s="17">
        <v>1</v>
      </c>
      <c r="H79" s="71">
        <v>0.72383235626711118</v>
      </c>
      <c r="I79" s="70">
        <v>2</v>
      </c>
      <c r="J79" s="97">
        <v>7.0000000000000007E-2</v>
      </c>
      <c r="K79" s="99"/>
      <c r="L79" s="97">
        <v>12.893000000000001</v>
      </c>
      <c r="M79" s="99"/>
      <c r="N79" s="96">
        <v>0</v>
      </c>
      <c r="O79" s="99" t="s">
        <v>869</v>
      </c>
      <c r="P79" s="96">
        <v>0</v>
      </c>
      <c r="Q79" s="99" t="s">
        <v>869</v>
      </c>
      <c r="R79" s="97">
        <v>4.1356999999999999</v>
      </c>
      <c r="S79" s="101"/>
      <c r="T79" s="97">
        <v>0.47549999999999998</v>
      </c>
      <c r="U79" s="101"/>
      <c r="V79" s="96">
        <v>0</v>
      </c>
      <c r="W79" s="99" t="s">
        <v>869</v>
      </c>
      <c r="X79" s="178">
        <v>6.7</v>
      </c>
      <c r="Y79" s="178">
        <v>0</v>
      </c>
      <c r="Z79" s="178">
        <v>0</v>
      </c>
      <c r="AA79" s="178">
        <v>0</v>
      </c>
      <c r="AB79" s="178">
        <v>0</v>
      </c>
      <c r="AC79" s="178"/>
      <c r="AD79" s="178">
        <v>0</v>
      </c>
      <c r="AE79" s="178">
        <v>0</v>
      </c>
      <c r="AF79" s="178">
        <v>0</v>
      </c>
      <c r="AG79" s="178">
        <v>0</v>
      </c>
      <c r="AH79" s="178">
        <v>0</v>
      </c>
    </row>
    <row r="80" spans="1:34" s="4" customFormat="1" ht="14.25" x14ac:dyDescent="0.2">
      <c r="A80" s="17">
        <v>20151550</v>
      </c>
      <c r="B80" s="19">
        <v>42347</v>
      </c>
      <c r="C80" s="18" t="s">
        <v>820</v>
      </c>
      <c r="D80" s="30">
        <f t="shared" si="2"/>
        <v>15</v>
      </c>
      <c r="E80" s="8">
        <v>-2</v>
      </c>
      <c r="F80" s="18">
        <v>99.164413034323601</v>
      </c>
      <c r="G80" s="17">
        <v>1</v>
      </c>
      <c r="H80" s="71">
        <v>0.42507104808951329</v>
      </c>
      <c r="I80" s="70">
        <v>2</v>
      </c>
      <c r="J80" s="97">
        <v>0.1</v>
      </c>
      <c r="K80" s="99"/>
      <c r="L80" s="97">
        <v>3.3330000000000002</v>
      </c>
      <c r="M80" s="99"/>
      <c r="N80" s="96">
        <v>0</v>
      </c>
      <c r="O80" s="99" t="s">
        <v>869</v>
      </c>
      <c r="P80" s="96">
        <v>0</v>
      </c>
      <c r="Q80" s="99" t="s">
        <v>869</v>
      </c>
      <c r="R80" s="97">
        <v>6.1559999999999997</v>
      </c>
      <c r="S80" s="101"/>
      <c r="T80" s="96">
        <v>0</v>
      </c>
      <c r="U80" s="99" t="s">
        <v>869</v>
      </c>
      <c r="V80" s="96">
        <v>0</v>
      </c>
      <c r="W80" s="99" t="s">
        <v>869</v>
      </c>
      <c r="X80" s="178">
        <v>0</v>
      </c>
      <c r="Y80" s="178">
        <v>0</v>
      </c>
      <c r="Z80" s="178">
        <v>0</v>
      </c>
      <c r="AA80" s="178">
        <v>0</v>
      </c>
      <c r="AB80" s="178">
        <v>0</v>
      </c>
      <c r="AC80" s="178"/>
      <c r="AD80" s="178">
        <v>0</v>
      </c>
      <c r="AE80" s="178">
        <v>0</v>
      </c>
      <c r="AF80" s="178">
        <v>0</v>
      </c>
      <c r="AG80" s="178">
        <v>0</v>
      </c>
      <c r="AH80" s="178">
        <v>0</v>
      </c>
    </row>
    <row r="81" spans="1:34" s="4" customFormat="1" ht="14.25" x14ac:dyDescent="0.2">
      <c r="A81" s="17">
        <v>20151551</v>
      </c>
      <c r="B81" s="19">
        <v>42347</v>
      </c>
      <c r="C81" s="18" t="s">
        <v>821</v>
      </c>
      <c r="D81" s="30">
        <f t="shared" si="2"/>
        <v>15</v>
      </c>
      <c r="E81" s="8">
        <v>-1.5</v>
      </c>
      <c r="F81" s="18">
        <v>118.26587556162926</v>
      </c>
      <c r="G81" s="17">
        <v>1</v>
      </c>
      <c r="H81" s="71">
        <v>0.49729905665992163</v>
      </c>
      <c r="I81" s="70">
        <v>2</v>
      </c>
      <c r="J81" s="97">
        <v>0.12</v>
      </c>
      <c r="K81" s="99"/>
      <c r="L81" s="97">
        <v>3.1379999999999999</v>
      </c>
      <c r="M81" s="99"/>
      <c r="N81" s="96">
        <v>0</v>
      </c>
      <c r="O81" s="99" t="s">
        <v>869</v>
      </c>
      <c r="P81" s="96">
        <v>0</v>
      </c>
      <c r="Q81" s="99" t="s">
        <v>869</v>
      </c>
      <c r="R81" s="97">
        <v>3.2936000000000001</v>
      </c>
      <c r="S81" s="101"/>
      <c r="T81" s="96">
        <v>0</v>
      </c>
      <c r="U81" s="99" t="s">
        <v>869</v>
      </c>
      <c r="V81" s="96">
        <v>0</v>
      </c>
      <c r="W81" s="99" t="s">
        <v>869</v>
      </c>
      <c r="X81" s="178">
        <v>0</v>
      </c>
      <c r="Y81" s="178">
        <v>0</v>
      </c>
      <c r="Z81" s="178">
        <v>0</v>
      </c>
      <c r="AA81" s="178">
        <v>0</v>
      </c>
      <c r="AB81" s="178">
        <v>0</v>
      </c>
      <c r="AC81" s="178"/>
      <c r="AD81" s="178">
        <v>0</v>
      </c>
      <c r="AE81" s="178">
        <v>0</v>
      </c>
      <c r="AF81" s="178">
        <v>0</v>
      </c>
      <c r="AG81" s="178">
        <v>0</v>
      </c>
      <c r="AH81" s="178">
        <v>0</v>
      </c>
    </row>
    <row r="82" spans="1:34" s="4" customFormat="1" ht="14.25" x14ac:dyDescent="0.2">
      <c r="A82" s="17">
        <v>20151552</v>
      </c>
      <c r="B82" s="19">
        <v>42347</v>
      </c>
      <c r="C82" s="18" t="s">
        <v>822</v>
      </c>
      <c r="D82" s="30">
        <f t="shared" si="2"/>
        <v>15</v>
      </c>
      <c r="E82" s="8">
        <v>-1.25</v>
      </c>
      <c r="F82" s="18">
        <v>125.87773656875106</v>
      </c>
      <c r="G82" s="17">
        <v>1</v>
      </c>
      <c r="H82" s="71">
        <v>0.37582467860968954</v>
      </c>
      <c r="I82" s="70">
        <v>2</v>
      </c>
      <c r="J82" s="97">
        <v>0.11</v>
      </c>
      <c r="K82" s="99"/>
      <c r="L82" s="97">
        <v>2.9710000000000001</v>
      </c>
      <c r="M82" s="99"/>
      <c r="N82" s="96">
        <v>0</v>
      </c>
      <c r="O82" s="99" t="s">
        <v>869</v>
      </c>
      <c r="P82" s="96">
        <v>0</v>
      </c>
      <c r="Q82" s="99" t="s">
        <v>869</v>
      </c>
      <c r="R82" s="97">
        <v>1.5536000000000001</v>
      </c>
      <c r="S82" s="101"/>
      <c r="T82" s="96">
        <v>0</v>
      </c>
      <c r="U82" s="99" t="s">
        <v>869</v>
      </c>
      <c r="V82" s="96">
        <v>0</v>
      </c>
      <c r="W82" s="99" t="s">
        <v>869</v>
      </c>
      <c r="X82" s="178">
        <v>0</v>
      </c>
      <c r="Y82" s="178">
        <v>0</v>
      </c>
      <c r="Z82" s="178">
        <v>0</v>
      </c>
      <c r="AA82" s="178">
        <v>0</v>
      </c>
      <c r="AB82" s="178">
        <v>0</v>
      </c>
      <c r="AC82" s="178"/>
      <c r="AD82" s="178">
        <v>0</v>
      </c>
      <c r="AE82" s="178">
        <v>0</v>
      </c>
      <c r="AF82" s="178">
        <v>0</v>
      </c>
      <c r="AG82" s="178">
        <v>0</v>
      </c>
      <c r="AH82" s="178">
        <v>0</v>
      </c>
    </row>
    <row r="83" spans="1:34" s="4" customFormat="1" ht="14.25" x14ac:dyDescent="0.2">
      <c r="A83" s="17">
        <v>20151553</v>
      </c>
      <c r="B83" s="19">
        <v>42347</v>
      </c>
      <c r="C83" s="18" t="s">
        <v>823</v>
      </c>
      <c r="D83" s="30">
        <f t="shared" si="2"/>
        <v>15</v>
      </c>
      <c r="E83" s="8">
        <v>-1</v>
      </c>
      <c r="F83" s="18">
        <v>147.70797945710038</v>
      </c>
      <c r="G83" s="17">
        <v>1</v>
      </c>
      <c r="H83" s="71">
        <v>0.53833769789310815</v>
      </c>
      <c r="I83" s="70">
        <v>2</v>
      </c>
      <c r="J83" s="97">
        <v>0.11</v>
      </c>
      <c r="K83" s="99"/>
      <c r="L83" s="97">
        <v>3.238</v>
      </c>
      <c r="M83" s="99"/>
      <c r="N83" s="96">
        <v>0</v>
      </c>
      <c r="O83" s="99" t="s">
        <v>869</v>
      </c>
      <c r="P83" s="96">
        <v>0</v>
      </c>
      <c r="Q83" s="99" t="s">
        <v>869</v>
      </c>
      <c r="R83" s="97">
        <v>1.0912999999999999</v>
      </c>
      <c r="S83" s="101"/>
      <c r="T83" s="97">
        <v>0.41399999999999998</v>
      </c>
      <c r="U83" s="101"/>
      <c r="V83" s="96">
        <v>0</v>
      </c>
      <c r="W83" s="99" t="s">
        <v>869</v>
      </c>
      <c r="X83" s="178">
        <v>0</v>
      </c>
      <c r="Y83" s="178">
        <v>0</v>
      </c>
      <c r="Z83" s="178">
        <v>0</v>
      </c>
      <c r="AA83" s="178">
        <v>0</v>
      </c>
      <c r="AB83" s="179">
        <v>1</v>
      </c>
      <c r="AC83" s="178"/>
      <c r="AD83" s="178">
        <v>0</v>
      </c>
      <c r="AE83" s="178">
        <v>0</v>
      </c>
      <c r="AF83" s="178">
        <v>0</v>
      </c>
      <c r="AG83" s="178">
        <v>0</v>
      </c>
      <c r="AH83" s="178">
        <v>0</v>
      </c>
    </row>
    <row r="84" spans="1:34" s="4" customFormat="1" ht="14.25" x14ac:dyDescent="0.2">
      <c r="A84" s="17">
        <v>20151554</v>
      </c>
      <c r="B84" s="19">
        <v>42347</v>
      </c>
      <c r="C84" s="18" t="s">
        <v>824</v>
      </c>
      <c r="D84" s="30">
        <f t="shared" si="2"/>
        <v>15</v>
      </c>
      <c r="E84" s="8">
        <v>-0.75</v>
      </c>
      <c r="F84" s="18">
        <v>215.78386846418968</v>
      </c>
      <c r="G84" s="17">
        <v>1</v>
      </c>
      <c r="H84" s="71">
        <v>1.0948216730151172</v>
      </c>
      <c r="I84" s="70">
        <v>2</v>
      </c>
      <c r="J84" s="97">
        <v>0.11</v>
      </c>
      <c r="K84" s="99"/>
      <c r="L84" s="97">
        <v>2.7909999999999999</v>
      </c>
      <c r="M84" s="99"/>
      <c r="N84" s="96">
        <v>0</v>
      </c>
      <c r="O84" s="99" t="s">
        <v>869</v>
      </c>
      <c r="P84" s="96">
        <v>0</v>
      </c>
      <c r="Q84" s="99" t="s">
        <v>869</v>
      </c>
      <c r="R84" s="97">
        <v>1.0952</v>
      </c>
      <c r="S84" s="101"/>
      <c r="T84" s="96">
        <v>0</v>
      </c>
      <c r="U84" s="99" t="s">
        <v>869</v>
      </c>
      <c r="V84" s="96">
        <v>0</v>
      </c>
      <c r="W84" s="99" t="s">
        <v>869</v>
      </c>
      <c r="X84" s="178">
        <v>0</v>
      </c>
      <c r="Y84" s="178">
        <v>0</v>
      </c>
      <c r="Z84" s="178">
        <v>0</v>
      </c>
      <c r="AA84" s="178">
        <v>0</v>
      </c>
      <c r="AB84" s="178">
        <v>0</v>
      </c>
      <c r="AC84" s="178"/>
      <c r="AD84" s="178">
        <v>0</v>
      </c>
      <c r="AE84" s="178">
        <v>0</v>
      </c>
      <c r="AF84" s="178">
        <v>0</v>
      </c>
      <c r="AG84" s="178">
        <v>0</v>
      </c>
      <c r="AH84" s="178">
        <v>0</v>
      </c>
    </row>
    <row r="85" spans="1:34" s="4" customFormat="1" ht="14.25" x14ac:dyDescent="0.2">
      <c r="A85" s="17">
        <v>20151555</v>
      </c>
      <c r="B85" s="19">
        <v>42347</v>
      </c>
      <c r="C85" s="18" t="s">
        <v>825</v>
      </c>
      <c r="D85" s="30">
        <f t="shared" si="2"/>
        <v>15</v>
      </c>
      <c r="E85" s="8">
        <v>-0.5</v>
      </c>
      <c r="F85" s="18">
        <v>191.22484521479669</v>
      </c>
      <c r="G85" s="17">
        <v>1</v>
      </c>
      <c r="H85" s="71">
        <v>0.63026425425544585</v>
      </c>
      <c r="I85" s="70">
        <v>2</v>
      </c>
      <c r="J85" s="97">
        <v>0.1</v>
      </c>
      <c r="K85" s="99"/>
      <c r="L85" s="97">
        <v>2.2210000000000001</v>
      </c>
      <c r="M85" s="99"/>
      <c r="N85" s="96">
        <v>0</v>
      </c>
      <c r="O85" s="99" t="s">
        <v>869</v>
      </c>
      <c r="P85" s="96">
        <v>0</v>
      </c>
      <c r="Q85" s="99" t="s">
        <v>869</v>
      </c>
      <c r="R85" s="97">
        <v>1.0992</v>
      </c>
      <c r="S85" s="101"/>
      <c r="T85" s="96">
        <v>0</v>
      </c>
      <c r="U85" s="99" t="s">
        <v>869</v>
      </c>
      <c r="V85" s="96">
        <v>0</v>
      </c>
      <c r="W85" s="99" t="s">
        <v>869</v>
      </c>
      <c r="X85" s="178">
        <v>0</v>
      </c>
      <c r="Y85" s="178">
        <v>0</v>
      </c>
      <c r="Z85" s="178">
        <v>0</v>
      </c>
      <c r="AA85" s="178">
        <v>0</v>
      </c>
      <c r="AB85" s="178">
        <v>0</v>
      </c>
      <c r="AC85" s="178"/>
      <c r="AD85" s="178">
        <v>0</v>
      </c>
      <c r="AE85" s="178">
        <v>0</v>
      </c>
      <c r="AF85" s="178">
        <v>0</v>
      </c>
      <c r="AG85" s="178">
        <v>0</v>
      </c>
      <c r="AH85" s="178">
        <v>0</v>
      </c>
    </row>
    <row r="86" spans="1:34" s="4" customFormat="1" ht="14.25" x14ac:dyDescent="0.2">
      <c r="A86" s="17">
        <v>20151556</v>
      </c>
      <c r="B86" s="19">
        <v>42347</v>
      </c>
      <c r="C86" s="18" t="s">
        <v>826</v>
      </c>
      <c r="D86" s="30">
        <f t="shared" ref="D86:D102" si="5">D78-5</f>
        <v>10</v>
      </c>
      <c r="E86" s="8">
        <v>-3</v>
      </c>
      <c r="F86" s="18">
        <v>56.94012744764796</v>
      </c>
      <c r="G86" s="17">
        <v>1</v>
      </c>
      <c r="H86" s="71">
        <v>0.55639470003571023</v>
      </c>
      <c r="I86" s="70">
        <v>2</v>
      </c>
      <c r="J86" s="97">
        <v>0.06</v>
      </c>
      <c r="K86" s="99"/>
      <c r="L86" s="97">
        <v>32.951999999999998</v>
      </c>
      <c r="M86" s="99"/>
      <c r="N86" s="96">
        <v>0</v>
      </c>
      <c r="O86" s="99" t="s">
        <v>869</v>
      </c>
      <c r="P86" s="96">
        <v>0</v>
      </c>
      <c r="Q86" s="99" t="s">
        <v>869</v>
      </c>
      <c r="R86" s="97">
        <v>3.8464999999999998</v>
      </c>
      <c r="S86" s="101"/>
      <c r="T86" s="96">
        <v>0</v>
      </c>
      <c r="U86" s="99" t="s">
        <v>869</v>
      </c>
      <c r="V86" s="96">
        <v>0</v>
      </c>
      <c r="W86" s="99" t="s">
        <v>869</v>
      </c>
      <c r="X86" s="178">
        <v>3</v>
      </c>
      <c r="Y86" s="178">
        <v>0</v>
      </c>
      <c r="Z86" s="178">
        <v>0</v>
      </c>
      <c r="AA86" s="178">
        <v>0</v>
      </c>
      <c r="AB86" s="178">
        <v>0</v>
      </c>
      <c r="AC86" s="178"/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</row>
    <row r="87" spans="1:34" s="4" customFormat="1" ht="14.25" x14ac:dyDescent="0.2">
      <c r="A87" s="17">
        <v>20151557</v>
      </c>
      <c r="B87" s="19">
        <v>42347</v>
      </c>
      <c r="C87" s="18" t="s">
        <v>827</v>
      </c>
      <c r="D87" s="30">
        <f t="shared" si="5"/>
        <v>10</v>
      </c>
      <c r="E87" s="8">
        <v>-2.5</v>
      </c>
      <c r="F87" s="18">
        <v>55.791167295629577</v>
      </c>
      <c r="G87" s="17">
        <v>1</v>
      </c>
      <c r="H87" s="71">
        <v>0.56788551958100242</v>
      </c>
      <c r="I87" s="70">
        <v>2</v>
      </c>
      <c r="J87" s="97">
        <v>0.06</v>
      </c>
      <c r="K87" s="99"/>
      <c r="L87" s="97">
        <v>18.376999999999999</v>
      </c>
      <c r="M87" s="99"/>
      <c r="N87" s="96">
        <v>0</v>
      </c>
      <c r="O87" s="99" t="s">
        <v>869</v>
      </c>
      <c r="P87" s="96">
        <v>0</v>
      </c>
      <c r="Q87" s="99" t="s">
        <v>869</v>
      </c>
      <c r="R87" s="97">
        <v>3.3079000000000001</v>
      </c>
      <c r="S87" s="101"/>
      <c r="T87" s="96">
        <v>0</v>
      </c>
      <c r="U87" s="99" t="s">
        <v>869</v>
      </c>
      <c r="V87" s="96">
        <v>0</v>
      </c>
      <c r="W87" s="99" t="s">
        <v>869</v>
      </c>
      <c r="X87" s="178">
        <v>15.1</v>
      </c>
      <c r="Y87" s="178">
        <v>0</v>
      </c>
      <c r="Z87" s="178">
        <v>0</v>
      </c>
      <c r="AA87" s="178">
        <v>0</v>
      </c>
      <c r="AB87" s="178">
        <v>0</v>
      </c>
      <c r="AC87" s="178"/>
      <c r="AD87" s="178">
        <v>0</v>
      </c>
      <c r="AE87" s="178">
        <v>0</v>
      </c>
      <c r="AF87" s="178">
        <v>0</v>
      </c>
      <c r="AG87" s="178">
        <v>0</v>
      </c>
      <c r="AH87" s="178">
        <v>0</v>
      </c>
    </row>
    <row r="88" spans="1:34" s="4" customFormat="1" ht="14.25" x14ac:dyDescent="0.2">
      <c r="A88" s="17">
        <v>20151558</v>
      </c>
      <c r="B88" s="19">
        <v>42347</v>
      </c>
      <c r="C88" s="18" t="s">
        <v>828</v>
      </c>
      <c r="D88" s="30">
        <f t="shared" si="5"/>
        <v>10</v>
      </c>
      <c r="E88" s="8">
        <v>-2</v>
      </c>
      <c r="F88" s="18">
        <v>58.37632763767094</v>
      </c>
      <c r="G88" s="17">
        <v>1</v>
      </c>
      <c r="H88" s="71">
        <v>0.62698116295679107</v>
      </c>
      <c r="I88" s="70">
        <v>2</v>
      </c>
      <c r="J88" s="97">
        <v>7.0000000000000007E-2</v>
      </c>
      <c r="K88" s="99"/>
      <c r="L88" s="97">
        <v>8.4139999999999997</v>
      </c>
      <c r="M88" s="99"/>
      <c r="N88" s="96">
        <v>0</v>
      </c>
      <c r="O88" s="99" t="s">
        <v>869</v>
      </c>
      <c r="P88" s="96">
        <v>0</v>
      </c>
      <c r="Q88" s="99" t="s">
        <v>869</v>
      </c>
      <c r="R88" s="97">
        <v>2.9449000000000001</v>
      </c>
      <c r="S88" s="101"/>
      <c r="T88" s="96">
        <v>0</v>
      </c>
      <c r="U88" s="99" t="s">
        <v>869</v>
      </c>
      <c r="V88" s="96">
        <v>0</v>
      </c>
      <c r="W88" s="99" t="s">
        <v>869</v>
      </c>
      <c r="X88" s="178">
        <v>4</v>
      </c>
      <c r="Y88" s="178">
        <v>0</v>
      </c>
      <c r="Z88" s="178">
        <v>0</v>
      </c>
      <c r="AA88" s="178">
        <v>0</v>
      </c>
      <c r="AB88" s="178">
        <v>0</v>
      </c>
      <c r="AC88" s="178"/>
      <c r="AD88" s="178">
        <v>0</v>
      </c>
      <c r="AE88" s="178">
        <v>0</v>
      </c>
      <c r="AF88" s="178">
        <v>0</v>
      </c>
      <c r="AG88" s="178">
        <v>0</v>
      </c>
      <c r="AH88" s="178">
        <v>0</v>
      </c>
    </row>
    <row r="89" spans="1:34" s="4" customFormat="1" ht="14.25" x14ac:dyDescent="0.2">
      <c r="A89" s="17">
        <v>20151559</v>
      </c>
      <c r="B89" s="19">
        <v>42347</v>
      </c>
      <c r="C89" s="18" t="s">
        <v>829</v>
      </c>
      <c r="D89" s="30">
        <f t="shared" si="5"/>
        <v>10</v>
      </c>
      <c r="E89" s="8">
        <v>-1.5</v>
      </c>
      <c r="F89" s="18">
        <v>73.456429632912247</v>
      </c>
      <c r="G89" s="17">
        <v>1</v>
      </c>
      <c r="H89" s="71">
        <v>0.22151938757290826</v>
      </c>
      <c r="I89" s="70">
        <v>2</v>
      </c>
      <c r="J89" s="97">
        <v>0.11</v>
      </c>
      <c r="K89" s="99"/>
      <c r="L89" s="97">
        <v>3.883</v>
      </c>
      <c r="M89" s="99"/>
      <c r="N89" s="96">
        <v>0</v>
      </c>
      <c r="O89" s="99" t="s">
        <v>869</v>
      </c>
      <c r="P89" s="96">
        <v>0</v>
      </c>
      <c r="Q89" s="99" t="s">
        <v>869</v>
      </c>
      <c r="R89" s="97">
        <v>1.1969000000000001</v>
      </c>
      <c r="S89" s="101"/>
      <c r="T89" s="96">
        <v>0</v>
      </c>
      <c r="U89" s="99" t="s">
        <v>869</v>
      </c>
      <c r="V89" s="96">
        <v>0</v>
      </c>
      <c r="W89" s="99" t="s">
        <v>869</v>
      </c>
      <c r="X89" s="178">
        <v>0</v>
      </c>
      <c r="Y89" s="178">
        <v>0</v>
      </c>
      <c r="Z89" s="178">
        <v>0</v>
      </c>
      <c r="AA89" s="178">
        <v>0</v>
      </c>
      <c r="AB89" s="178">
        <v>0</v>
      </c>
      <c r="AC89" s="178"/>
      <c r="AD89" s="178">
        <v>0</v>
      </c>
      <c r="AE89" s="178">
        <v>0</v>
      </c>
      <c r="AF89" s="178">
        <v>0</v>
      </c>
      <c r="AG89" s="178">
        <v>0</v>
      </c>
      <c r="AH89" s="178">
        <v>0</v>
      </c>
    </row>
    <row r="90" spans="1:34" s="4" customFormat="1" ht="14.25" x14ac:dyDescent="0.2">
      <c r="A90" s="17">
        <v>20151560</v>
      </c>
      <c r="B90" s="19">
        <v>42347</v>
      </c>
      <c r="C90" s="18" t="s">
        <v>830</v>
      </c>
      <c r="D90" s="30">
        <f t="shared" si="5"/>
        <v>10</v>
      </c>
      <c r="E90" s="8">
        <v>-1.25</v>
      </c>
      <c r="F90" s="18">
        <v>74.030909708921428</v>
      </c>
      <c r="G90" s="17">
        <v>1</v>
      </c>
      <c r="H90" s="71">
        <v>0.38895704380430923</v>
      </c>
      <c r="I90" s="70">
        <v>2</v>
      </c>
      <c r="J90" s="97">
        <v>0.14000000000000001</v>
      </c>
      <c r="K90" s="99"/>
      <c r="L90" s="97">
        <v>2.7570000000000001</v>
      </c>
      <c r="M90" s="99"/>
      <c r="N90" s="96">
        <v>0</v>
      </c>
      <c r="O90" s="99" t="s">
        <v>869</v>
      </c>
      <c r="P90" s="96">
        <v>0</v>
      </c>
      <c r="Q90" s="99" t="s">
        <v>869</v>
      </c>
      <c r="R90" s="97">
        <v>1.0982000000000001</v>
      </c>
      <c r="S90" s="101"/>
      <c r="T90" s="96">
        <v>0</v>
      </c>
      <c r="U90" s="99" t="s">
        <v>869</v>
      </c>
      <c r="V90" s="96">
        <v>0</v>
      </c>
      <c r="W90" s="99" t="s">
        <v>869</v>
      </c>
      <c r="X90" s="178">
        <v>0</v>
      </c>
      <c r="Y90" s="178">
        <v>0</v>
      </c>
      <c r="Z90" s="178">
        <v>0</v>
      </c>
      <c r="AA90" s="178">
        <v>0</v>
      </c>
      <c r="AB90" s="178">
        <v>0</v>
      </c>
      <c r="AC90" s="178"/>
      <c r="AD90" s="178">
        <v>0</v>
      </c>
      <c r="AE90" s="178">
        <v>0</v>
      </c>
      <c r="AF90" s="178">
        <v>0</v>
      </c>
      <c r="AG90" s="178">
        <v>0</v>
      </c>
      <c r="AH90" s="178">
        <v>0</v>
      </c>
    </row>
    <row r="91" spans="1:34" s="4" customFormat="1" ht="14.25" x14ac:dyDescent="0.2">
      <c r="A91" s="17">
        <v>20151561</v>
      </c>
      <c r="B91" s="19">
        <v>42347</v>
      </c>
      <c r="C91" s="18" t="s">
        <v>831</v>
      </c>
      <c r="D91" s="30">
        <f t="shared" si="5"/>
        <v>10</v>
      </c>
      <c r="E91" s="8">
        <v>-1</v>
      </c>
      <c r="F91" s="18">
        <v>110.79763457350975</v>
      </c>
      <c r="G91" s="17">
        <v>1</v>
      </c>
      <c r="H91" s="71">
        <v>0.45133577847875272</v>
      </c>
      <c r="I91" s="70">
        <v>2</v>
      </c>
      <c r="J91" s="97">
        <v>0.16</v>
      </c>
      <c r="K91" s="99"/>
      <c r="L91" s="97">
        <v>2.0419999999999998</v>
      </c>
      <c r="M91" s="99"/>
      <c r="N91" s="96">
        <v>0</v>
      </c>
      <c r="O91" s="99" t="s">
        <v>869</v>
      </c>
      <c r="P91" s="96">
        <v>0</v>
      </c>
      <c r="Q91" s="99" t="s">
        <v>869</v>
      </c>
      <c r="R91" s="97">
        <v>1.0949</v>
      </c>
      <c r="S91" s="101"/>
      <c r="T91" s="96">
        <v>0</v>
      </c>
      <c r="U91" s="99" t="s">
        <v>869</v>
      </c>
      <c r="V91" s="96">
        <v>0</v>
      </c>
      <c r="W91" s="99" t="s">
        <v>869</v>
      </c>
      <c r="X91" s="178">
        <v>0</v>
      </c>
      <c r="Y91" s="178">
        <v>0</v>
      </c>
      <c r="Z91" s="178">
        <v>0</v>
      </c>
      <c r="AA91" s="178">
        <v>0</v>
      </c>
      <c r="AB91" s="178">
        <v>0</v>
      </c>
      <c r="AC91" s="178"/>
      <c r="AD91" s="178">
        <v>0</v>
      </c>
      <c r="AE91" s="178">
        <v>0</v>
      </c>
      <c r="AF91" s="178">
        <v>0</v>
      </c>
      <c r="AG91" s="178">
        <v>0</v>
      </c>
      <c r="AH91" s="178">
        <v>0</v>
      </c>
    </row>
    <row r="92" spans="1:34" s="4" customFormat="1" ht="14.25" x14ac:dyDescent="0.2">
      <c r="A92" s="17">
        <v>20151562</v>
      </c>
      <c r="B92" s="19">
        <v>42347</v>
      </c>
      <c r="C92" s="18" t="s">
        <v>832</v>
      </c>
      <c r="D92" s="30">
        <f t="shared" si="5"/>
        <v>10</v>
      </c>
      <c r="E92" s="8">
        <v>-0.75</v>
      </c>
      <c r="F92" s="18">
        <v>233.44913080147236</v>
      </c>
      <c r="G92" s="17">
        <v>1</v>
      </c>
      <c r="H92" s="71">
        <v>1.3673182508034758</v>
      </c>
      <c r="I92" s="70">
        <v>2</v>
      </c>
      <c r="J92" s="97">
        <v>0.17</v>
      </c>
      <c r="K92" s="99"/>
      <c r="L92" s="97">
        <v>1.633</v>
      </c>
      <c r="M92" s="99"/>
      <c r="N92" s="96">
        <v>0</v>
      </c>
      <c r="O92" s="99" t="s">
        <v>869</v>
      </c>
      <c r="P92" s="96">
        <v>0</v>
      </c>
      <c r="Q92" s="99" t="s">
        <v>869</v>
      </c>
      <c r="R92" s="97">
        <v>1.1274</v>
      </c>
      <c r="S92" s="101"/>
      <c r="T92" s="96">
        <v>0</v>
      </c>
      <c r="U92" s="99" t="s">
        <v>869</v>
      </c>
      <c r="V92" s="96">
        <v>0</v>
      </c>
      <c r="W92" s="99" t="s">
        <v>869</v>
      </c>
      <c r="X92" s="178">
        <v>0</v>
      </c>
      <c r="Y92" s="178">
        <v>0</v>
      </c>
      <c r="Z92" s="178">
        <v>0</v>
      </c>
      <c r="AA92" s="178">
        <v>0</v>
      </c>
      <c r="AB92" s="178">
        <v>0</v>
      </c>
      <c r="AC92" s="178"/>
      <c r="AD92" s="178">
        <v>0</v>
      </c>
      <c r="AE92" s="178">
        <v>0</v>
      </c>
      <c r="AF92" s="178">
        <v>0</v>
      </c>
      <c r="AG92" s="178">
        <v>0</v>
      </c>
      <c r="AH92" s="178">
        <v>0</v>
      </c>
    </row>
    <row r="93" spans="1:34" s="4" customFormat="1" ht="14.25" x14ac:dyDescent="0.2">
      <c r="A93" s="17">
        <v>20151563</v>
      </c>
      <c r="B93" s="19">
        <v>42347</v>
      </c>
      <c r="C93" s="18" t="s">
        <v>833</v>
      </c>
      <c r="D93" s="30">
        <f t="shared" si="5"/>
        <v>10</v>
      </c>
      <c r="E93" s="8">
        <v>-0.5</v>
      </c>
      <c r="F93" s="18">
        <v>163.79342158535778</v>
      </c>
      <c r="G93" s="17">
        <v>1</v>
      </c>
      <c r="H93" s="71">
        <v>0.55967779133436513</v>
      </c>
      <c r="I93" s="70">
        <v>2</v>
      </c>
      <c r="J93" s="97">
        <v>0.16</v>
      </c>
      <c r="K93" s="99"/>
      <c r="L93" s="97">
        <v>1.333</v>
      </c>
      <c r="M93" s="99"/>
      <c r="N93" s="96">
        <v>0</v>
      </c>
      <c r="O93" s="99" t="s">
        <v>869</v>
      </c>
      <c r="P93" s="96">
        <v>0</v>
      </c>
      <c r="Q93" s="99" t="s">
        <v>869</v>
      </c>
      <c r="R93" s="97">
        <v>1.1036999999999999</v>
      </c>
      <c r="S93" s="101"/>
      <c r="T93" s="96">
        <v>0</v>
      </c>
      <c r="U93" s="99" t="s">
        <v>869</v>
      </c>
      <c r="V93" s="96">
        <v>0</v>
      </c>
      <c r="W93" s="99" t="s">
        <v>869</v>
      </c>
      <c r="X93" s="178">
        <v>0</v>
      </c>
      <c r="Y93" s="178">
        <v>0</v>
      </c>
      <c r="Z93" s="178">
        <v>0</v>
      </c>
      <c r="AA93" s="178">
        <v>0</v>
      </c>
      <c r="AB93" s="178">
        <v>0</v>
      </c>
      <c r="AC93" s="178"/>
      <c r="AD93" s="178">
        <v>0</v>
      </c>
      <c r="AE93" s="178">
        <v>0</v>
      </c>
      <c r="AF93" s="178">
        <v>0</v>
      </c>
      <c r="AG93" s="178">
        <v>0</v>
      </c>
      <c r="AH93" s="178">
        <v>0</v>
      </c>
    </row>
    <row r="94" spans="1:34" s="4" customFormat="1" ht="14.25" x14ac:dyDescent="0.2">
      <c r="A94" s="17">
        <v>20151564</v>
      </c>
      <c r="B94" s="19">
        <v>42347</v>
      </c>
      <c r="C94" s="18" t="s">
        <v>834</v>
      </c>
      <c r="D94" s="30">
        <v>10</v>
      </c>
      <c r="E94" s="8">
        <v>-0.25</v>
      </c>
      <c r="F94" s="18">
        <v>180.59696380862667</v>
      </c>
      <c r="G94" s="17">
        <v>1</v>
      </c>
      <c r="H94" s="71">
        <v>0.47924205451731955</v>
      </c>
      <c r="I94" s="70">
        <v>2</v>
      </c>
      <c r="J94" s="97">
        <v>0.15</v>
      </c>
      <c r="K94" s="99"/>
      <c r="L94" s="97">
        <v>2.5950000000000002</v>
      </c>
      <c r="M94" s="99"/>
      <c r="N94" s="96">
        <v>0</v>
      </c>
      <c r="O94" s="99" t="s">
        <v>869</v>
      </c>
      <c r="P94" s="96">
        <v>0</v>
      </c>
      <c r="Q94" s="99" t="s">
        <v>869</v>
      </c>
      <c r="R94" s="97">
        <v>1.0953999999999999</v>
      </c>
      <c r="S94" s="101"/>
      <c r="T94" s="96">
        <v>0</v>
      </c>
      <c r="U94" s="99" t="s">
        <v>869</v>
      </c>
      <c r="V94" s="96">
        <v>0</v>
      </c>
      <c r="W94" s="99" t="s">
        <v>869</v>
      </c>
      <c r="X94" s="178">
        <v>11.8</v>
      </c>
      <c r="Y94" s="178">
        <v>0</v>
      </c>
      <c r="Z94" s="178">
        <v>0</v>
      </c>
      <c r="AA94" s="178">
        <v>0</v>
      </c>
      <c r="AB94" s="178">
        <v>0</v>
      </c>
      <c r="AC94" s="178"/>
      <c r="AD94" s="178">
        <v>0</v>
      </c>
      <c r="AE94" s="178">
        <v>0</v>
      </c>
      <c r="AF94" s="178">
        <v>0</v>
      </c>
      <c r="AG94" s="178">
        <v>0</v>
      </c>
      <c r="AH94" s="178">
        <v>0</v>
      </c>
    </row>
    <row r="95" spans="1:34" s="4" customFormat="1" ht="14.25" x14ac:dyDescent="0.2">
      <c r="A95" s="17">
        <v>20151565</v>
      </c>
      <c r="B95" s="19">
        <v>42347</v>
      </c>
      <c r="C95" s="18" t="s">
        <v>835</v>
      </c>
      <c r="D95" s="30">
        <f t="shared" si="5"/>
        <v>5</v>
      </c>
      <c r="E95" s="8">
        <v>-3</v>
      </c>
      <c r="F95" s="18">
        <v>60.530627922705406</v>
      </c>
      <c r="G95" s="17">
        <v>1</v>
      </c>
      <c r="H95" s="71">
        <v>2.4835692923461492</v>
      </c>
      <c r="I95" s="70">
        <v>2</v>
      </c>
      <c r="J95" s="97">
        <v>0.06</v>
      </c>
      <c r="K95" s="99"/>
      <c r="L95" s="97">
        <v>12.13</v>
      </c>
      <c r="M95" s="99"/>
      <c r="N95" s="96">
        <v>0</v>
      </c>
      <c r="O95" s="99" t="s">
        <v>869</v>
      </c>
      <c r="P95" s="96">
        <v>0</v>
      </c>
      <c r="Q95" s="99" t="s">
        <v>869</v>
      </c>
      <c r="R95" s="97">
        <v>3.1956000000000002</v>
      </c>
      <c r="S95" s="101"/>
      <c r="T95" s="97">
        <v>0.49640000000000001</v>
      </c>
      <c r="U95" s="101"/>
      <c r="V95" s="96">
        <v>0</v>
      </c>
      <c r="W95" s="99" t="s">
        <v>869</v>
      </c>
      <c r="X95" s="178">
        <v>7.6</v>
      </c>
      <c r="Y95" s="178">
        <v>0</v>
      </c>
      <c r="Z95" s="178">
        <v>0</v>
      </c>
      <c r="AA95" s="178">
        <v>0</v>
      </c>
      <c r="AB95" s="178">
        <v>0</v>
      </c>
      <c r="AC95" s="178"/>
      <c r="AD95" s="178">
        <v>0</v>
      </c>
      <c r="AE95" s="178">
        <v>0</v>
      </c>
      <c r="AF95" s="178">
        <v>0</v>
      </c>
      <c r="AG95" s="178">
        <v>0</v>
      </c>
      <c r="AH95" s="178">
        <v>0</v>
      </c>
    </row>
    <row r="96" spans="1:34" ht="14.25" x14ac:dyDescent="0.2">
      <c r="A96" s="17">
        <v>20151566</v>
      </c>
      <c r="B96" s="19">
        <v>42347</v>
      </c>
      <c r="C96" s="18" t="s">
        <v>836</v>
      </c>
      <c r="D96" s="30">
        <f t="shared" si="5"/>
        <v>5</v>
      </c>
      <c r="E96" s="8">
        <v>-2.5</v>
      </c>
      <c r="F96" s="18">
        <v>62.828548226742178</v>
      </c>
      <c r="G96" s="17">
        <v>1</v>
      </c>
      <c r="H96" s="71">
        <v>1.1227279490536841</v>
      </c>
      <c r="I96" s="70">
        <v>2</v>
      </c>
      <c r="J96" s="97">
        <v>7.0000000000000007E-2</v>
      </c>
      <c r="K96" s="99"/>
      <c r="L96" s="97">
        <v>11.977</v>
      </c>
      <c r="M96" s="99"/>
      <c r="N96" s="96">
        <v>0</v>
      </c>
      <c r="O96" s="99" t="s">
        <v>869</v>
      </c>
      <c r="P96" s="96">
        <v>0</v>
      </c>
      <c r="Q96" s="99" t="s">
        <v>869</v>
      </c>
      <c r="R96" s="97">
        <v>2.8698000000000001</v>
      </c>
      <c r="S96" s="101"/>
      <c r="T96" s="96">
        <v>0</v>
      </c>
      <c r="U96" s="99" t="s">
        <v>869</v>
      </c>
      <c r="V96" s="96">
        <v>0</v>
      </c>
      <c r="W96" s="99" t="s">
        <v>869</v>
      </c>
      <c r="X96" s="178">
        <v>16</v>
      </c>
      <c r="Y96" s="178">
        <v>0</v>
      </c>
      <c r="Z96" s="178">
        <v>0</v>
      </c>
      <c r="AA96" s="178">
        <v>0</v>
      </c>
      <c r="AB96" s="178">
        <v>0</v>
      </c>
      <c r="AC96" s="178"/>
      <c r="AD96" s="178">
        <v>0</v>
      </c>
      <c r="AE96" s="178">
        <v>0</v>
      </c>
      <c r="AF96" s="178">
        <v>0</v>
      </c>
      <c r="AG96" s="178">
        <v>0</v>
      </c>
      <c r="AH96" s="178">
        <v>0</v>
      </c>
    </row>
    <row r="97" spans="1:34" ht="14.25" x14ac:dyDescent="0.2">
      <c r="A97" s="17">
        <v>20151567</v>
      </c>
      <c r="B97" s="19">
        <v>42347</v>
      </c>
      <c r="C97" s="18" t="s">
        <v>837</v>
      </c>
      <c r="D97" s="30">
        <f t="shared" si="5"/>
        <v>5</v>
      </c>
      <c r="E97" s="8">
        <v>-2</v>
      </c>
      <c r="F97" s="18">
        <v>94.281332388245474</v>
      </c>
      <c r="G97" s="17">
        <v>1</v>
      </c>
      <c r="H97" s="71">
        <v>0.51535605880252378</v>
      </c>
      <c r="I97" s="70">
        <v>2</v>
      </c>
      <c r="J97" s="97">
        <v>0.08</v>
      </c>
      <c r="K97" s="99"/>
      <c r="L97" s="97">
        <v>16.748000000000001</v>
      </c>
      <c r="M97" s="99"/>
      <c r="N97" s="96">
        <v>0</v>
      </c>
      <c r="O97" s="99" t="s">
        <v>869</v>
      </c>
      <c r="P97" s="96">
        <v>0</v>
      </c>
      <c r="Q97" s="99" t="s">
        <v>869</v>
      </c>
      <c r="R97" s="97">
        <v>3.9853000000000001</v>
      </c>
      <c r="S97" s="101"/>
      <c r="T97" s="96">
        <v>0</v>
      </c>
      <c r="U97" s="99" t="s">
        <v>869</v>
      </c>
      <c r="V97" s="96">
        <v>0</v>
      </c>
      <c r="W97" s="99" t="s">
        <v>869</v>
      </c>
      <c r="X97" s="178">
        <v>8.4</v>
      </c>
      <c r="Y97" s="178">
        <v>0</v>
      </c>
      <c r="Z97" s="178">
        <v>0</v>
      </c>
      <c r="AA97" s="178">
        <v>0</v>
      </c>
      <c r="AB97" s="178">
        <v>0</v>
      </c>
      <c r="AC97" s="178"/>
      <c r="AD97" s="178">
        <v>0</v>
      </c>
      <c r="AE97" s="178">
        <v>0</v>
      </c>
      <c r="AF97" s="178">
        <v>0</v>
      </c>
      <c r="AG97" s="178">
        <v>0</v>
      </c>
      <c r="AH97" s="178">
        <v>0</v>
      </c>
    </row>
    <row r="98" spans="1:34" ht="14.25" x14ac:dyDescent="0.2">
      <c r="A98" s="17">
        <v>20151568</v>
      </c>
      <c r="B98" s="19">
        <v>42347</v>
      </c>
      <c r="C98" s="18" t="s">
        <v>838</v>
      </c>
      <c r="D98" s="30">
        <f t="shared" si="5"/>
        <v>5</v>
      </c>
      <c r="E98" s="8">
        <v>-1.5</v>
      </c>
      <c r="F98" s="18">
        <v>93.56323229323398</v>
      </c>
      <c r="G98" s="17">
        <v>1</v>
      </c>
      <c r="H98" s="71">
        <v>0.53505460659445314</v>
      </c>
      <c r="I98" s="70">
        <v>2</v>
      </c>
      <c r="J98" s="97">
        <v>0.1</v>
      </c>
      <c r="K98" s="99"/>
      <c r="L98" s="97">
        <v>7.008</v>
      </c>
      <c r="M98" s="99"/>
      <c r="N98" s="96">
        <v>0</v>
      </c>
      <c r="O98" s="99" t="s">
        <v>869</v>
      </c>
      <c r="P98" s="96">
        <v>0</v>
      </c>
      <c r="Q98" s="99" t="s">
        <v>869</v>
      </c>
      <c r="R98" s="97">
        <v>1.7016</v>
      </c>
      <c r="S98" s="101"/>
      <c r="T98" s="96">
        <v>0</v>
      </c>
      <c r="U98" s="99" t="s">
        <v>869</v>
      </c>
      <c r="V98" s="96">
        <v>0</v>
      </c>
      <c r="W98" s="99" t="s">
        <v>869</v>
      </c>
      <c r="X98" s="178">
        <v>6.1</v>
      </c>
      <c r="Y98" s="178">
        <v>0</v>
      </c>
      <c r="Z98" s="178">
        <v>0</v>
      </c>
      <c r="AA98" s="178">
        <v>0</v>
      </c>
      <c r="AB98" s="178">
        <v>0</v>
      </c>
      <c r="AC98" s="178"/>
      <c r="AD98" s="178">
        <v>0</v>
      </c>
      <c r="AE98" s="178">
        <v>0</v>
      </c>
      <c r="AF98" s="178">
        <v>0</v>
      </c>
      <c r="AG98" s="178">
        <v>0</v>
      </c>
      <c r="AH98" s="178">
        <v>0</v>
      </c>
    </row>
    <row r="99" spans="1:34" ht="14.25" x14ac:dyDescent="0.2">
      <c r="A99" s="17">
        <v>20151569</v>
      </c>
      <c r="B99" s="19">
        <v>42347</v>
      </c>
      <c r="C99" s="18" t="s">
        <v>839</v>
      </c>
      <c r="D99" s="30">
        <f t="shared" si="5"/>
        <v>5</v>
      </c>
      <c r="E99" s="8">
        <v>-1.25</v>
      </c>
      <c r="F99" s="18">
        <v>100.60061322434659</v>
      </c>
      <c r="G99" s="17">
        <v>1</v>
      </c>
      <c r="H99" s="71">
        <v>0.48909132841328434</v>
      </c>
      <c r="I99" s="70">
        <v>2</v>
      </c>
      <c r="J99" s="97">
        <v>0.1</v>
      </c>
      <c r="K99" s="99"/>
      <c r="L99" s="97">
        <v>4.7939999999999996</v>
      </c>
      <c r="M99" s="99"/>
      <c r="N99" s="96">
        <v>0</v>
      </c>
      <c r="O99" s="99" t="s">
        <v>869</v>
      </c>
      <c r="P99" s="96">
        <v>0</v>
      </c>
      <c r="Q99" s="99" t="s">
        <v>869</v>
      </c>
      <c r="R99" s="97">
        <v>1.0960000000000001</v>
      </c>
      <c r="S99" s="101"/>
      <c r="T99" s="96">
        <v>0</v>
      </c>
      <c r="U99" s="99" t="s">
        <v>869</v>
      </c>
      <c r="V99" s="96">
        <v>0</v>
      </c>
      <c r="W99" s="99" t="s">
        <v>869</v>
      </c>
      <c r="X99" s="178">
        <v>8.3000000000000007</v>
      </c>
      <c r="Y99" s="178">
        <v>0</v>
      </c>
      <c r="Z99" s="178">
        <v>0</v>
      </c>
      <c r="AA99" s="178">
        <v>0</v>
      </c>
      <c r="AB99" s="178">
        <v>0</v>
      </c>
      <c r="AC99" s="178"/>
      <c r="AD99" s="178">
        <v>0</v>
      </c>
      <c r="AE99" s="178">
        <v>0</v>
      </c>
      <c r="AF99" s="178">
        <v>0</v>
      </c>
      <c r="AG99" s="178">
        <v>0</v>
      </c>
      <c r="AH99" s="178">
        <v>0</v>
      </c>
    </row>
    <row r="100" spans="1:34" ht="14.25" x14ac:dyDescent="0.2">
      <c r="A100" s="17">
        <v>20151570</v>
      </c>
      <c r="B100" s="19">
        <v>42347</v>
      </c>
      <c r="C100" s="18" t="s">
        <v>840</v>
      </c>
      <c r="D100" s="30">
        <f t="shared" si="5"/>
        <v>5</v>
      </c>
      <c r="E100" s="8">
        <v>-1</v>
      </c>
      <c r="F100" s="20">
        <v>154.88898040721529</v>
      </c>
      <c r="G100" s="17">
        <v>1</v>
      </c>
      <c r="H100" s="71">
        <v>0.65160434769670295</v>
      </c>
      <c r="I100" s="70">
        <v>2</v>
      </c>
      <c r="J100" s="97">
        <v>0.11</v>
      </c>
      <c r="K100" s="99"/>
      <c r="L100" s="97">
        <v>4.6210000000000004</v>
      </c>
      <c r="M100" s="99"/>
      <c r="N100" s="96">
        <v>0</v>
      </c>
      <c r="O100" s="99" t="s">
        <v>869</v>
      </c>
      <c r="P100" s="96">
        <v>0</v>
      </c>
      <c r="Q100" s="99" t="s">
        <v>869</v>
      </c>
      <c r="R100" s="97">
        <v>1.0908</v>
      </c>
      <c r="S100" s="101"/>
      <c r="T100" s="96">
        <v>0</v>
      </c>
      <c r="U100" s="99" t="s">
        <v>869</v>
      </c>
      <c r="V100" s="96">
        <v>0</v>
      </c>
      <c r="W100" s="99" t="s">
        <v>869</v>
      </c>
      <c r="X100" s="178">
        <v>8.6</v>
      </c>
      <c r="Y100" s="178">
        <v>0</v>
      </c>
      <c r="Z100" s="178">
        <v>0</v>
      </c>
      <c r="AA100" s="178">
        <v>0</v>
      </c>
      <c r="AB100" s="178">
        <v>0</v>
      </c>
      <c r="AC100" s="178"/>
      <c r="AD100" s="178">
        <v>0</v>
      </c>
      <c r="AE100" s="178">
        <v>0</v>
      </c>
      <c r="AF100" s="178">
        <v>0</v>
      </c>
      <c r="AG100" s="178">
        <v>0</v>
      </c>
      <c r="AH100" s="178">
        <v>0</v>
      </c>
    </row>
    <row r="101" spans="1:34" ht="14.25" x14ac:dyDescent="0.2">
      <c r="A101" s="17">
        <v>20151571</v>
      </c>
      <c r="B101" s="19">
        <v>42347</v>
      </c>
      <c r="C101" s="18" t="s">
        <v>841</v>
      </c>
      <c r="D101" s="30">
        <f t="shared" si="5"/>
        <v>5</v>
      </c>
      <c r="E101" s="8">
        <v>-0.75</v>
      </c>
      <c r="F101" s="18">
        <v>262.46037463993656</v>
      </c>
      <c r="G101" s="17">
        <v>1</v>
      </c>
      <c r="H101" s="71">
        <v>1.0472168491846208</v>
      </c>
      <c r="I101" s="70">
        <v>2</v>
      </c>
      <c r="J101" s="97">
        <v>0.11</v>
      </c>
      <c r="K101" s="99"/>
      <c r="L101" s="97">
        <v>4.8730000000000002</v>
      </c>
      <c r="M101" s="99"/>
      <c r="N101" s="96">
        <v>0</v>
      </c>
      <c r="O101" s="99" t="s">
        <v>869</v>
      </c>
      <c r="P101" s="96">
        <v>0</v>
      </c>
      <c r="Q101" s="99" t="s">
        <v>869</v>
      </c>
      <c r="R101" s="97">
        <v>1.0981000000000001</v>
      </c>
      <c r="S101" s="101"/>
      <c r="T101" s="96">
        <v>0</v>
      </c>
      <c r="U101" s="99" t="s">
        <v>869</v>
      </c>
      <c r="V101" s="96">
        <v>0</v>
      </c>
      <c r="W101" s="99" t="s">
        <v>869</v>
      </c>
      <c r="X101" s="178">
        <v>6</v>
      </c>
      <c r="Y101" s="178">
        <v>0</v>
      </c>
      <c r="Z101" s="178">
        <v>0</v>
      </c>
      <c r="AA101" s="178">
        <v>0</v>
      </c>
      <c r="AB101" s="178">
        <v>0</v>
      </c>
      <c r="AC101" s="178"/>
      <c r="AD101" s="178">
        <v>0</v>
      </c>
      <c r="AE101" s="178">
        <v>0</v>
      </c>
      <c r="AF101" s="178">
        <v>0</v>
      </c>
      <c r="AG101" s="178">
        <v>0</v>
      </c>
      <c r="AH101" s="178">
        <v>0</v>
      </c>
    </row>
    <row r="102" spans="1:34" ht="14.25" x14ac:dyDescent="0.2">
      <c r="A102" s="17">
        <v>20151572</v>
      </c>
      <c r="B102" s="19">
        <v>42347</v>
      </c>
      <c r="C102" s="18" t="s">
        <v>842</v>
      </c>
      <c r="D102" s="30">
        <f t="shared" si="5"/>
        <v>5</v>
      </c>
      <c r="E102" s="8">
        <v>-0.5</v>
      </c>
      <c r="F102" s="18">
        <v>194.67172567085186</v>
      </c>
      <c r="G102" s="17">
        <v>1</v>
      </c>
      <c r="H102" s="71">
        <v>0.90604392334245931</v>
      </c>
      <c r="I102" s="70">
        <v>2</v>
      </c>
      <c r="J102" s="97">
        <v>0.09</v>
      </c>
      <c r="K102" s="99"/>
      <c r="L102" s="97">
        <v>5.2720000000000002</v>
      </c>
      <c r="M102" s="99"/>
      <c r="N102" s="96">
        <v>0</v>
      </c>
      <c r="O102" s="99" t="s">
        <v>869</v>
      </c>
      <c r="P102" s="96">
        <v>0</v>
      </c>
      <c r="Q102" s="99" t="s">
        <v>869</v>
      </c>
      <c r="R102" s="96">
        <v>0</v>
      </c>
      <c r="S102" s="99" t="s">
        <v>869</v>
      </c>
      <c r="T102" s="96">
        <v>0</v>
      </c>
      <c r="U102" s="99" t="s">
        <v>869</v>
      </c>
      <c r="V102" s="96">
        <v>0</v>
      </c>
      <c r="W102" s="99" t="s">
        <v>869</v>
      </c>
      <c r="X102" s="178">
        <v>4</v>
      </c>
      <c r="Y102" s="178">
        <v>32.4</v>
      </c>
      <c r="Z102" s="178">
        <v>0</v>
      </c>
      <c r="AA102" s="178">
        <v>0</v>
      </c>
      <c r="AB102" s="178">
        <v>18.3</v>
      </c>
      <c r="AC102" s="178"/>
      <c r="AD102" s="178">
        <v>0</v>
      </c>
      <c r="AE102" s="178">
        <v>0</v>
      </c>
      <c r="AF102" s="178">
        <v>0</v>
      </c>
      <c r="AG102" s="178">
        <v>0</v>
      </c>
      <c r="AH102" s="178">
        <v>0</v>
      </c>
    </row>
    <row r="103" spans="1:34" ht="14.25" x14ac:dyDescent="0.2">
      <c r="A103" s="17">
        <v>20151573</v>
      </c>
      <c r="B103" s="19">
        <v>42347</v>
      </c>
      <c r="C103" s="18" t="s">
        <v>843</v>
      </c>
      <c r="D103" s="30">
        <v>5</v>
      </c>
      <c r="E103" s="8">
        <v>-0.25</v>
      </c>
      <c r="F103" s="18">
        <v>91.121691970194917</v>
      </c>
      <c r="G103" s="17">
        <v>1</v>
      </c>
      <c r="H103" s="71">
        <v>0.52848842399714335</v>
      </c>
      <c r="I103" s="70">
        <v>2</v>
      </c>
      <c r="J103" s="97">
        <v>0.08</v>
      </c>
      <c r="K103" s="99"/>
      <c r="L103" s="97">
        <v>5.391</v>
      </c>
      <c r="M103" s="99"/>
      <c r="N103" s="96">
        <v>0</v>
      </c>
      <c r="O103" s="99" t="s">
        <v>869</v>
      </c>
      <c r="P103" s="96">
        <v>0</v>
      </c>
      <c r="Q103" s="99" t="s">
        <v>869</v>
      </c>
      <c r="R103" s="96">
        <v>0</v>
      </c>
      <c r="S103" s="99" t="s">
        <v>869</v>
      </c>
      <c r="T103" s="96">
        <v>0</v>
      </c>
      <c r="U103" s="99" t="s">
        <v>869</v>
      </c>
      <c r="V103" s="96">
        <v>0</v>
      </c>
      <c r="W103" s="99" t="s">
        <v>869</v>
      </c>
      <c r="X103" s="178">
        <v>6.9</v>
      </c>
      <c r="Y103" s="178">
        <v>0</v>
      </c>
      <c r="Z103" s="178">
        <v>0</v>
      </c>
      <c r="AA103" s="178">
        <v>0</v>
      </c>
      <c r="AB103" s="178">
        <v>0</v>
      </c>
      <c r="AC103" s="178"/>
      <c r="AD103" s="178">
        <v>0</v>
      </c>
      <c r="AE103" s="178">
        <v>0</v>
      </c>
      <c r="AF103" s="178">
        <v>0</v>
      </c>
      <c r="AG103" s="178">
        <v>0</v>
      </c>
      <c r="AH103" s="178">
        <v>0</v>
      </c>
    </row>
    <row r="104" spans="1:34" ht="14.25" x14ac:dyDescent="0.2">
      <c r="A104" s="17">
        <v>20151574</v>
      </c>
      <c r="B104" s="19">
        <v>42347</v>
      </c>
      <c r="C104" s="18" t="s">
        <v>844</v>
      </c>
      <c r="D104" s="30">
        <f>D95-5</f>
        <v>0</v>
      </c>
      <c r="E104" s="8">
        <v>-3</v>
      </c>
      <c r="F104" s="18">
        <v>69.435069100847898</v>
      </c>
      <c r="G104" s="17">
        <v>1</v>
      </c>
      <c r="H104" s="71">
        <v>0.81083427568146649</v>
      </c>
      <c r="I104" s="70">
        <v>2</v>
      </c>
      <c r="J104" s="97">
        <v>7.0000000000000007E-2</v>
      </c>
      <c r="K104" s="99"/>
      <c r="L104" s="97">
        <v>12.680999999999999</v>
      </c>
      <c r="M104" s="99"/>
      <c r="N104" s="96">
        <v>0</v>
      </c>
      <c r="O104" s="99" t="s">
        <v>869</v>
      </c>
      <c r="P104" s="96">
        <v>0</v>
      </c>
      <c r="Q104" s="99" t="s">
        <v>869</v>
      </c>
      <c r="R104" s="97">
        <v>2.5326</v>
      </c>
      <c r="S104" s="99"/>
      <c r="T104" s="96">
        <v>0</v>
      </c>
      <c r="U104" s="99" t="s">
        <v>869</v>
      </c>
      <c r="V104" s="96">
        <v>0</v>
      </c>
      <c r="W104" s="99" t="s">
        <v>869</v>
      </c>
      <c r="X104" s="178">
        <v>169</v>
      </c>
      <c r="Y104" s="178">
        <v>0</v>
      </c>
      <c r="Z104" s="178">
        <v>0</v>
      </c>
      <c r="AA104" s="178">
        <v>0</v>
      </c>
      <c r="AB104" s="178">
        <v>0</v>
      </c>
      <c r="AC104" s="178"/>
      <c r="AD104" s="178">
        <v>0</v>
      </c>
      <c r="AE104" s="178">
        <v>0</v>
      </c>
      <c r="AF104" s="178">
        <v>0</v>
      </c>
      <c r="AG104" s="178">
        <v>0</v>
      </c>
      <c r="AH104" s="178">
        <v>0</v>
      </c>
    </row>
    <row r="105" spans="1:34" s="21" customFormat="1" ht="14.25" x14ac:dyDescent="0.2">
      <c r="A105" s="17">
        <v>20151575</v>
      </c>
      <c r="B105" s="19">
        <v>42347</v>
      </c>
      <c r="C105" s="18" t="s">
        <v>845</v>
      </c>
      <c r="D105" s="30">
        <f>D96-5</f>
        <v>0</v>
      </c>
      <c r="E105" s="8">
        <v>-2.5</v>
      </c>
      <c r="F105" s="18">
        <v>91.983412084208695</v>
      </c>
      <c r="G105" s="17">
        <v>1</v>
      </c>
      <c r="H105" s="71">
        <v>0.44312805023211538</v>
      </c>
      <c r="I105" s="70">
        <v>2</v>
      </c>
      <c r="J105" s="97">
        <v>0.08</v>
      </c>
      <c r="K105" s="99"/>
      <c r="L105" s="97">
        <v>7.5339999999999998</v>
      </c>
      <c r="M105" s="99"/>
      <c r="N105" s="96">
        <v>0</v>
      </c>
      <c r="O105" s="99" t="s">
        <v>869</v>
      </c>
      <c r="P105" s="96">
        <v>0</v>
      </c>
      <c r="Q105" s="99" t="s">
        <v>869</v>
      </c>
      <c r="R105" s="97">
        <v>1.2343</v>
      </c>
      <c r="S105" s="99"/>
      <c r="T105" s="96">
        <v>0</v>
      </c>
      <c r="U105" s="99" t="s">
        <v>869</v>
      </c>
      <c r="V105" s="96">
        <v>0</v>
      </c>
      <c r="W105" s="99" t="s">
        <v>869</v>
      </c>
      <c r="X105" s="178">
        <v>11.5</v>
      </c>
      <c r="Y105" s="178">
        <v>0</v>
      </c>
      <c r="Z105" s="178">
        <v>0</v>
      </c>
      <c r="AA105" s="178">
        <v>0</v>
      </c>
      <c r="AB105" s="178">
        <v>0</v>
      </c>
      <c r="AC105" s="178"/>
      <c r="AD105" s="178">
        <v>0</v>
      </c>
      <c r="AE105" s="178">
        <v>0</v>
      </c>
      <c r="AF105" s="178">
        <v>0</v>
      </c>
      <c r="AG105" s="178">
        <v>0</v>
      </c>
      <c r="AH105" s="178">
        <v>0</v>
      </c>
    </row>
    <row r="106" spans="1:34" s="21" customFormat="1" ht="14.25" x14ac:dyDescent="0.2">
      <c r="A106" s="17">
        <v>20151576</v>
      </c>
      <c r="B106" s="19">
        <v>42347</v>
      </c>
      <c r="C106" s="18" t="s">
        <v>846</v>
      </c>
      <c r="D106" s="30">
        <f>D97-5</f>
        <v>0</v>
      </c>
      <c r="E106" s="8">
        <v>-2</v>
      </c>
      <c r="F106" s="20">
        <v>127.17031673977175</v>
      </c>
      <c r="G106" s="17">
        <v>1</v>
      </c>
      <c r="H106" s="71">
        <v>0.37582467860968954</v>
      </c>
      <c r="I106" s="70">
        <v>2</v>
      </c>
      <c r="J106" s="97">
        <v>7.0000000000000007E-2</v>
      </c>
      <c r="K106" s="99"/>
      <c r="L106" s="97">
        <v>10.851000000000001</v>
      </c>
      <c r="M106" s="99"/>
      <c r="N106" s="96">
        <v>0</v>
      </c>
      <c r="O106" s="99" t="s">
        <v>869</v>
      </c>
      <c r="P106" s="96">
        <v>0</v>
      </c>
      <c r="Q106" s="99" t="s">
        <v>869</v>
      </c>
      <c r="R106" s="97">
        <v>1.3023</v>
      </c>
      <c r="S106" s="99"/>
      <c r="T106" s="96">
        <v>0</v>
      </c>
      <c r="U106" s="99" t="s">
        <v>869</v>
      </c>
      <c r="V106" s="96">
        <v>0</v>
      </c>
      <c r="W106" s="99" t="s">
        <v>869</v>
      </c>
      <c r="X106" s="178">
        <v>8.4</v>
      </c>
      <c r="Y106" s="178">
        <v>0</v>
      </c>
      <c r="Z106" s="178">
        <v>0</v>
      </c>
      <c r="AA106" s="178">
        <v>0</v>
      </c>
      <c r="AB106" s="179">
        <v>2</v>
      </c>
      <c r="AC106" s="178"/>
      <c r="AD106" s="178">
        <v>0</v>
      </c>
      <c r="AE106" s="178">
        <v>0</v>
      </c>
      <c r="AF106" s="178">
        <v>0</v>
      </c>
      <c r="AG106" s="178">
        <v>0</v>
      </c>
      <c r="AH106" s="178">
        <v>0</v>
      </c>
    </row>
    <row r="107" spans="1:34" ht="14.25" x14ac:dyDescent="0.2">
      <c r="A107" s="17">
        <v>20151577</v>
      </c>
      <c r="B107" s="19">
        <v>42347</v>
      </c>
      <c r="C107" s="18" t="s">
        <v>847</v>
      </c>
      <c r="D107" s="30">
        <f>D98-5</f>
        <v>0</v>
      </c>
      <c r="E107" s="8">
        <v>-1.5</v>
      </c>
      <c r="F107" s="20">
        <v>243.64615215063554</v>
      </c>
      <c r="G107" s="17">
        <v>1</v>
      </c>
      <c r="H107" s="71">
        <v>0.56624397393167492</v>
      </c>
      <c r="I107" s="70">
        <v>2</v>
      </c>
      <c r="J107" s="97">
        <v>0.08</v>
      </c>
      <c r="K107" s="99"/>
      <c r="L107" s="97">
        <v>5.085</v>
      </c>
      <c r="M107" s="99"/>
      <c r="N107" s="96">
        <v>0</v>
      </c>
      <c r="O107" s="99" t="s">
        <v>869</v>
      </c>
      <c r="P107" s="96">
        <v>0</v>
      </c>
      <c r="Q107" s="99" t="s">
        <v>869</v>
      </c>
      <c r="R107" s="96">
        <v>0</v>
      </c>
      <c r="S107" s="99" t="s">
        <v>869</v>
      </c>
      <c r="T107" s="97">
        <v>0.59530000000000005</v>
      </c>
      <c r="U107" s="99"/>
      <c r="V107" s="96">
        <v>0</v>
      </c>
      <c r="W107" s="99" t="s">
        <v>869</v>
      </c>
      <c r="X107" s="178">
        <v>5</v>
      </c>
      <c r="Y107" s="178">
        <v>0</v>
      </c>
      <c r="Z107" s="178">
        <v>0</v>
      </c>
      <c r="AA107" s="178">
        <v>0</v>
      </c>
      <c r="AB107" s="178">
        <v>0</v>
      </c>
      <c r="AC107" s="178"/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</row>
    <row r="108" spans="1:34" x14ac:dyDescent="0.2">
      <c r="A108" s="17">
        <v>20151578</v>
      </c>
      <c r="B108" s="19">
        <v>42347</v>
      </c>
      <c r="C108" s="18" t="s">
        <v>848</v>
      </c>
      <c r="F108" s="57">
        <v>375.34570957574289</v>
      </c>
      <c r="G108" s="58">
        <v>1</v>
      </c>
    </row>
    <row r="109" spans="1:34" s="4" customFormat="1" ht="14.25" x14ac:dyDescent="0.2">
      <c r="A109" s="17">
        <v>20151578</v>
      </c>
      <c r="B109" s="19">
        <v>42347</v>
      </c>
      <c r="C109" s="18" t="s">
        <v>848</v>
      </c>
      <c r="D109" s="30">
        <f>D99-5</f>
        <v>0</v>
      </c>
      <c r="E109" s="8">
        <v>-1.25</v>
      </c>
      <c r="F109" s="57">
        <v>467.36673229135818</v>
      </c>
      <c r="G109" s="58">
        <v>2</v>
      </c>
      <c r="H109" s="71">
        <v>0.64503816509939305</v>
      </c>
      <c r="I109" s="70">
        <v>2</v>
      </c>
      <c r="J109" s="97">
        <v>0.1</v>
      </c>
      <c r="K109" s="99"/>
      <c r="L109" s="97">
        <v>3.3029999999999999</v>
      </c>
      <c r="M109" s="99"/>
      <c r="N109" s="96">
        <v>0</v>
      </c>
      <c r="O109" s="99" t="s">
        <v>869</v>
      </c>
      <c r="P109" s="96">
        <v>0</v>
      </c>
      <c r="Q109" s="99" t="s">
        <v>869</v>
      </c>
      <c r="R109" s="96">
        <v>0</v>
      </c>
      <c r="S109" s="99" t="s">
        <v>869</v>
      </c>
      <c r="T109" s="96">
        <v>0</v>
      </c>
      <c r="U109" s="99" t="s">
        <v>869</v>
      </c>
      <c r="V109" s="96">
        <v>0</v>
      </c>
      <c r="W109" s="99" t="s">
        <v>869</v>
      </c>
      <c r="X109" s="178">
        <v>3</v>
      </c>
      <c r="Y109" s="178">
        <v>0</v>
      </c>
      <c r="Z109" s="178">
        <v>0</v>
      </c>
      <c r="AA109" s="178">
        <v>0</v>
      </c>
      <c r="AB109" s="178">
        <v>0</v>
      </c>
      <c r="AC109" s="178"/>
      <c r="AD109" s="178">
        <v>0</v>
      </c>
      <c r="AE109" s="178">
        <v>0</v>
      </c>
      <c r="AF109" s="178">
        <v>0</v>
      </c>
      <c r="AG109" s="178">
        <v>0</v>
      </c>
      <c r="AH109" s="178">
        <v>0</v>
      </c>
    </row>
    <row r="110" spans="1:34" s="4" customFormat="1" x14ac:dyDescent="0.2">
      <c r="A110" s="17">
        <v>20151578</v>
      </c>
      <c r="B110" s="19">
        <v>42347</v>
      </c>
      <c r="C110" s="18" t="s">
        <v>848</v>
      </c>
      <c r="D110" s="30"/>
      <c r="E110" s="8"/>
      <c r="F110" s="59">
        <v>280.50402987461837</v>
      </c>
      <c r="G110" s="58">
        <v>2</v>
      </c>
    </row>
    <row r="111" spans="1:34" s="4" customFormat="1" x14ac:dyDescent="0.2">
      <c r="A111" s="3">
        <v>20151578</v>
      </c>
      <c r="B111" s="3">
        <v>42347</v>
      </c>
      <c r="C111" s="3" t="s">
        <v>848</v>
      </c>
      <c r="D111" s="30"/>
      <c r="E111" s="8"/>
      <c r="F111" s="60">
        <v>270.73855536470535</v>
      </c>
      <c r="G111" s="60">
        <v>2</v>
      </c>
    </row>
    <row r="112" spans="1:34" s="4" customFormat="1" ht="14.25" x14ac:dyDescent="0.2">
      <c r="A112" s="29">
        <v>20151579</v>
      </c>
      <c r="B112" s="31">
        <v>42347</v>
      </c>
      <c r="C112" s="30" t="s">
        <v>849</v>
      </c>
      <c r="D112" s="30">
        <f>D100-5</f>
        <v>0</v>
      </c>
      <c r="E112" s="8">
        <v>-1</v>
      </c>
      <c r="F112" s="18">
        <v>789.93572796040871</v>
      </c>
      <c r="G112" s="17">
        <v>2</v>
      </c>
      <c r="H112" s="71">
        <v>0.62862270860611846</v>
      </c>
      <c r="I112" s="70">
        <v>2</v>
      </c>
      <c r="J112" s="97">
        <v>0.12</v>
      </c>
      <c r="K112" s="99"/>
      <c r="L112" s="97">
        <v>2.758</v>
      </c>
      <c r="M112" s="99"/>
      <c r="N112" s="96">
        <v>0</v>
      </c>
      <c r="O112" s="99" t="s">
        <v>869</v>
      </c>
      <c r="P112" s="96">
        <v>0</v>
      </c>
      <c r="Q112" s="99" t="s">
        <v>869</v>
      </c>
      <c r="R112" s="97">
        <v>1.0621</v>
      </c>
      <c r="S112" s="99"/>
      <c r="T112" s="96">
        <v>0</v>
      </c>
      <c r="U112" s="99" t="s">
        <v>869</v>
      </c>
      <c r="V112" s="96">
        <v>0</v>
      </c>
      <c r="W112" s="99" t="s">
        <v>869</v>
      </c>
      <c r="X112" s="178">
        <v>2</v>
      </c>
      <c r="Y112" s="178">
        <v>0</v>
      </c>
      <c r="Z112" s="178">
        <v>0</v>
      </c>
      <c r="AA112" s="178">
        <v>0</v>
      </c>
      <c r="AB112" s="178">
        <v>0</v>
      </c>
      <c r="AC112" s="178"/>
      <c r="AD112" s="178">
        <v>0</v>
      </c>
      <c r="AE112" s="178">
        <v>0</v>
      </c>
      <c r="AF112" s="178">
        <v>0</v>
      </c>
      <c r="AG112" s="178">
        <v>0</v>
      </c>
      <c r="AH112" s="178">
        <v>0</v>
      </c>
    </row>
    <row r="113" spans="1:34" s="4" customFormat="1" ht="14.25" x14ac:dyDescent="0.2">
      <c r="A113" s="29">
        <v>20151580</v>
      </c>
      <c r="B113" s="31">
        <v>42347</v>
      </c>
      <c r="C113" s="30" t="s">
        <v>850</v>
      </c>
      <c r="D113" s="30">
        <f>D101-5</f>
        <v>0</v>
      </c>
      <c r="E113" s="8">
        <v>-0.75</v>
      </c>
      <c r="F113" s="18">
        <v>791.55667768738886</v>
      </c>
      <c r="G113" s="17">
        <v>2</v>
      </c>
      <c r="H113" s="71">
        <v>1.1424264968456137</v>
      </c>
      <c r="I113" s="70">
        <v>2</v>
      </c>
      <c r="J113" s="97">
        <v>0.14000000000000001</v>
      </c>
      <c r="K113" s="99"/>
      <c r="L113" s="96">
        <v>0</v>
      </c>
      <c r="M113" s="99" t="s">
        <v>869</v>
      </c>
      <c r="N113" s="96">
        <v>0</v>
      </c>
      <c r="O113" s="99" t="s">
        <v>869</v>
      </c>
      <c r="P113" s="96">
        <v>0</v>
      </c>
      <c r="Q113" s="99" t="s">
        <v>869</v>
      </c>
      <c r="R113" s="97">
        <v>1.0679000000000001</v>
      </c>
      <c r="S113" s="99"/>
      <c r="T113" s="96">
        <v>0</v>
      </c>
      <c r="U113" s="99" t="s">
        <v>869</v>
      </c>
      <c r="V113" s="96">
        <v>0</v>
      </c>
      <c r="W113" s="99" t="s">
        <v>869</v>
      </c>
      <c r="X113" s="178">
        <v>2</v>
      </c>
      <c r="Y113" s="178">
        <v>6.6</v>
      </c>
      <c r="Z113" s="178">
        <v>0</v>
      </c>
      <c r="AA113" s="178">
        <v>0</v>
      </c>
      <c r="AB113" s="178">
        <v>0</v>
      </c>
      <c r="AC113" s="178"/>
      <c r="AD113" s="178">
        <v>0</v>
      </c>
      <c r="AE113" s="178">
        <v>0</v>
      </c>
      <c r="AF113" s="178">
        <v>0</v>
      </c>
      <c r="AG113" s="178">
        <v>0</v>
      </c>
      <c r="AH113" s="178">
        <v>0</v>
      </c>
    </row>
    <row r="114" spans="1:34" s="12" customFormat="1" ht="14.25" x14ac:dyDescent="0.2">
      <c r="A114" s="29">
        <v>20151581</v>
      </c>
      <c r="B114" s="31">
        <v>42347</v>
      </c>
      <c r="C114" s="30" t="s">
        <v>851</v>
      </c>
      <c r="D114" s="30">
        <f>D102-5</f>
        <v>0</v>
      </c>
      <c r="E114" s="8">
        <v>-0.5</v>
      </c>
      <c r="F114" s="18">
        <v>420.87325559947146</v>
      </c>
      <c r="G114" s="17">
        <v>1</v>
      </c>
      <c r="H114" s="71">
        <v>0.83709900607070598</v>
      </c>
      <c r="I114" s="70">
        <v>2</v>
      </c>
      <c r="J114" s="97">
        <v>0.13</v>
      </c>
      <c r="K114" s="99"/>
      <c r="L114" s="97">
        <v>4.1449999999999996</v>
      </c>
      <c r="M114" s="99"/>
      <c r="N114" s="96">
        <v>0</v>
      </c>
      <c r="O114" s="99" t="s">
        <v>869</v>
      </c>
      <c r="P114" s="96">
        <v>0</v>
      </c>
      <c r="Q114" s="99" t="s">
        <v>869</v>
      </c>
      <c r="R114" s="97">
        <v>1.0591999999999999</v>
      </c>
      <c r="S114" s="99"/>
      <c r="T114" s="96">
        <v>0</v>
      </c>
      <c r="U114" s="99" t="s">
        <v>869</v>
      </c>
      <c r="V114" s="96">
        <v>0</v>
      </c>
      <c r="W114" s="99" t="s">
        <v>869</v>
      </c>
      <c r="X114" s="178">
        <v>3</v>
      </c>
      <c r="Y114" s="178">
        <v>6.5</v>
      </c>
      <c r="Z114" s="178">
        <v>0</v>
      </c>
      <c r="AA114" s="178">
        <v>0</v>
      </c>
      <c r="AB114" s="178">
        <v>4.7</v>
      </c>
      <c r="AC114" s="178"/>
      <c r="AD114" s="178">
        <v>0</v>
      </c>
      <c r="AE114" s="178">
        <v>0</v>
      </c>
      <c r="AF114" s="178">
        <v>0</v>
      </c>
      <c r="AG114" s="178">
        <v>0</v>
      </c>
      <c r="AH114" s="178">
        <v>0</v>
      </c>
    </row>
    <row r="115" spans="1:34" s="4" customFormat="1" ht="14.25" x14ac:dyDescent="0.2">
      <c r="A115" s="17">
        <v>20151582</v>
      </c>
      <c r="B115" s="19">
        <v>42347</v>
      </c>
      <c r="C115" s="18" t="s">
        <v>852</v>
      </c>
      <c r="D115" s="30">
        <v>0</v>
      </c>
      <c r="E115" s="8">
        <v>-0.25</v>
      </c>
      <c r="F115" s="18">
        <v>256.85919389884697</v>
      </c>
      <c r="G115" s="17">
        <v>1</v>
      </c>
      <c r="H115" s="71">
        <v>0.69592608022854441</v>
      </c>
      <c r="I115" s="70">
        <v>2</v>
      </c>
      <c r="J115" s="97">
        <v>0.13</v>
      </c>
      <c r="K115" s="99"/>
      <c r="L115" s="97">
        <v>7.7729999999999997</v>
      </c>
      <c r="M115" s="99"/>
      <c r="N115" s="96">
        <v>0</v>
      </c>
      <c r="O115" s="99" t="s">
        <v>869</v>
      </c>
      <c r="P115" s="96">
        <v>0</v>
      </c>
      <c r="Q115" s="99" t="s">
        <v>869</v>
      </c>
      <c r="R115" s="97">
        <v>1.0627</v>
      </c>
      <c r="S115" s="99"/>
      <c r="T115" s="96">
        <v>0</v>
      </c>
      <c r="U115" s="99" t="s">
        <v>869</v>
      </c>
      <c r="V115" s="96">
        <v>0</v>
      </c>
      <c r="W115" s="99" t="s">
        <v>869</v>
      </c>
      <c r="X115" s="178">
        <v>123.4</v>
      </c>
      <c r="Y115" s="178">
        <v>0</v>
      </c>
      <c r="Z115" s="178">
        <v>0</v>
      </c>
      <c r="AA115" s="178">
        <v>0</v>
      </c>
      <c r="AB115" s="178">
        <v>3</v>
      </c>
      <c r="AC115" s="178"/>
      <c r="AD115" s="178">
        <v>0</v>
      </c>
      <c r="AE115" s="178">
        <v>0</v>
      </c>
      <c r="AF115" s="178">
        <v>0</v>
      </c>
      <c r="AG115" s="178">
        <v>0</v>
      </c>
      <c r="AH115" s="178">
        <v>0</v>
      </c>
    </row>
    <row r="116" spans="1:34" s="21" customFormat="1" x14ac:dyDescent="0.2">
      <c r="A116" s="29"/>
      <c r="B116" s="31"/>
      <c r="C116" s="30"/>
      <c r="D116" s="13"/>
      <c r="E116" s="13"/>
      <c r="F116" s="20"/>
      <c r="G116" s="1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29"/>
      <c r="B117" s="31"/>
      <c r="C117" s="30"/>
      <c r="D117" s="30"/>
      <c r="E117" s="8"/>
      <c r="F117" s="20"/>
      <c r="G117" s="1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s="4" customFormat="1" x14ac:dyDescent="0.2">
      <c r="A118" s="29"/>
      <c r="B118" s="31"/>
      <c r="C118" s="30"/>
      <c r="D118" s="30"/>
      <c r="E118" s="21" t="s">
        <v>910</v>
      </c>
      <c r="F118" s="18">
        <f>COUNT(F3:F115)</f>
        <v>113</v>
      </c>
      <c r="G118" s="18"/>
      <c r="H118" s="18">
        <f>COUNT(H3:H115)</f>
        <v>110</v>
      </c>
      <c r="I118" s="18"/>
      <c r="J118" s="18">
        <f>COUNT(J3:J115)</f>
        <v>110</v>
      </c>
      <c r="K118" s="18"/>
      <c r="L118" s="18">
        <f>COUNT(L3:L115)</f>
        <v>110</v>
      </c>
      <c r="M118" s="18"/>
      <c r="N118" s="18"/>
      <c r="O118" s="18"/>
      <c r="P118" s="18"/>
      <c r="Q118" s="18"/>
      <c r="R118" s="18">
        <f>COUNT(R3:R115)</f>
        <v>110</v>
      </c>
      <c r="S118" s="18"/>
      <c r="T118" s="18">
        <f>COUNT(T3:T115)</f>
        <v>110</v>
      </c>
      <c r="U118" s="18"/>
      <c r="V118" s="18"/>
      <c r="W118" s="18"/>
      <c r="X118" s="18">
        <f>COUNT(X3:X115)</f>
        <v>110</v>
      </c>
      <c r="Y118" s="18">
        <f>COUNT(Y3:Y115)</f>
        <v>110</v>
      </c>
      <c r="Z118" s="18"/>
      <c r="AA118" s="18"/>
      <c r="AB118" s="18">
        <f>COUNT(AB3:AB115)</f>
        <v>110</v>
      </c>
      <c r="AC118" s="18"/>
      <c r="AD118" s="18"/>
      <c r="AE118" s="18"/>
      <c r="AF118" s="18"/>
      <c r="AG118" s="18"/>
      <c r="AH118" s="18"/>
    </row>
    <row r="119" spans="1:34" s="4" customFormat="1" x14ac:dyDescent="0.2">
      <c r="A119" s="29"/>
      <c r="B119" s="31"/>
      <c r="C119" s="30"/>
      <c r="D119" s="30"/>
      <c r="E119" s="4" t="s">
        <v>897</v>
      </c>
      <c r="F119" s="18">
        <f>MAX(F3:F115)</f>
        <v>791.55667768738886</v>
      </c>
      <c r="G119" s="18"/>
      <c r="H119" s="18">
        <f>MAX(H3:H115)</f>
        <v>4.0708100226163548</v>
      </c>
      <c r="I119" s="18"/>
      <c r="J119" s="18">
        <f>MAX(J3:J115)</f>
        <v>0.22</v>
      </c>
      <c r="K119" s="18"/>
      <c r="L119" s="18">
        <f>MAX(L3:L115)</f>
        <v>32.951999999999998</v>
      </c>
      <c r="M119" s="18"/>
      <c r="N119" s="18"/>
      <c r="O119" s="18"/>
      <c r="P119" s="18"/>
      <c r="Q119" s="18"/>
      <c r="R119" s="18">
        <f>MAX(R3:R115)</f>
        <v>12.6858</v>
      </c>
      <c r="S119" s="18"/>
      <c r="T119" s="18">
        <f>MAX(T3:T115)</f>
        <v>0.59530000000000005</v>
      </c>
      <c r="U119" s="18"/>
      <c r="V119" s="18"/>
      <c r="W119" s="18"/>
      <c r="X119" s="18">
        <f>MAX(X3:X115)</f>
        <v>169</v>
      </c>
      <c r="Y119" s="18">
        <f>MAX(Y3:Y115)</f>
        <v>32.4</v>
      </c>
      <c r="Z119" s="18"/>
      <c r="AA119" s="18"/>
      <c r="AB119" s="18">
        <f>MAX(AB3:AB115)</f>
        <v>41.7</v>
      </c>
      <c r="AC119" s="18"/>
      <c r="AD119" s="18"/>
      <c r="AE119" s="18"/>
      <c r="AF119" s="18"/>
      <c r="AG119" s="18"/>
      <c r="AH119" s="18"/>
    </row>
    <row r="120" spans="1:34" s="4" customFormat="1" x14ac:dyDescent="0.2">
      <c r="A120" s="29"/>
      <c r="B120" s="31"/>
      <c r="C120" s="30"/>
      <c r="D120" s="30"/>
      <c r="E120" s="4" t="s">
        <v>898</v>
      </c>
      <c r="F120" s="18">
        <f>MIN(F3:F115)</f>
        <v>55.791167295629577</v>
      </c>
      <c r="G120" s="18"/>
      <c r="H120" s="18">
        <f>MIN(H3:H115)</f>
        <v>7.7263385494113018E-2</v>
      </c>
      <c r="I120" s="18"/>
      <c r="J120" s="18">
        <f>MIN(J3:J115)</f>
        <v>0</v>
      </c>
      <c r="K120" s="18"/>
      <c r="L120" s="18">
        <f>MIN(L3:L115)</f>
        <v>0</v>
      </c>
      <c r="M120" s="18"/>
      <c r="N120" s="18"/>
      <c r="O120" s="18"/>
      <c r="P120" s="18"/>
      <c r="Q120" s="18"/>
      <c r="R120" s="18">
        <f>MIN(R3:R115)</f>
        <v>0</v>
      </c>
      <c r="S120" s="18"/>
      <c r="T120" s="18">
        <f>MIN(T3:T115)</f>
        <v>0</v>
      </c>
      <c r="U120" s="18"/>
      <c r="V120" s="18"/>
      <c r="W120" s="18"/>
      <c r="X120" s="18">
        <f>MIN(X3:X115)</f>
        <v>0</v>
      </c>
      <c r="Y120" s="18">
        <f>MIN(Y3:Y115)</f>
        <v>0</v>
      </c>
      <c r="Z120" s="18"/>
      <c r="AA120" s="18"/>
      <c r="AB120" s="18">
        <f>MIN(AB3:AB115)</f>
        <v>0</v>
      </c>
      <c r="AC120" s="18"/>
      <c r="AD120" s="18"/>
      <c r="AE120" s="18"/>
      <c r="AF120" s="18"/>
      <c r="AG120" s="18"/>
      <c r="AH120" s="18"/>
    </row>
    <row r="121" spans="1:34" s="4" customFormat="1" x14ac:dyDescent="0.2">
      <c r="A121" s="29"/>
      <c r="B121" s="31"/>
      <c r="C121" s="30"/>
      <c r="D121" s="30"/>
      <c r="E121" s="4" t="s">
        <v>899</v>
      </c>
      <c r="F121" s="18">
        <f>AVERAGE(F3:F115)</f>
        <v>193.22860525846679</v>
      </c>
      <c r="G121" s="18"/>
      <c r="H121" s="18">
        <f>AVERAGE(H3:H115)</f>
        <v>0.85073159329036618</v>
      </c>
      <c r="I121" s="18"/>
      <c r="J121" s="18">
        <f>AVERAGE(J3:J115)</f>
        <v>9.4090909090909086E-2</v>
      </c>
      <c r="K121" s="18"/>
      <c r="L121" s="18">
        <f>AVERAGE(L3:L115)</f>
        <v>8.0501636363636404</v>
      </c>
      <c r="M121" s="18"/>
      <c r="N121" s="18"/>
      <c r="O121" s="18"/>
      <c r="P121" s="18"/>
      <c r="Q121" s="18"/>
      <c r="R121" s="18">
        <f>AVERAGE(R3:R115)</f>
        <v>1.9737099999999999</v>
      </c>
      <c r="S121" s="18"/>
      <c r="T121" s="18">
        <f>AVERAGE(T3:T115)</f>
        <v>4.6995454545454549E-2</v>
      </c>
      <c r="U121" s="18"/>
      <c r="V121" s="18"/>
      <c r="W121" s="18"/>
      <c r="X121" s="18">
        <f>AVERAGE(X3:X115)</f>
        <v>6.4845454545454553</v>
      </c>
      <c r="Y121" s="18">
        <f>AVERAGE(Y3:Y115)</f>
        <v>0.95818181818181825</v>
      </c>
      <c r="Z121" s="18"/>
      <c r="AA121" s="18"/>
      <c r="AB121" s="18">
        <f>AVERAGE(AB3:AB115)</f>
        <v>0.94545454545454544</v>
      </c>
      <c r="AC121" s="18"/>
      <c r="AD121" s="18"/>
      <c r="AE121" s="18"/>
      <c r="AF121" s="18"/>
      <c r="AG121" s="18"/>
      <c r="AH121" s="18"/>
    </row>
    <row r="122" spans="1:34" s="4" customFormat="1" x14ac:dyDescent="0.2">
      <c r="A122" s="29"/>
      <c r="B122" s="31"/>
      <c r="C122" s="30"/>
      <c r="D122" s="30"/>
      <c r="E122" s="4" t="s">
        <v>900</v>
      </c>
      <c r="F122" s="18">
        <f>STDEV(F3:F115)</f>
        <v>130.53776246934717</v>
      </c>
      <c r="G122" s="18"/>
      <c r="H122" s="18">
        <f>STDEV(H3:H115)</f>
        <v>0.62234258485919958</v>
      </c>
      <c r="I122" s="18"/>
      <c r="J122" s="18">
        <f>STDEV(J3:J115)</f>
        <v>3.1776035472642454E-2</v>
      </c>
      <c r="K122" s="18"/>
      <c r="L122" s="18">
        <f>STDEV(L3:L115)</f>
        <v>6.0194855315650138</v>
      </c>
      <c r="M122" s="18"/>
      <c r="N122" s="18"/>
      <c r="O122" s="18"/>
      <c r="P122" s="18"/>
      <c r="Q122" s="18"/>
      <c r="R122" s="18">
        <f>STDEV(R3:R115)</f>
        <v>1.9143926204705042</v>
      </c>
      <c r="S122" s="18"/>
      <c r="T122" s="18">
        <f>STDEV(T3:T115)</f>
        <v>0.14314428365272586</v>
      </c>
      <c r="U122" s="18"/>
      <c r="V122" s="18"/>
      <c r="W122" s="18"/>
      <c r="X122" s="18">
        <f>STDEV(X3:X115)</f>
        <v>21.418157376110187</v>
      </c>
      <c r="Y122" s="18">
        <f>STDEV(Y3:Y115)</f>
        <v>4.1603277441946718</v>
      </c>
      <c r="Z122" s="18"/>
      <c r="AA122" s="18"/>
      <c r="AB122" s="18">
        <f>STDEV(AB3:AB115)</f>
        <v>4.4571689777346419</v>
      </c>
      <c r="AC122" s="18"/>
      <c r="AD122" s="18"/>
      <c r="AE122" s="18"/>
      <c r="AF122" s="18"/>
      <c r="AG122" s="18"/>
      <c r="AH122" s="18"/>
    </row>
    <row r="123" spans="1:34" s="4" customFormat="1" x14ac:dyDescent="0.2">
      <c r="A123" s="29"/>
      <c r="B123" s="31"/>
      <c r="C123" s="30"/>
      <c r="D123" s="30"/>
      <c r="E123" s="4" t="s">
        <v>909</v>
      </c>
      <c r="F123" s="18">
        <f>MEDIAN(F3:F115)</f>
        <v>164.84341797910832</v>
      </c>
      <c r="G123" s="18"/>
      <c r="H123" s="18">
        <f>MEDIAN(H3:H115)</f>
        <v>0.70425460677666385</v>
      </c>
      <c r="I123" s="18"/>
      <c r="J123" s="18">
        <f>MEDIAN(J3:J115)</f>
        <v>0.09</v>
      </c>
      <c r="K123" s="18"/>
      <c r="L123" s="18">
        <f>MEDIAN(L3:L115)</f>
        <v>7.1129999999999995</v>
      </c>
      <c r="M123" s="18"/>
      <c r="N123" s="18"/>
      <c r="O123" s="18"/>
      <c r="P123" s="18"/>
      <c r="Q123" s="18"/>
      <c r="R123" s="18">
        <f>MEDIAN(R3:R115)</f>
        <v>1.0956999999999999</v>
      </c>
      <c r="S123" s="18"/>
      <c r="T123" s="18">
        <f>MEDIAN(T3:T115)</f>
        <v>0</v>
      </c>
      <c r="U123" s="18"/>
      <c r="V123" s="18"/>
      <c r="W123" s="18"/>
      <c r="X123" s="18">
        <f>MEDIAN(X3:X115)</f>
        <v>2</v>
      </c>
      <c r="Y123" s="18">
        <f>MEDIAN(Y3:Y115)</f>
        <v>0</v>
      </c>
      <c r="Z123" s="18"/>
      <c r="AA123" s="18"/>
      <c r="AB123" s="18">
        <f>MEDIAN(AB3:AB115)</f>
        <v>0</v>
      </c>
      <c r="AC123" s="18"/>
      <c r="AD123" s="18"/>
      <c r="AE123" s="18"/>
      <c r="AF123" s="18"/>
      <c r="AG123" s="18"/>
      <c r="AH123" s="18"/>
    </row>
    <row r="124" spans="1:34" s="4" customFormat="1" x14ac:dyDescent="0.2">
      <c r="A124" s="29"/>
      <c r="B124" s="31"/>
      <c r="C124" s="30"/>
      <c r="D124" s="3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s="4" customFormat="1" x14ac:dyDescent="0.2">
      <c r="A125" s="29"/>
      <c r="B125" s="31"/>
      <c r="C125" s="30"/>
      <c r="D125" s="30"/>
      <c r="E125" s="4" t="s">
        <v>937</v>
      </c>
      <c r="F125" s="18">
        <f>CORREL($F$3:$F$115,F3:F115)</f>
        <v>1</v>
      </c>
      <c r="G125" s="18"/>
      <c r="H125" s="18">
        <f>CORREL($F$3:$F$115,H3:H115)</f>
        <v>0.50217705195136131</v>
      </c>
      <c r="I125" s="18"/>
      <c r="J125" s="18">
        <f>CORREL($F$3:$F$115,J3:J115)</f>
        <v>0.23108879484994649</v>
      </c>
      <c r="K125" s="18"/>
      <c r="L125" s="18">
        <f>CORREL($F$3:$F$115,L3:L115)</f>
        <v>-0.23313290698283592</v>
      </c>
      <c r="M125" s="18"/>
      <c r="N125" s="18"/>
      <c r="O125" s="18"/>
      <c r="P125" s="18"/>
      <c r="Q125" s="18"/>
      <c r="R125" s="18">
        <f>CORREL($F$3:$F$115,R3:R115)</f>
        <v>-0.31766018878464874</v>
      </c>
      <c r="S125" s="18"/>
      <c r="T125" s="18">
        <f>CORREL($F$3:$F$115,T3:T115)</f>
        <v>1.9721992935298787E-2</v>
      </c>
      <c r="U125" s="18"/>
      <c r="V125" s="18"/>
      <c r="W125" s="18"/>
      <c r="X125" s="18">
        <f>CORREL($F$3:$F$115,X3:X115)</f>
        <v>-9.0317236236729159E-2</v>
      </c>
      <c r="Y125" s="18">
        <f>CORREL($F$3:$F$115,Y3:Y115)</f>
        <v>6.7026391477770675E-2</v>
      </c>
      <c r="Z125" s="18"/>
      <c r="AA125" s="18"/>
      <c r="AB125" s="18">
        <f>CORREL($F$3:$F$115,AB3:AB115)</f>
        <v>-7.1250590093796973E-2</v>
      </c>
      <c r="AC125" s="18"/>
      <c r="AD125" s="18"/>
      <c r="AE125" s="18"/>
      <c r="AF125" s="18"/>
      <c r="AG125" s="18"/>
      <c r="AH125" s="18"/>
    </row>
    <row r="126" spans="1:34" s="4" customFormat="1" x14ac:dyDescent="0.2">
      <c r="A126" s="29"/>
      <c r="B126" s="31"/>
      <c r="C126" s="30"/>
      <c r="D126" s="30"/>
      <c r="E126" s="8"/>
      <c r="F126" s="18"/>
      <c r="G126" s="17"/>
    </row>
    <row r="127" spans="1:34" s="4" customFormat="1" x14ac:dyDescent="0.2">
      <c r="A127" s="29"/>
      <c r="B127" s="31"/>
      <c r="C127" s="30"/>
      <c r="D127" s="30"/>
      <c r="E127" s="8" t="s">
        <v>938</v>
      </c>
      <c r="F127" s="18">
        <f>COUNTIF(F3:F115, "&gt;0")</f>
        <v>113</v>
      </c>
      <c r="G127" s="18"/>
      <c r="H127" s="18">
        <f t="shared" ref="H127:AH127" si="6">COUNTIF(H3:H115, "&gt;0")</f>
        <v>110</v>
      </c>
      <c r="I127" s="18"/>
      <c r="J127" s="18">
        <f t="shared" si="6"/>
        <v>109</v>
      </c>
      <c r="K127" s="18"/>
      <c r="L127" s="18">
        <f t="shared" si="6"/>
        <v>109</v>
      </c>
      <c r="M127" s="18"/>
      <c r="N127" s="18">
        <f t="shared" si="6"/>
        <v>0</v>
      </c>
      <c r="O127" s="18"/>
      <c r="P127" s="18">
        <f t="shared" si="6"/>
        <v>0</v>
      </c>
      <c r="Q127" s="18"/>
      <c r="R127" s="18">
        <f t="shared" si="6"/>
        <v>104</v>
      </c>
      <c r="S127" s="18"/>
      <c r="T127" s="18">
        <f t="shared" si="6"/>
        <v>11</v>
      </c>
      <c r="U127" s="18"/>
      <c r="V127" s="18">
        <f t="shared" si="6"/>
        <v>0</v>
      </c>
      <c r="W127" s="18"/>
      <c r="X127" s="18">
        <f t="shared" si="6"/>
        <v>64</v>
      </c>
      <c r="Y127" s="18">
        <f t="shared" si="6"/>
        <v>8</v>
      </c>
      <c r="Z127" s="18">
        <f t="shared" si="6"/>
        <v>0</v>
      </c>
      <c r="AA127" s="18">
        <f t="shared" si="6"/>
        <v>0</v>
      </c>
      <c r="AB127" s="18">
        <f t="shared" si="6"/>
        <v>19</v>
      </c>
      <c r="AC127" s="18"/>
      <c r="AD127" s="18">
        <f t="shared" si="6"/>
        <v>0</v>
      </c>
      <c r="AE127" s="18">
        <f t="shared" si="6"/>
        <v>0</v>
      </c>
      <c r="AF127" s="18">
        <f t="shared" si="6"/>
        <v>0</v>
      </c>
      <c r="AG127" s="18">
        <f t="shared" si="6"/>
        <v>0</v>
      </c>
      <c r="AH127" s="18">
        <f t="shared" si="6"/>
        <v>0</v>
      </c>
    </row>
    <row r="128" spans="1:34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4" s="4" customFormat="1" x14ac:dyDescent="0.2">
      <c r="A161" s="29"/>
      <c r="B161" s="31"/>
      <c r="C161" s="30"/>
      <c r="D161" s="30"/>
      <c r="E161" s="8"/>
      <c r="F161" s="18"/>
      <c r="G161" s="17"/>
    </row>
    <row r="162" spans="1:34" s="4" customFormat="1" x14ac:dyDescent="0.2">
      <c r="A162" s="29"/>
      <c r="B162" s="31"/>
      <c r="C162" s="30"/>
      <c r="D162" s="30"/>
      <c r="E162" s="8"/>
      <c r="F162" s="18"/>
      <c r="G162" s="17"/>
    </row>
    <row r="163" spans="1:34" s="4" customFormat="1" x14ac:dyDescent="0.2">
      <c r="A163" s="29"/>
      <c r="B163" s="31"/>
      <c r="C163" s="30"/>
      <c r="D163" s="30"/>
      <c r="E163" s="8"/>
      <c r="F163" s="18"/>
      <c r="G163" s="17"/>
    </row>
    <row r="164" spans="1:34" s="4" customFormat="1" x14ac:dyDescent="0.2">
      <c r="A164" s="29"/>
      <c r="B164" s="31"/>
      <c r="C164" s="30"/>
      <c r="D164" s="30"/>
      <c r="E164" s="8"/>
      <c r="F164" s="18"/>
      <c r="G164" s="17"/>
    </row>
    <row r="165" spans="1:34" s="4" customFormat="1" x14ac:dyDescent="0.2">
      <c r="A165" s="29"/>
      <c r="B165" s="31"/>
      <c r="C165" s="30"/>
      <c r="D165" s="30"/>
      <c r="E165" s="8"/>
      <c r="F165" s="20"/>
      <c r="G165" s="17"/>
    </row>
    <row r="166" spans="1:34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s="4" customFormat="1" x14ac:dyDescent="0.2">
      <c r="A167" s="29"/>
      <c r="B167" s="31"/>
      <c r="C167" s="30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s="4" customFormat="1" x14ac:dyDescent="0.2">
      <c r="A168" s="29"/>
      <c r="B168" s="31"/>
      <c r="C168" s="30"/>
      <c r="D168" s="30"/>
      <c r="E168" s="8"/>
      <c r="F168" s="18"/>
      <c r="G168" s="17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s="4" customFormat="1" x14ac:dyDescent="0.2">
      <c r="A169" s="29"/>
      <c r="B169" s="31"/>
      <c r="C169" s="30"/>
      <c r="D169" s="30"/>
      <c r="E169" s="8"/>
      <c r="F169" s="18"/>
      <c r="G169" s="17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s="4" customFormat="1" x14ac:dyDescent="0.2">
      <c r="A170" s="29"/>
      <c r="B170" s="31"/>
      <c r="C170" s="30"/>
      <c r="D170" s="30"/>
      <c r="E170" s="8"/>
      <c r="F170" s="18"/>
      <c r="G170" s="17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s="4" customFormat="1" x14ac:dyDescent="0.2">
      <c r="A171" s="29"/>
      <c r="B171" s="31"/>
      <c r="C171" s="30"/>
      <c r="D171" s="30"/>
      <c r="E171" s="8"/>
      <c r="F171" s="18"/>
      <c r="G171" s="17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s="4" customFormat="1" x14ac:dyDescent="0.2">
      <c r="A172" s="17"/>
      <c r="B172" s="19"/>
      <c r="C172" s="18"/>
      <c r="D172" s="30"/>
      <c r="E172" s="8"/>
      <c r="F172" s="18"/>
      <c r="G172" s="17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s="4" customFormat="1" x14ac:dyDescent="0.2">
      <c r="A173" s="29"/>
      <c r="B173" s="31"/>
      <c r="C173" s="30"/>
      <c r="D173" s="30"/>
      <c r="E173" s="8"/>
      <c r="F173" s="20"/>
      <c r="G173" s="17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s="4" customFormat="1" x14ac:dyDescent="0.2">
      <c r="A174" s="29"/>
      <c r="B174" s="31"/>
      <c r="C174" s="30"/>
      <c r="D174" s="30"/>
      <c r="E174" s="8"/>
      <c r="F174" s="20"/>
      <c r="G174" s="17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s="4" customFormat="1" x14ac:dyDescent="0.2">
      <c r="A175" s="17"/>
      <c r="B175" s="19"/>
      <c r="C175" s="18"/>
      <c r="D175" s="30"/>
      <c r="E175" s="8"/>
      <c r="F175" s="18"/>
      <c r="G175" s="17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s="26" customFormat="1" x14ac:dyDescent="0.2">
      <c r="A176" s="32"/>
      <c r="B176" s="33"/>
      <c r="C176" s="32"/>
      <c r="D176" s="30"/>
      <c r="E176" s="8"/>
      <c r="F176" s="18"/>
      <c r="G176" s="17"/>
    </row>
    <row r="177" spans="1:34" s="26" customFormat="1" x14ac:dyDescent="0.2">
      <c r="A177" s="32"/>
      <c r="B177" s="33"/>
      <c r="C177" s="32"/>
      <c r="D177" s="30"/>
      <c r="E177" s="8"/>
      <c r="F177" s="18"/>
      <c r="G177" s="17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s="26" customFormat="1" x14ac:dyDescent="0.2">
      <c r="A178" s="32"/>
      <c r="B178" s="33"/>
      <c r="C178" s="32"/>
      <c r="D178" s="30"/>
      <c r="E178" s="8"/>
      <c r="F178" s="18"/>
      <c r="G178" s="17"/>
    </row>
    <row r="179" spans="1:34" s="26" customFormat="1" x14ac:dyDescent="0.2">
      <c r="A179" s="32"/>
      <c r="B179" s="33"/>
      <c r="C179" s="32"/>
      <c r="D179" s="30"/>
      <c r="E179" s="8"/>
      <c r="F179" s="18"/>
      <c r="G179" s="17"/>
    </row>
    <row r="180" spans="1:34" s="26" customFormat="1" x14ac:dyDescent="0.2">
      <c r="A180" s="32"/>
      <c r="B180" s="33"/>
      <c r="C180" s="32"/>
      <c r="D180" s="30"/>
      <c r="E180" s="8"/>
      <c r="F180" s="18"/>
      <c r="G180" s="17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s="26" customFormat="1" x14ac:dyDescent="0.2">
      <c r="A181" s="32"/>
      <c r="B181" s="33"/>
      <c r="C181" s="32"/>
      <c r="D181" s="30"/>
      <c r="E181" s="8"/>
      <c r="F181" s="18"/>
      <c r="G181" s="17"/>
    </row>
    <row r="182" spans="1:34" s="26" customFormat="1" x14ac:dyDescent="0.2">
      <c r="A182" s="32"/>
      <c r="B182" s="33"/>
      <c r="C182" s="32"/>
      <c r="D182" s="30"/>
      <c r="E182" s="8"/>
      <c r="F182" s="18"/>
      <c r="G182" s="17"/>
    </row>
    <row r="183" spans="1:34" s="26" customFormat="1" x14ac:dyDescent="0.2">
      <c r="A183" s="32"/>
      <c r="B183" s="33"/>
      <c r="C183" s="32"/>
      <c r="D183" s="30"/>
      <c r="E183" s="8"/>
      <c r="F183" s="18"/>
      <c r="G183" s="17"/>
    </row>
    <row r="184" spans="1:34" s="26" customFormat="1" x14ac:dyDescent="0.2">
      <c r="A184" s="32"/>
      <c r="B184" s="33"/>
      <c r="C184" s="32"/>
      <c r="D184" s="30"/>
      <c r="E184" s="8"/>
      <c r="F184" s="18"/>
      <c r="G184" s="17"/>
    </row>
    <row r="185" spans="1:34" s="26" customFormat="1" x14ac:dyDescent="0.2">
      <c r="A185" s="32"/>
      <c r="B185" s="33"/>
      <c r="C185" s="32"/>
      <c r="D185" s="30"/>
      <c r="E185" s="8"/>
      <c r="F185" s="18"/>
      <c r="G185" s="17"/>
    </row>
    <row r="186" spans="1:34" s="26" customFormat="1" x14ac:dyDescent="0.2">
      <c r="A186" s="32"/>
      <c r="B186" s="33"/>
      <c r="C186" s="32"/>
      <c r="D186" s="30"/>
      <c r="E186" s="8"/>
      <c r="F186" s="18"/>
      <c r="G186" s="17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34" s="21" customFormat="1" x14ac:dyDescent="0.2">
      <c r="A187" s="32"/>
      <c r="B187" s="33"/>
      <c r="C187" s="32"/>
      <c r="D187" s="30"/>
      <c r="E187" s="8"/>
      <c r="F187" s="18"/>
      <c r="G187" s="17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s="26" customFormat="1" x14ac:dyDescent="0.2">
      <c r="A188" s="32"/>
      <c r="B188" s="33"/>
      <c r="C188" s="32"/>
      <c r="D188" s="30"/>
      <c r="E188" s="8"/>
      <c r="F188" s="18"/>
      <c r="G188" s="17"/>
    </row>
    <row r="189" spans="1:34" s="26" customFormat="1" x14ac:dyDescent="0.2">
      <c r="A189" s="32"/>
      <c r="B189" s="33"/>
      <c r="C189" s="32"/>
      <c r="D189" s="30"/>
      <c r="E189" s="8"/>
      <c r="F189" s="18"/>
      <c r="G189" s="17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4" s="21" customFormat="1" x14ac:dyDescent="0.2">
      <c r="A190" s="32"/>
      <c r="B190" s="33"/>
      <c r="C190" s="32"/>
      <c r="D190" s="30"/>
      <c r="E190" s="8"/>
      <c r="F190" s="18"/>
      <c r="G190" s="17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s="26" customFormat="1" x14ac:dyDescent="0.2">
      <c r="A191" s="32"/>
      <c r="B191" s="33"/>
      <c r="C191" s="32"/>
      <c r="D191" s="30"/>
      <c r="E191" s="8"/>
      <c r="F191" s="18"/>
      <c r="G191" s="17"/>
    </row>
    <row r="192" spans="1:34" s="26" customFormat="1" x14ac:dyDescent="0.2">
      <c r="A192" s="32"/>
      <c r="B192" s="33"/>
      <c r="C192" s="32"/>
      <c r="D192" s="30"/>
      <c r="E192" s="8"/>
      <c r="F192" s="18"/>
      <c r="G192" s="17"/>
    </row>
    <row r="193" spans="1:34" s="26" customFormat="1" x14ac:dyDescent="0.2">
      <c r="A193" s="32"/>
      <c r="B193" s="33"/>
      <c r="C193" s="32"/>
      <c r="D193" s="30"/>
      <c r="E193" s="8"/>
      <c r="F193" s="18"/>
      <c r="G193" s="17"/>
    </row>
    <row r="194" spans="1:34" s="26" customFormat="1" x14ac:dyDescent="0.2">
      <c r="A194" s="32"/>
      <c r="B194" s="33"/>
      <c r="C194" s="32"/>
      <c r="D194" s="30"/>
      <c r="E194" s="8"/>
      <c r="F194" s="18"/>
      <c r="G194" s="17"/>
    </row>
    <row r="195" spans="1:34" s="26" customFormat="1" x14ac:dyDescent="0.2">
      <c r="A195" s="32"/>
      <c r="B195" s="33"/>
      <c r="C195" s="32"/>
      <c r="D195" s="30"/>
      <c r="E195" s="8"/>
      <c r="F195" s="18"/>
      <c r="G195" s="17"/>
    </row>
    <row r="196" spans="1:34" s="26" customFormat="1" x14ac:dyDescent="0.2">
      <c r="A196" s="32"/>
      <c r="B196" s="33"/>
      <c r="C196" s="32"/>
      <c r="D196" s="30"/>
      <c r="E196" s="8"/>
      <c r="F196" s="18"/>
      <c r="G196" s="17"/>
    </row>
    <row r="197" spans="1:34" s="26" customFormat="1" x14ac:dyDescent="0.2">
      <c r="A197" s="32"/>
      <c r="B197" s="33"/>
      <c r="C197" s="32"/>
      <c r="D197" s="30"/>
      <c r="E197" s="8"/>
      <c r="F197" s="18"/>
      <c r="G197" s="17"/>
    </row>
    <row r="198" spans="1:34" s="26" customFormat="1" x14ac:dyDescent="0.2">
      <c r="A198" s="32"/>
      <c r="B198" s="33"/>
      <c r="C198" s="32"/>
      <c r="D198" s="30"/>
      <c r="E198" s="8"/>
      <c r="F198" s="18"/>
      <c r="G198" s="17"/>
    </row>
    <row r="199" spans="1:34" s="26" customFormat="1" x14ac:dyDescent="0.2">
      <c r="A199" s="32"/>
      <c r="B199" s="33"/>
      <c r="C199" s="32"/>
      <c r="D199" s="30"/>
      <c r="E199" s="8"/>
      <c r="F199" s="18"/>
      <c r="G199" s="17"/>
    </row>
    <row r="200" spans="1:34" s="26" customFormat="1" x14ac:dyDescent="0.2">
      <c r="A200" s="32"/>
      <c r="B200" s="33"/>
      <c r="C200" s="32"/>
      <c r="D200" s="30"/>
      <c r="E200" s="8"/>
      <c r="F200" s="18"/>
      <c r="G200" s="17"/>
    </row>
    <row r="201" spans="1:34" s="26" customFormat="1" x14ac:dyDescent="0.2">
      <c r="A201" s="32"/>
      <c r="B201" s="33"/>
      <c r="C201" s="32"/>
      <c r="D201" s="30"/>
      <c r="E201" s="8"/>
      <c r="F201" s="18"/>
      <c r="G201" s="17"/>
    </row>
    <row r="202" spans="1:34" s="26" customFormat="1" x14ac:dyDescent="0.2">
      <c r="A202" s="32"/>
      <c r="B202" s="33"/>
      <c r="C202" s="32"/>
      <c r="D202" s="30"/>
      <c r="E202" s="8"/>
      <c r="F202" s="18"/>
      <c r="G202" s="17"/>
    </row>
    <row r="203" spans="1:34" s="26" customFormat="1" x14ac:dyDescent="0.2">
      <c r="A203" s="32"/>
      <c r="B203" s="33"/>
      <c r="C203" s="32"/>
      <c r="D203" s="30"/>
      <c r="E203" s="8"/>
      <c r="F203" s="18"/>
      <c r="G203" s="17"/>
    </row>
    <row r="204" spans="1:34" s="26" customFormat="1" x14ac:dyDescent="0.2">
      <c r="A204" s="32"/>
      <c r="B204" s="33"/>
      <c r="C204" s="32"/>
      <c r="D204" s="30"/>
      <c r="E204" s="8"/>
      <c r="F204" s="18"/>
      <c r="G204" s="17"/>
    </row>
    <row r="205" spans="1:34" s="26" customFormat="1" x14ac:dyDescent="0.2">
      <c r="A205" s="32"/>
      <c r="B205" s="33"/>
      <c r="C205" s="32"/>
      <c r="D205" s="30"/>
      <c r="E205" s="8"/>
      <c r="F205" s="18"/>
      <c r="G205" s="17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s="26" customFormat="1" x14ac:dyDescent="0.2">
      <c r="A206" s="32"/>
      <c r="B206" s="33"/>
      <c r="C206" s="32"/>
      <c r="D206" s="30"/>
      <c r="E206" s="8"/>
      <c r="F206" s="18"/>
      <c r="G206" s="17"/>
    </row>
    <row r="207" spans="1:34" s="26" customFormat="1" x14ac:dyDescent="0.2">
      <c r="A207" s="32"/>
      <c r="B207" s="33"/>
      <c r="C207" s="32"/>
      <c r="D207" s="30"/>
      <c r="E207" s="8"/>
      <c r="F207" s="18"/>
      <c r="G207" s="17"/>
    </row>
    <row r="208" spans="1:34" s="26" customFormat="1" x14ac:dyDescent="0.2">
      <c r="A208" s="32"/>
      <c r="B208" s="33"/>
      <c r="C208" s="32"/>
      <c r="D208" s="30"/>
      <c r="E208" s="8"/>
      <c r="F208" s="18"/>
      <c r="G208" s="17"/>
    </row>
    <row r="209" spans="1:34" s="26" customFormat="1" x14ac:dyDescent="0.2">
      <c r="A209" s="32"/>
      <c r="B209" s="33"/>
      <c r="C209" s="32"/>
      <c r="D209" s="30"/>
      <c r="E209" s="8"/>
      <c r="F209" s="18"/>
      <c r="G209" s="17"/>
    </row>
    <row r="210" spans="1:34" s="26" customFormat="1" x14ac:dyDescent="0.2">
      <c r="A210" s="32"/>
      <c r="B210" s="33"/>
      <c r="C210" s="32"/>
      <c r="D210" s="30"/>
      <c r="E210" s="8"/>
      <c r="F210" s="18"/>
      <c r="G210" s="17"/>
    </row>
    <row r="211" spans="1:34" s="26" customFormat="1" x14ac:dyDescent="0.2">
      <c r="A211" s="32"/>
      <c r="B211" s="33"/>
      <c r="C211" s="32"/>
      <c r="D211" s="30"/>
      <c r="E211" s="8"/>
      <c r="F211" s="18"/>
      <c r="G211" s="17"/>
    </row>
    <row r="212" spans="1:34" s="26" customFormat="1" x14ac:dyDescent="0.2">
      <c r="A212" s="32"/>
      <c r="B212" s="33"/>
      <c r="C212" s="32"/>
      <c r="D212" s="30"/>
      <c r="E212" s="8"/>
      <c r="F212" s="18"/>
      <c r="G212" s="17"/>
    </row>
    <row r="213" spans="1:34" s="26" customFormat="1" x14ac:dyDescent="0.2">
      <c r="A213" s="32"/>
      <c r="B213" s="33"/>
      <c r="C213" s="32"/>
      <c r="D213" s="30"/>
      <c r="E213" s="8"/>
      <c r="F213" s="18"/>
      <c r="G213" s="17"/>
    </row>
    <row r="214" spans="1:34" s="26" customFormat="1" x14ac:dyDescent="0.2">
      <c r="A214" s="32"/>
      <c r="B214" s="33"/>
      <c r="C214" s="32"/>
      <c r="D214" s="30"/>
      <c r="E214" s="8"/>
      <c r="F214" s="18"/>
      <c r="G214" s="17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34" s="21" customFormat="1" x14ac:dyDescent="0.2">
      <c r="A215" s="4"/>
      <c r="B215" s="4"/>
      <c r="C215" s="4"/>
      <c r="D215" s="30"/>
      <c r="E215" s="8"/>
      <c r="F215" s="4"/>
      <c r="G215" s="4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s="26" customFormat="1" x14ac:dyDescent="0.2">
      <c r="A216" s="4"/>
      <c r="B216" s="4"/>
      <c r="C216" s="4"/>
      <c r="D216" s="30"/>
      <c r="E216" s="8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30"/>
      <c r="E217" s="8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30"/>
      <c r="E218" s="8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30"/>
      <c r="E219" s="8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4" customFormat="1" x14ac:dyDescent="0.2"/>
    <row r="227" spans="1:34" s="4" customFormat="1" x14ac:dyDescent="0.2"/>
    <row r="228" spans="1:34" s="4" customFormat="1" x14ac:dyDescent="0.2"/>
    <row r="229" spans="1:34" s="4" customFormat="1" x14ac:dyDescent="0.2"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34" s="21" customFormat="1" x14ac:dyDescent="0.2">
      <c r="A230" s="4"/>
      <c r="B230" s="4"/>
      <c r="C230" s="4"/>
      <c r="D230" s="4"/>
      <c r="E230" s="4"/>
      <c r="F230" s="4"/>
      <c r="G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s="4" customFormat="1" x14ac:dyDescent="0.2"/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/>
    <row r="259" spans="1:34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s="4" customFormat="1" x14ac:dyDescent="0.2"/>
    <row r="261" spans="1:34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34" s="21" customFormat="1" x14ac:dyDescent="0.2">
      <c r="A269" s="4"/>
      <c r="B269" s="4"/>
      <c r="C269" s="4"/>
      <c r="D269" s="4"/>
      <c r="E269" s="4"/>
      <c r="F269" s="4"/>
      <c r="G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s="4" customFormat="1" x14ac:dyDescent="0.2"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1:34" s="26" customFormat="1" x14ac:dyDescent="0.2">
      <c r="A271" s="4"/>
      <c r="B271" s="4"/>
      <c r="C271" s="4"/>
      <c r="D271" s="4"/>
      <c r="E271" s="4"/>
      <c r="F271" s="4"/>
      <c r="G271" s="4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4" customFormat="1" x14ac:dyDescent="0.2"/>
    <row r="275" spans="1:34" s="4" customFormat="1" x14ac:dyDescent="0.2"/>
    <row r="276" spans="1:34" s="4" customFormat="1" x14ac:dyDescent="0.2"/>
    <row r="277" spans="1:34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s="4" customFormat="1" x14ac:dyDescent="0.2"/>
    <row r="279" spans="1:34" s="4" customFormat="1" x14ac:dyDescent="0.2"/>
    <row r="280" spans="1:34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34" s="21" customFormat="1" x14ac:dyDescent="0.2">
      <c r="A287" s="4"/>
      <c r="B287" s="4"/>
      <c r="C287" s="4"/>
      <c r="D287" s="4"/>
      <c r="E287" s="4"/>
      <c r="F287" s="4"/>
      <c r="G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s="4" customFormat="1" x14ac:dyDescent="0.2"/>
    <row r="289" spans="1:34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4" s="21" customFormat="1" x14ac:dyDescent="0.2">
      <c r="A290" s="4"/>
      <c r="B290" s="4"/>
      <c r="C290" s="4"/>
      <c r="D290" s="4"/>
      <c r="E290" s="4"/>
      <c r="F290" s="4"/>
      <c r="G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s="4" customFormat="1" x14ac:dyDescent="0.2"/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/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21"/>
  <sheetViews>
    <sheetView zoomScale="80" zoomScaleNormal="80" workbookViewId="0">
      <pane xSplit="3" ySplit="2" topLeftCell="V99" activePane="bottomRight" state="frozen"/>
      <selection pane="topRight" activeCell="D1" sqref="D1"/>
      <selection pane="bottomLeft" activeCell="A3" sqref="A3"/>
      <selection pane="bottomRight" activeCell="L126" sqref="L126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5546875" style="4" customWidth="1"/>
    <col min="5" max="5" width="11.3320312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76" t="s">
        <v>861</v>
      </c>
      <c r="K1" s="77"/>
      <c r="L1" s="78" t="s">
        <v>862</v>
      </c>
      <c r="M1" s="79"/>
      <c r="N1" s="76" t="s">
        <v>863</v>
      </c>
      <c r="O1" s="77"/>
      <c r="P1" s="76" t="s">
        <v>864</v>
      </c>
      <c r="Q1" s="77"/>
      <c r="R1" s="78" t="s">
        <v>865</v>
      </c>
      <c r="S1" s="79"/>
      <c r="T1" s="78" t="s">
        <v>866</v>
      </c>
      <c r="U1" s="79"/>
      <c r="V1" s="76" t="s">
        <v>867</v>
      </c>
      <c r="W1" s="80"/>
      <c r="X1" s="130" t="s">
        <v>872</v>
      </c>
      <c r="Y1" s="130" t="s">
        <v>873</v>
      </c>
      <c r="Z1" s="130" t="s">
        <v>874</v>
      </c>
      <c r="AA1" s="130" t="s">
        <v>875</v>
      </c>
      <c r="AB1" s="130" t="s">
        <v>876</v>
      </c>
      <c r="AC1" s="130" t="s">
        <v>877</v>
      </c>
      <c r="AD1" s="130" t="s">
        <v>878</v>
      </c>
      <c r="AE1" s="130" t="s">
        <v>879</v>
      </c>
      <c r="AF1" s="130" t="s">
        <v>880</v>
      </c>
      <c r="AG1" s="130" t="s">
        <v>881</v>
      </c>
      <c r="AH1" s="167" t="s">
        <v>883</v>
      </c>
      <c r="AI1" s="166" t="s">
        <v>884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1" t="s">
        <v>855</v>
      </c>
      <c r="I2" s="1" t="s">
        <v>856</v>
      </c>
      <c r="J2" s="78" t="s">
        <v>868</v>
      </c>
      <c r="K2" s="79"/>
      <c r="L2" s="78" t="s">
        <v>868</v>
      </c>
      <c r="M2" s="79"/>
      <c r="N2" s="78" t="s">
        <v>868</v>
      </c>
      <c r="O2" s="79"/>
      <c r="P2" s="78" t="s">
        <v>868</v>
      </c>
      <c r="Q2" s="79"/>
      <c r="R2" s="78" t="s">
        <v>868</v>
      </c>
      <c r="S2" s="79"/>
      <c r="T2" s="78" t="s">
        <v>868</v>
      </c>
      <c r="U2" s="79"/>
      <c r="V2" s="78" t="s">
        <v>868</v>
      </c>
      <c r="W2" s="80"/>
      <c r="X2" s="129" t="s">
        <v>882</v>
      </c>
      <c r="Y2" s="129" t="s">
        <v>882</v>
      </c>
      <c r="Z2" s="129" t="s">
        <v>882</v>
      </c>
      <c r="AA2" s="129" t="s">
        <v>882</v>
      </c>
      <c r="AB2" s="129" t="s">
        <v>882</v>
      </c>
      <c r="AC2" s="129" t="s">
        <v>882</v>
      </c>
      <c r="AD2" s="129" t="s">
        <v>882</v>
      </c>
      <c r="AE2" s="129" t="s">
        <v>882</v>
      </c>
      <c r="AF2" s="129" t="s">
        <v>882</v>
      </c>
      <c r="AG2" s="129" t="s">
        <v>882</v>
      </c>
    </row>
    <row r="3" spans="1:35" s="4" customFormat="1" ht="15" x14ac:dyDescent="0.25">
      <c r="A3" s="29">
        <v>20160445</v>
      </c>
      <c r="B3" s="31">
        <v>42494</v>
      </c>
      <c r="C3" s="30" t="s">
        <v>509</v>
      </c>
      <c r="D3" s="30">
        <v>0</v>
      </c>
      <c r="E3" s="8">
        <v>-3</v>
      </c>
      <c r="F3" s="36">
        <v>84.638416996636437</v>
      </c>
      <c r="G3" s="37">
        <v>1</v>
      </c>
      <c r="H3" s="71">
        <v>0.65266389641227318</v>
      </c>
      <c r="I3" s="70">
        <v>1</v>
      </c>
      <c r="J3" s="85">
        <v>0.04</v>
      </c>
      <c r="K3" s="83"/>
      <c r="L3" s="71">
        <v>13.71</v>
      </c>
      <c r="M3" s="83"/>
      <c r="N3" s="81">
        <v>0</v>
      </c>
      <c r="O3" s="83" t="s">
        <v>869</v>
      </c>
      <c r="P3" s="81">
        <v>0</v>
      </c>
      <c r="Q3" s="83" t="s">
        <v>869</v>
      </c>
      <c r="R3" s="71">
        <v>3.7544</v>
      </c>
      <c r="S3" s="83"/>
      <c r="T3" s="81">
        <v>0</v>
      </c>
      <c r="U3" s="83" t="s">
        <v>869</v>
      </c>
      <c r="V3" s="81">
        <v>0</v>
      </c>
      <c r="W3" s="83" t="s">
        <v>869</v>
      </c>
      <c r="X3" s="134">
        <v>48.4</v>
      </c>
      <c r="Y3" s="134">
        <v>0</v>
      </c>
      <c r="Z3" s="134">
        <v>0</v>
      </c>
      <c r="AA3" s="134">
        <v>0</v>
      </c>
      <c r="AB3" s="134">
        <v>0</v>
      </c>
      <c r="AC3" s="134">
        <v>0</v>
      </c>
      <c r="AD3" s="134">
        <v>0</v>
      </c>
      <c r="AE3" s="134">
        <v>0</v>
      </c>
      <c r="AF3" s="134">
        <v>0</v>
      </c>
      <c r="AG3" s="134">
        <v>0</v>
      </c>
      <c r="AH3" s="177">
        <v>-91.05</v>
      </c>
      <c r="AI3" s="176">
        <v>-12.95</v>
      </c>
    </row>
    <row r="4" spans="1:35" s="4" customFormat="1" ht="15" x14ac:dyDescent="0.25">
      <c r="A4" s="29">
        <v>20160446</v>
      </c>
      <c r="B4" s="31">
        <v>42494</v>
      </c>
      <c r="C4" s="30" t="s">
        <v>510</v>
      </c>
      <c r="D4" s="30">
        <v>0</v>
      </c>
      <c r="E4" s="8">
        <v>-2.5</v>
      </c>
      <c r="F4" s="36">
        <v>106.03050623749309</v>
      </c>
      <c r="G4" s="37">
        <v>1</v>
      </c>
      <c r="H4" s="71">
        <v>0.31935035061032163</v>
      </c>
      <c r="I4" s="70">
        <v>1</v>
      </c>
      <c r="J4" s="85">
        <v>0.05</v>
      </c>
      <c r="K4" s="83"/>
      <c r="L4" s="71">
        <v>11.826000000000001</v>
      </c>
      <c r="M4" s="83"/>
      <c r="N4" s="81">
        <v>0</v>
      </c>
      <c r="O4" s="83" t="s">
        <v>869</v>
      </c>
      <c r="P4" s="81">
        <v>0</v>
      </c>
      <c r="Q4" s="83" t="s">
        <v>869</v>
      </c>
      <c r="R4" s="71">
        <v>0.7964</v>
      </c>
      <c r="S4" s="83"/>
      <c r="T4" s="81">
        <v>0</v>
      </c>
      <c r="U4" s="83" t="s">
        <v>869</v>
      </c>
      <c r="V4" s="81">
        <v>0</v>
      </c>
      <c r="W4" s="83" t="s">
        <v>869</v>
      </c>
      <c r="X4" s="134">
        <v>33.9</v>
      </c>
      <c r="Y4" s="134">
        <v>0</v>
      </c>
      <c r="Z4" s="134">
        <v>0</v>
      </c>
      <c r="AA4" s="134">
        <v>0</v>
      </c>
      <c r="AB4" s="134">
        <v>0</v>
      </c>
      <c r="AC4" s="134">
        <v>0</v>
      </c>
      <c r="AD4" s="134">
        <v>0</v>
      </c>
      <c r="AE4" s="134">
        <v>0</v>
      </c>
      <c r="AF4" s="134">
        <v>0</v>
      </c>
      <c r="AG4" s="134">
        <v>0</v>
      </c>
      <c r="AH4" s="177">
        <v>-90.2</v>
      </c>
      <c r="AI4" s="176">
        <v>-12.98</v>
      </c>
    </row>
    <row r="5" spans="1:35" s="4" customFormat="1" ht="15" x14ac:dyDescent="0.25">
      <c r="A5" s="29">
        <v>20160447</v>
      </c>
      <c r="B5" s="31">
        <v>42494</v>
      </c>
      <c r="C5" s="30" t="s">
        <v>511</v>
      </c>
      <c r="D5" s="30">
        <v>0</v>
      </c>
      <c r="E5" s="8">
        <v>-2</v>
      </c>
      <c r="F5" s="36">
        <v>147.68878528547708</v>
      </c>
      <c r="G5" s="37">
        <v>1</v>
      </c>
      <c r="H5" s="71">
        <v>0.56651764182094755</v>
      </c>
      <c r="I5" s="70">
        <v>1</v>
      </c>
      <c r="J5" s="85">
        <v>0.06</v>
      </c>
      <c r="K5" s="83"/>
      <c r="L5" s="71">
        <v>5.5380000000000003</v>
      </c>
      <c r="M5" s="83"/>
      <c r="N5" s="81">
        <v>0</v>
      </c>
      <c r="O5" s="83" t="s">
        <v>869</v>
      </c>
      <c r="P5" s="81">
        <v>0</v>
      </c>
      <c r="Q5" s="83" t="s">
        <v>869</v>
      </c>
      <c r="R5" s="71">
        <v>0.8679</v>
      </c>
      <c r="S5" s="83"/>
      <c r="T5" s="81">
        <v>0</v>
      </c>
      <c r="U5" s="83" t="s">
        <v>869</v>
      </c>
      <c r="V5" s="81">
        <v>0</v>
      </c>
      <c r="W5" s="83" t="s">
        <v>869</v>
      </c>
      <c r="X5" s="134">
        <v>2</v>
      </c>
      <c r="Y5" s="134">
        <v>0</v>
      </c>
      <c r="Z5" s="134">
        <v>0</v>
      </c>
      <c r="AA5" s="134">
        <v>0</v>
      </c>
      <c r="AB5" s="134">
        <v>0</v>
      </c>
      <c r="AC5" s="134">
        <v>0</v>
      </c>
      <c r="AD5" s="134">
        <v>0</v>
      </c>
      <c r="AE5" s="134">
        <v>0</v>
      </c>
      <c r="AF5" s="134">
        <v>0</v>
      </c>
      <c r="AG5" s="134">
        <v>0</v>
      </c>
      <c r="AH5" s="177">
        <v>-90.14</v>
      </c>
      <c r="AI5" s="176">
        <v>-12.95</v>
      </c>
    </row>
    <row r="6" spans="1:35" s="4" customFormat="1" ht="15" x14ac:dyDescent="0.25">
      <c r="A6" s="29">
        <v>20160448</v>
      </c>
      <c r="B6" s="31">
        <v>42494</v>
      </c>
      <c r="C6" s="30" t="s">
        <v>512</v>
      </c>
      <c r="D6" s="30">
        <v>0</v>
      </c>
      <c r="E6" s="8">
        <v>-1.5</v>
      </c>
      <c r="F6" s="42">
        <v>333.45945430662971</v>
      </c>
      <c r="G6" s="1">
        <v>2</v>
      </c>
      <c r="H6" s="71">
        <v>0.63656179275034319</v>
      </c>
      <c r="I6" s="70">
        <v>1</v>
      </c>
      <c r="J6" s="85">
        <v>7.0000000000000007E-2</v>
      </c>
      <c r="K6" s="83"/>
      <c r="L6" s="71">
        <v>2.5350000000000001</v>
      </c>
      <c r="M6" s="83"/>
      <c r="N6" s="81">
        <v>0</v>
      </c>
      <c r="O6" s="83" t="s">
        <v>869</v>
      </c>
      <c r="P6" s="81">
        <v>0</v>
      </c>
      <c r="Q6" s="83" t="s">
        <v>869</v>
      </c>
      <c r="R6" s="81">
        <v>0</v>
      </c>
      <c r="S6" s="83" t="s">
        <v>869</v>
      </c>
      <c r="T6" s="81">
        <v>0</v>
      </c>
      <c r="U6" s="83" t="s">
        <v>869</v>
      </c>
      <c r="V6" s="81">
        <v>0</v>
      </c>
      <c r="W6" s="83" t="s">
        <v>869</v>
      </c>
      <c r="X6" s="134">
        <v>0</v>
      </c>
      <c r="Y6" s="134">
        <v>0</v>
      </c>
      <c r="Z6" s="134">
        <v>0</v>
      </c>
      <c r="AA6" s="134">
        <v>0</v>
      </c>
      <c r="AB6" s="134">
        <v>2.8</v>
      </c>
      <c r="AC6" s="134">
        <v>0</v>
      </c>
      <c r="AD6" s="134">
        <v>0</v>
      </c>
      <c r="AE6" s="134">
        <v>0</v>
      </c>
      <c r="AF6" s="134">
        <v>0</v>
      </c>
      <c r="AG6" s="134">
        <v>0</v>
      </c>
      <c r="AH6" s="177">
        <v>-83.34</v>
      </c>
      <c r="AI6" s="176">
        <v>-12.41</v>
      </c>
    </row>
    <row r="7" spans="1:35" s="4" customFormat="1" ht="15" x14ac:dyDescent="0.25">
      <c r="A7" s="29">
        <v>20160449</v>
      </c>
      <c r="B7" s="31">
        <v>42494</v>
      </c>
      <c r="C7" s="30" t="s">
        <v>513</v>
      </c>
      <c r="D7" s="30">
        <v>0</v>
      </c>
      <c r="E7" s="8">
        <v>-1.25</v>
      </c>
      <c r="F7" s="42">
        <v>819.37955513077782</v>
      </c>
      <c r="G7" s="1">
        <v>10</v>
      </c>
      <c r="H7" s="71">
        <v>0.56651764182094755</v>
      </c>
      <c r="I7" s="70">
        <v>1</v>
      </c>
      <c r="J7" s="85">
        <v>0.1</v>
      </c>
      <c r="K7" s="83"/>
      <c r="L7" s="71">
        <v>1.9950000000000001</v>
      </c>
      <c r="M7" s="83"/>
      <c r="N7" s="81">
        <v>0</v>
      </c>
      <c r="O7" s="83" t="s">
        <v>869</v>
      </c>
      <c r="P7" s="81">
        <v>0</v>
      </c>
      <c r="Q7" s="83" t="s">
        <v>869</v>
      </c>
      <c r="R7" s="81">
        <v>0</v>
      </c>
      <c r="S7" s="83" t="s">
        <v>869</v>
      </c>
      <c r="T7" s="81">
        <v>0</v>
      </c>
      <c r="U7" s="83" t="s">
        <v>869</v>
      </c>
      <c r="V7" s="81">
        <v>0</v>
      </c>
      <c r="W7" s="83" t="s">
        <v>869</v>
      </c>
      <c r="X7" s="134">
        <v>0</v>
      </c>
      <c r="Y7" s="134">
        <v>0</v>
      </c>
      <c r="Z7" s="134">
        <v>0</v>
      </c>
      <c r="AA7" s="134">
        <v>0</v>
      </c>
      <c r="AB7" s="134">
        <v>0</v>
      </c>
      <c r="AC7" s="134">
        <v>0</v>
      </c>
      <c r="AD7" s="134">
        <v>0</v>
      </c>
      <c r="AE7" s="134">
        <v>0</v>
      </c>
      <c r="AF7" s="134">
        <v>0</v>
      </c>
      <c r="AG7" s="134">
        <v>0</v>
      </c>
      <c r="AH7" s="177">
        <v>-80.41</v>
      </c>
      <c r="AI7" s="176">
        <v>-11.6</v>
      </c>
    </row>
    <row r="8" spans="1:35" s="4" customFormat="1" ht="15" x14ac:dyDescent="0.25">
      <c r="A8" s="29">
        <v>20160450</v>
      </c>
      <c r="B8" s="31">
        <v>42494</v>
      </c>
      <c r="C8" s="30" t="s">
        <v>514</v>
      </c>
      <c r="D8" s="30">
        <v>0</v>
      </c>
      <c r="E8" s="8">
        <v>-1</v>
      </c>
      <c r="F8" s="42">
        <v>736.30653561838358</v>
      </c>
      <c r="G8" s="1">
        <v>10</v>
      </c>
      <c r="H8" s="71">
        <v>0.67601194672207165</v>
      </c>
      <c r="I8" s="70">
        <v>1</v>
      </c>
      <c r="J8" s="85">
        <v>0.13</v>
      </c>
      <c r="K8" s="83"/>
      <c r="L8" s="71">
        <v>2.2450000000000001</v>
      </c>
      <c r="M8" s="83"/>
      <c r="N8" s="81">
        <v>0</v>
      </c>
      <c r="O8" s="83" t="s">
        <v>869</v>
      </c>
      <c r="P8" s="81">
        <v>0</v>
      </c>
      <c r="Q8" s="83" t="s">
        <v>869</v>
      </c>
      <c r="R8" s="71">
        <v>9.4000000000000004E-3</v>
      </c>
      <c r="S8" s="83" t="s">
        <v>870</v>
      </c>
      <c r="T8" s="81">
        <v>0</v>
      </c>
      <c r="U8" s="83" t="s">
        <v>869</v>
      </c>
      <c r="V8" s="81">
        <v>0</v>
      </c>
      <c r="W8" s="83" t="s">
        <v>869</v>
      </c>
      <c r="X8" s="134">
        <v>0</v>
      </c>
      <c r="Y8" s="134">
        <v>7.4</v>
      </c>
      <c r="Z8" s="134">
        <v>0</v>
      </c>
      <c r="AA8" s="134">
        <v>0</v>
      </c>
      <c r="AB8" s="134">
        <v>0</v>
      </c>
      <c r="AC8" s="134">
        <v>0</v>
      </c>
      <c r="AD8" s="134">
        <v>0</v>
      </c>
      <c r="AE8" s="134">
        <v>0</v>
      </c>
      <c r="AF8" s="134">
        <v>0</v>
      </c>
      <c r="AG8" s="134">
        <v>0</v>
      </c>
      <c r="AH8" s="177">
        <v>-82.1</v>
      </c>
      <c r="AI8" s="176">
        <v>-11.74</v>
      </c>
    </row>
    <row r="9" spans="1:35" s="4" customFormat="1" ht="15" x14ac:dyDescent="0.25">
      <c r="A9" s="29">
        <v>20160451</v>
      </c>
      <c r="B9" s="31">
        <v>42494</v>
      </c>
      <c r="C9" s="30" t="s">
        <v>515</v>
      </c>
      <c r="D9" s="30">
        <v>0</v>
      </c>
      <c r="E9" s="8">
        <v>-0.75</v>
      </c>
      <c r="F9" s="42">
        <v>627.45223418834951</v>
      </c>
      <c r="G9" s="1">
        <v>10</v>
      </c>
      <c r="H9" s="71">
        <v>0.66635068452491364</v>
      </c>
      <c r="I9" s="70">
        <v>1</v>
      </c>
      <c r="J9" s="85">
        <v>0.13</v>
      </c>
      <c r="K9" s="83"/>
      <c r="L9" s="71">
        <v>3.6880000000000002</v>
      </c>
      <c r="M9" s="83"/>
      <c r="N9" s="81">
        <v>0</v>
      </c>
      <c r="O9" s="83" t="s">
        <v>869</v>
      </c>
      <c r="P9" s="81">
        <v>0</v>
      </c>
      <c r="Q9" s="83" t="s">
        <v>869</v>
      </c>
      <c r="R9" s="71">
        <v>2.1625000000000001</v>
      </c>
      <c r="S9" s="83"/>
      <c r="T9" s="81">
        <v>0</v>
      </c>
      <c r="U9" s="83" t="s">
        <v>869</v>
      </c>
      <c r="V9" s="81">
        <v>0</v>
      </c>
      <c r="W9" s="83" t="s">
        <v>869</v>
      </c>
      <c r="X9" s="134">
        <v>26.8</v>
      </c>
      <c r="Y9" s="134">
        <v>24.9</v>
      </c>
      <c r="Z9" s="134">
        <v>0</v>
      </c>
      <c r="AA9" s="134">
        <v>0</v>
      </c>
      <c r="AB9" s="134">
        <v>0</v>
      </c>
      <c r="AC9" s="134">
        <v>0</v>
      </c>
      <c r="AD9" s="134">
        <v>0</v>
      </c>
      <c r="AE9" s="134">
        <v>0</v>
      </c>
      <c r="AF9" s="134">
        <v>0</v>
      </c>
      <c r="AG9" s="134">
        <v>0</v>
      </c>
      <c r="AH9" s="177">
        <v>-79.86</v>
      </c>
      <c r="AI9" s="176">
        <v>-11.53</v>
      </c>
    </row>
    <row r="10" spans="1:35" s="4" customFormat="1" ht="15" x14ac:dyDescent="0.25">
      <c r="A10" s="29">
        <v>20160452</v>
      </c>
      <c r="B10" s="31">
        <v>42494</v>
      </c>
      <c r="C10" s="30" t="s">
        <v>516</v>
      </c>
      <c r="D10" s="30">
        <v>0</v>
      </c>
      <c r="E10" s="8">
        <v>-0.5</v>
      </c>
      <c r="F10" s="42">
        <v>386.16785289380414</v>
      </c>
      <c r="G10" s="1">
        <v>2</v>
      </c>
      <c r="H10" s="71">
        <v>0.60033205951100066</v>
      </c>
      <c r="I10" s="70">
        <v>1</v>
      </c>
      <c r="J10" s="85">
        <v>0.13</v>
      </c>
      <c r="K10" s="83"/>
      <c r="L10" s="71">
        <v>6.8019999999999996</v>
      </c>
      <c r="M10" s="83"/>
      <c r="N10" s="81">
        <v>0</v>
      </c>
      <c r="O10" s="83" t="s">
        <v>869</v>
      </c>
      <c r="P10" s="81">
        <v>0</v>
      </c>
      <c r="Q10" s="83" t="s">
        <v>869</v>
      </c>
      <c r="R10" s="81">
        <v>0</v>
      </c>
      <c r="S10" s="83" t="s">
        <v>869</v>
      </c>
      <c r="T10" s="81">
        <v>0</v>
      </c>
      <c r="U10" s="83" t="s">
        <v>869</v>
      </c>
      <c r="V10" s="81">
        <v>0</v>
      </c>
      <c r="W10" s="83" t="s">
        <v>869</v>
      </c>
      <c r="X10" s="134">
        <v>168.8</v>
      </c>
      <c r="Y10" s="134">
        <v>19.5</v>
      </c>
      <c r="Z10" s="134">
        <v>0</v>
      </c>
      <c r="AA10" s="134">
        <v>46</v>
      </c>
      <c r="AB10" s="134">
        <v>0</v>
      </c>
      <c r="AC10" s="134">
        <v>0</v>
      </c>
      <c r="AD10" s="134">
        <v>0</v>
      </c>
      <c r="AE10" s="134">
        <v>0</v>
      </c>
      <c r="AF10" s="134">
        <v>0</v>
      </c>
      <c r="AG10" s="134">
        <v>0</v>
      </c>
      <c r="AH10" s="177">
        <v>-76.209999999999994</v>
      </c>
      <c r="AI10" s="176">
        <v>-10.95</v>
      </c>
    </row>
    <row r="11" spans="1:35" s="4" customFormat="1" ht="15" x14ac:dyDescent="0.25">
      <c r="A11" s="29">
        <v>20160453</v>
      </c>
      <c r="B11" s="31">
        <v>42494</v>
      </c>
      <c r="C11" s="30" t="s">
        <v>517</v>
      </c>
      <c r="D11" s="30">
        <v>0</v>
      </c>
      <c r="E11" s="8">
        <v>-0.25</v>
      </c>
      <c r="F11" s="36">
        <v>210.03546642823693</v>
      </c>
      <c r="G11" s="37">
        <v>1</v>
      </c>
      <c r="H11" s="71">
        <v>0.59067079731384264</v>
      </c>
      <c r="I11" s="70">
        <v>1</v>
      </c>
      <c r="J11" s="85">
        <v>0.15</v>
      </c>
      <c r="K11" s="83"/>
      <c r="L11" s="71">
        <v>4.4370000000000003</v>
      </c>
      <c r="M11" s="83"/>
      <c r="N11" s="81">
        <v>0</v>
      </c>
      <c r="O11" s="83" t="s">
        <v>869</v>
      </c>
      <c r="P11" s="81">
        <v>0</v>
      </c>
      <c r="Q11" s="83" t="s">
        <v>869</v>
      </c>
      <c r="R11" s="81">
        <v>0</v>
      </c>
      <c r="S11" s="83" t="s">
        <v>869</v>
      </c>
      <c r="T11" s="81">
        <v>0</v>
      </c>
      <c r="U11" s="83" t="s">
        <v>869</v>
      </c>
      <c r="V11" s="81">
        <v>0</v>
      </c>
      <c r="W11" s="83" t="s">
        <v>869</v>
      </c>
      <c r="X11" s="134">
        <v>56.8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0</v>
      </c>
      <c r="AE11" s="134">
        <v>0</v>
      </c>
      <c r="AF11" s="134">
        <v>0</v>
      </c>
      <c r="AG11" s="134">
        <v>0</v>
      </c>
      <c r="AH11" s="177">
        <v>-71.040000000000006</v>
      </c>
      <c r="AI11" s="176">
        <v>-10.39</v>
      </c>
    </row>
    <row r="12" spans="1:35" s="4" customFormat="1" ht="15" x14ac:dyDescent="0.25">
      <c r="A12" s="29">
        <v>20160454</v>
      </c>
      <c r="B12" s="31">
        <v>42494</v>
      </c>
      <c r="C12" s="30" t="s">
        <v>518</v>
      </c>
      <c r="D12" s="30">
        <f>D3+5</f>
        <v>5</v>
      </c>
      <c r="E12" s="8">
        <v>-3</v>
      </c>
      <c r="F12" s="36">
        <v>75.209009239153573</v>
      </c>
      <c r="G12" s="37">
        <v>1</v>
      </c>
      <c r="H12" s="71">
        <v>1.9655140429636777</v>
      </c>
      <c r="I12" s="70">
        <v>2</v>
      </c>
      <c r="J12" s="85">
        <v>0.04</v>
      </c>
      <c r="K12" s="83"/>
      <c r="L12" s="71">
        <v>17.584</v>
      </c>
      <c r="M12" s="83"/>
      <c r="N12" s="81">
        <v>0</v>
      </c>
      <c r="O12" s="83" t="s">
        <v>869</v>
      </c>
      <c r="P12" s="81">
        <v>0</v>
      </c>
      <c r="Q12" s="83" t="s">
        <v>869</v>
      </c>
      <c r="R12" s="71">
        <v>3.0377999999999998</v>
      </c>
      <c r="S12" s="83"/>
      <c r="T12" s="81">
        <v>0</v>
      </c>
      <c r="U12" s="83" t="s">
        <v>869</v>
      </c>
      <c r="V12" s="81">
        <v>0</v>
      </c>
      <c r="W12" s="83" t="s">
        <v>869</v>
      </c>
      <c r="X12" s="134">
        <v>32.6</v>
      </c>
      <c r="Y12" s="134">
        <v>0</v>
      </c>
      <c r="Z12" s="134">
        <v>0</v>
      </c>
      <c r="AA12" s="134">
        <v>0</v>
      </c>
      <c r="AB12" s="134">
        <v>0</v>
      </c>
      <c r="AC12" s="134">
        <v>0</v>
      </c>
      <c r="AD12" s="134">
        <v>0</v>
      </c>
      <c r="AE12" s="134">
        <v>0</v>
      </c>
      <c r="AF12" s="134">
        <v>0</v>
      </c>
      <c r="AG12" s="134">
        <v>0</v>
      </c>
      <c r="AH12" s="177">
        <v>-84.18</v>
      </c>
      <c r="AI12" s="176">
        <v>-12.32</v>
      </c>
    </row>
    <row r="13" spans="1:35" s="4" customFormat="1" ht="15" x14ac:dyDescent="0.25">
      <c r="A13" s="29">
        <v>20160455</v>
      </c>
      <c r="B13" s="31">
        <v>42494</v>
      </c>
      <c r="C13" s="30" t="s">
        <v>519</v>
      </c>
      <c r="D13" s="30">
        <f t="shared" ref="D13:D76" si="0">D4+5</f>
        <v>5</v>
      </c>
      <c r="E13" s="8">
        <v>-2.5</v>
      </c>
      <c r="F13" s="36">
        <v>77.320070677396018</v>
      </c>
      <c r="G13" s="37">
        <v>1</v>
      </c>
      <c r="H13" s="71">
        <v>0.77262456869365193</v>
      </c>
      <c r="I13" s="70">
        <v>1</v>
      </c>
      <c r="J13" s="85">
        <v>0.05</v>
      </c>
      <c r="K13" s="83"/>
      <c r="L13" s="71">
        <v>19.88</v>
      </c>
      <c r="M13" s="83"/>
      <c r="N13" s="81">
        <v>0</v>
      </c>
      <c r="O13" s="83" t="s">
        <v>869</v>
      </c>
      <c r="P13" s="81">
        <v>0</v>
      </c>
      <c r="Q13" s="83" t="s">
        <v>869</v>
      </c>
      <c r="R13" s="71">
        <v>1.2637</v>
      </c>
      <c r="S13" s="83"/>
      <c r="T13" s="81">
        <v>0</v>
      </c>
      <c r="U13" s="83" t="s">
        <v>869</v>
      </c>
      <c r="V13" s="81">
        <v>0</v>
      </c>
      <c r="W13" s="83" t="s">
        <v>869</v>
      </c>
      <c r="X13" s="134">
        <v>16.7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77">
        <v>-84.67</v>
      </c>
      <c r="AI13" s="176">
        <v>-12.34</v>
      </c>
    </row>
    <row r="14" spans="1:35" s="4" customFormat="1" ht="15" x14ac:dyDescent="0.25">
      <c r="A14" s="29">
        <v>20160456</v>
      </c>
      <c r="B14" s="31">
        <v>42494</v>
      </c>
      <c r="C14" s="30" t="s">
        <v>520</v>
      </c>
      <c r="D14" s="30">
        <f t="shared" si="0"/>
        <v>5</v>
      </c>
      <c r="E14" s="8">
        <v>-2</v>
      </c>
      <c r="F14" s="36">
        <v>108.42304253416785</v>
      </c>
      <c r="G14" s="37">
        <v>1</v>
      </c>
      <c r="H14" s="71">
        <v>0.45702333691982328</v>
      </c>
      <c r="I14" s="70">
        <v>1</v>
      </c>
      <c r="J14" s="85">
        <v>0.06</v>
      </c>
      <c r="K14" s="83"/>
      <c r="L14" s="71">
        <v>13.513</v>
      </c>
      <c r="M14" s="83"/>
      <c r="N14" s="81">
        <v>0</v>
      </c>
      <c r="O14" s="83" t="s">
        <v>869</v>
      </c>
      <c r="P14" s="81">
        <v>0</v>
      </c>
      <c r="Q14" s="83" t="s">
        <v>869</v>
      </c>
      <c r="R14" s="81">
        <v>0</v>
      </c>
      <c r="S14" s="83" t="s">
        <v>869</v>
      </c>
      <c r="T14" s="81">
        <v>0</v>
      </c>
      <c r="U14" s="83" t="s">
        <v>869</v>
      </c>
      <c r="V14" s="81">
        <v>0</v>
      </c>
      <c r="W14" s="83" t="s">
        <v>869</v>
      </c>
      <c r="X14" s="134">
        <v>3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77">
        <v>-89.61</v>
      </c>
      <c r="AI14" s="176">
        <v>-12.85</v>
      </c>
    </row>
    <row r="15" spans="1:35" s="12" customFormat="1" ht="15" x14ac:dyDescent="0.25">
      <c r="A15" s="29">
        <v>20160457</v>
      </c>
      <c r="B15" s="31">
        <v>42494</v>
      </c>
      <c r="C15" s="30" t="s">
        <v>521</v>
      </c>
      <c r="D15" s="30">
        <f t="shared" si="0"/>
        <v>5</v>
      </c>
      <c r="E15" s="8">
        <v>-1.5</v>
      </c>
      <c r="F15" s="36">
        <v>121.79309830970324</v>
      </c>
      <c r="G15" s="37">
        <v>1</v>
      </c>
      <c r="H15" s="71">
        <v>0.43689570734241084</v>
      </c>
      <c r="I15" s="70">
        <v>1</v>
      </c>
      <c r="J15" s="82">
        <v>0.09</v>
      </c>
      <c r="K15" s="83"/>
      <c r="L15" s="84">
        <v>6.5119999999999996</v>
      </c>
      <c r="M15" s="83"/>
      <c r="N15" s="81">
        <v>0</v>
      </c>
      <c r="O15" s="83" t="s">
        <v>869</v>
      </c>
      <c r="P15" s="81">
        <v>0</v>
      </c>
      <c r="Q15" s="83" t="s">
        <v>869</v>
      </c>
      <c r="R15" s="81">
        <v>0</v>
      </c>
      <c r="S15" s="83" t="s">
        <v>869</v>
      </c>
      <c r="T15" s="84">
        <v>6.88E-2</v>
      </c>
      <c r="U15" s="83"/>
      <c r="V15" s="81">
        <v>0</v>
      </c>
      <c r="W15" s="83" t="s">
        <v>869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77">
        <v>-84.76</v>
      </c>
      <c r="AI15" s="176">
        <v>-12.43</v>
      </c>
    </row>
    <row r="16" spans="1:35" ht="15" x14ac:dyDescent="0.25">
      <c r="A16" s="29">
        <v>20160458</v>
      </c>
      <c r="B16" s="31">
        <v>42494</v>
      </c>
      <c r="C16" s="30" t="s">
        <v>522</v>
      </c>
      <c r="D16" s="30">
        <f t="shared" si="0"/>
        <v>5</v>
      </c>
      <c r="E16" s="8">
        <v>-1.25</v>
      </c>
      <c r="F16" s="36">
        <v>150.78500872823264</v>
      </c>
      <c r="G16" s="37">
        <v>1</v>
      </c>
      <c r="H16" s="71">
        <v>0.51579601528586805</v>
      </c>
      <c r="I16" s="70">
        <v>1</v>
      </c>
      <c r="J16" s="82">
        <v>0.1</v>
      </c>
      <c r="K16" s="83"/>
      <c r="L16" s="84">
        <v>4.758</v>
      </c>
      <c r="M16" s="83"/>
      <c r="N16" s="81">
        <v>0</v>
      </c>
      <c r="O16" s="83" t="s">
        <v>869</v>
      </c>
      <c r="P16" s="81">
        <v>0</v>
      </c>
      <c r="Q16" s="83" t="s">
        <v>869</v>
      </c>
      <c r="R16" s="81">
        <v>0</v>
      </c>
      <c r="S16" s="83" t="s">
        <v>869</v>
      </c>
      <c r="T16" s="81">
        <v>0</v>
      </c>
      <c r="U16" s="83" t="s">
        <v>869</v>
      </c>
      <c r="V16" s="81">
        <v>0</v>
      </c>
      <c r="W16" s="83" t="s">
        <v>869</v>
      </c>
      <c r="X16" s="134">
        <v>0</v>
      </c>
      <c r="Y16" s="134">
        <v>0</v>
      </c>
      <c r="Z16" s="134">
        <v>0</v>
      </c>
      <c r="AA16" s="134">
        <v>0</v>
      </c>
      <c r="AB16" s="134">
        <v>0</v>
      </c>
      <c r="AC16" s="134">
        <v>0</v>
      </c>
      <c r="AD16" s="134">
        <v>0</v>
      </c>
      <c r="AE16" s="134">
        <v>0</v>
      </c>
      <c r="AF16" s="134">
        <v>0</v>
      </c>
      <c r="AG16" s="134">
        <v>0</v>
      </c>
      <c r="AH16" s="177">
        <v>-84.21</v>
      </c>
      <c r="AI16" s="176">
        <v>-12.08</v>
      </c>
    </row>
    <row r="17" spans="1:35" ht="15" x14ac:dyDescent="0.25">
      <c r="A17" s="29">
        <v>20160459</v>
      </c>
      <c r="B17" s="31">
        <v>42494</v>
      </c>
      <c r="C17" s="30" t="s">
        <v>523</v>
      </c>
      <c r="D17" s="30">
        <f t="shared" si="0"/>
        <v>5</v>
      </c>
      <c r="E17" s="8">
        <v>-1</v>
      </c>
      <c r="F17" s="36">
        <v>191.03591348405502</v>
      </c>
      <c r="G17" s="37">
        <v>1</v>
      </c>
      <c r="H17" s="71">
        <v>0.71948762660928278</v>
      </c>
      <c r="I17" s="70">
        <v>1</v>
      </c>
      <c r="J17" s="82">
        <v>0.1</v>
      </c>
      <c r="K17" s="83"/>
      <c r="L17" s="84">
        <v>6.3070000000000004</v>
      </c>
      <c r="M17" s="83"/>
      <c r="N17" s="81">
        <v>0</v>
      </c>
      <c r="O17" s="83" t="s">
        <v>869</v>
      </c>
      <c r="P17" s="81">
        <v>0</v>
      </c>
      <c r="Q17" s="83" t="s">
        <v>869</v>
      </c>
      <c r="R17" s="81">
        <v>0</v>
      </c>
      <c r="S17" s="83" t="s">
        <v>869</v>
      </c>
      <c r="T17" s="81">
        <v>0</v>
      </c>
      <c r="U17" s="83" t="s">
        <v>869</v>
      </c>
      <c r="V17" s="81">
        <v>0</v>
      </c>
      <c r="W17" s="83" t="s">
        <v>869</v>
      </c>
      <c r="X17" s="134">
        <v>0</v>
      </c>
      <c r="Y17" s="134">
        <v>0</v>
      </c>
      <c r="Z17" s="134">
        <v>0</v>
      </c>
      <c r="AA17" s="134">
        <v>0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77">
        <v>-77.709999999999994</v>
      </c>
      <c r="AI17" s="176">
        <v>-11.29</v>
      </c>
    </row>
    <row r="18" spans="1:35" ht="15" x14ac:dyDescent="0.25">
      <c r="A18" s="29">
        <v>20160460</v>
      </c>
      <c r="B18" s="31">
        <v>42494</v>
      </c>
      <c r="C18" s="30" t="s">
        <v>524</v>
      </c>
      <c r="D18" s="30">
        <f t="shared" si="0"/>
        <v>5</v>
      </c>
      <c r="E18" s="8">
        <v>-0.75</v>
      </c>
      <c r="F18" s="42">
        <v>240.36038071515321</v>
      </c>
      <c r="G18" s="1">
        <v>2</v>
      </c>
      <c r="H18" s="71">
        <v>0.76698883241197635</v>
      </c>
      <c r="I18" s="70">
        <v>1</v>
      </c>
      <c r="J18" s="82">
        <v>0.09</v>
      </c>
      <c r="K18" s="83"/>
      <c r="L18" s="84">
        <v>7.4180000000000001</v>
      </c>
      <c r="M18" s="83"/>
      <c r="N18" s="81">
        <v>0</v>
      </c>
      <c r="O18" s="83" t="s">
        <v>869</v>
      </c>
      <c r="P18" s="81">
        <v>0</v>
      </c>
      <c r="Q18" s="83" t="s">
        <v>869</v>
      </c>
      <c r="R18" s="81">
        <v>0</v>
      </c>
      <c r="S18" s="83" t="s">
        <v>869</v>
      </c>
      <c r="T18" s="81">
        <v>0</v>
      </c>
      <c r="U18" s="83" t="s">
        <v>869</v>
      </c>
      <c r="V18" s="81">
        <v>0</v>
      </c>
      <c r="W18" s="83" t="s">
        <v>869</v>
      </c>
      <c r="X18" s="134">
        <v>58.9</v>
      </c>
      <c r="Y18" s="134">
        <v>51.9</v>
      </c>
      <c r="Z18" s="134">
        <v>0</v>
      </c>
      <c r="AA18" s="134">
        <v>0</v>
      </c>
      <c r="AB18" s="134">
        <v>5.8</v>
      </c>
      <c r="AC18" s="134">
        <v>0</v>
      </c>
      <c r="AD18" s="134">
        <v>0</v>
      </c>
      <c r="AE18" s="134">
        <v>0</v>
      </c>
      <c r="AF18" s="134">
        <v>0</v>
      </c>
      <c r="AG18" s="134">
        <v>0</v>
      </c>
      <c r="AH18" s="177">
        <v>-77.11</v>
      </c>
      <c r="AI18" s="176">
        <v>-10.87</v>
      </c>
    </row>
    <row r="19" spans="1:35" ht="15" x14ac:dyDescent="0.25">
      <c r="A19" s="29">
        <v>20160461</v>
      </c>
      <c r="B19" s="31">
        <v>42494</v>
      </c>
      <c r="C19" s="30" t="s">
        <v>525</v>
      </c>
      <c r="D19" s="30">
        <f t="shared" si="0"/>
        <v>5</v>
      </c>
      <c r="E19" s="8">
        <v>-0.5</v>
      </c>
      <c r="F19" s="36">
        <v>210.31694128666922</v>
      </c>
      <c r="G19" s="37">
        <v>1</v>
      </c>
      <c r="H19" s="71">
        <v>0.65990984306014167</v>
      </c>
      <c r="I19" s="70">
        <v>1</v>
      </c>
      <c r="J19" s="82">
        <v>0.08</v>
      </c>
      <c r="K19" s="83"/>
      <c r="L19" s="84">
        <v>7.181</v>
      </c>
      <c r="M19" s="83"/>
      <c r="N19" s="81">
        <v>0</v>
      </c>
      <c r="O19" s="83" t="s">
        <v>869</v>
      </c>
      <c r="P19" s="81">
        <v>0</v>
      </c>
      <c r="Q19" s="83" t="s">
        <v>869</v>
      </c>
      <c r="R19" s="82">
        <v>7.8899999999999998E-2</v>
      </c>
      <c r="S19" s="83"/>
      <c r="T19" s="84">
        <v>1.5524</v>
      </c>
      <c r="U19" s="83"/>
      <c r="V19" s="81">
        <v>0</v>
      </c>
      <c r="W19" s="83" t="s">
        <v>869</v>
      </c>
      <c r="X19" s="134">
        <v>138.6</v>
      </c>
      <c r="Y19" s="134">
        <v>76.2</v>
      </c>
      <c r="Z19" s="134">
        <v>0</v>
      </c>
      <c r="AA19" s="134">
        <v>0</v>
      </c>
      <c r="AB19" s="134">
        <v>0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77">
        <v>-75.099999999999994</v>
      </c>
      <c r="AI19" s="176">
        <v>-10.53</v>
      </c>
    </row>
    <row r="20" spans="1:35" ht="15" x14ac:dyDescent="0.25">
      <c r="A20" s="29">
        <v>20160462</v>
      </c>
      <c r="B20" s="31">
        <v>42494</v>
      </c>
      <c r="C20" s="30" t="s">
        <v>526</v>
      </c>
      <c r="D20" s="30">
        <f t="shared" si="0"/>
        <v>5</v>
      </c>
      <c r="E20" s="8">
        <v>-0.25</v>
      </c>
      <c r="F20" s="36">
        <v>168.79939966790141</v>
      </c>
      <c r="G20" s="37">
        <v>1</v>
      </c>
      <c r="H20" s="71">
        <v>0.77503988424294135</v>
      </c>
      <c r="I20" s="70">
        <v>1</v>
      </c>
      <c r="J20" s="82">
        <v>7.0000000000000007E-2</v>
      </c>
      <c r="K20" s="83"/>
      <c r="L20" s="84">
        <v>5.7720000000000002</v>
      </c>
      <c r="M20" s="83"/>
      <c r="N20" s="81">
        <v>0</v>
      </c>
      <c r="O20" s="83" t="s">
        <v>869</v>
      </c>
      <c r="P20" s="81">
        <v>0</v>
      </c>
      <c r="Q20" s="83" t="s">
        <v>869</v>
      </c>
      <c r="R20" s="82">
        <v>1.2962</v>
      </c>
      <c r="S20" s="83"/>
      <c r="T20" s="81">
        <v>0</v>
      </c>
      <c r="U20" s="83" t="s">
        <v>869</v>
      </c>
      <c r="V20" s="81">
        <v>0</v>
      </c>
      <c r="W20" s="83" t="s">
        <v>869</v>
      </c>
      <c r="X20" s="134">
        <v>196</v>
      </c>
      <c r="Y20" s="134">
        <v>52.9</v>
      </c>
      <c r="Z20" s="134">
        <v>0</v>
      </c>
      <c r="AA20" s="134">
        <v>0</v>
      </c>
      <c r="AB20" s="134">
        <v>0</v>
      </c>
      <c r="AC20" s="134">
        <v>0</v>
      </c>
      <c r="AD20" s="134">
        <v>0</v>
      </c>
      <c r="AE20" s="134">
        <v>0</v>
      </c>
      <c r="AF20" s="134">
        <v>0</v>
      </c>
      <c r="AG20" s="134">
        <v>0</v>
      </c>
      <c r="AH20" s="177">
        <v>-71.38</v>
      </c>
      <c r="AI20" s="176">
        <v>-10.220000000000001</v>
      </c>
    </row>
    <row r="21" spans="1:35" ht="15" x14ac:dyDescent="0.25">
      <c r="A21" s="29">
        <v>20160463</v>
      </c>
      <c r="B21" s="31">
        <v>42494</v>
      </c>
      <c r="C21" s="30" t="s">
        <v>527</v>
      </c>
      <c r="D21" s="30">
        <f t="shared" si="0"/>
        <v>10</v>
      </c>
      <c r="E21" s="8">
        <v>-3</v>
      </c>
      <c r="F21" s="36">
        <v>74.364584663856604</v>
      </c>
      <c r="G21" s="37">
        <v>1</v>
      </c>
      <c r="H21" s="71">
        <v>0.47312544058175332</v>
      </c>
      <c r="I21" s="70">
        <v>1</v>
      </c>
      <c r="J21" s="82">
        <v>0.04</v>
      </c>
      <c r="K21" s="83"/>
      <c r="L21" s="84">
        <v>24.370999999999999</v>
      </c>
      <c r="M21" s="83"/>
      <c r="N21" s="81">
        <v>0</v>
      </c>
      <c r="O21" s="83" t="s">
        <v>869</v>
      </c>
      <c r="P21" s="81">
        <v>0</v>
      </c>
      <c r="Q21" s="83" t="s">
        <v>869</v>
      </c>
      <c r="R21" s="82">
        <v>1.9215</v>
      </c>
      <c r="S21" s="83"/>
      <c r="T21" s="81">
        <v>0</v>
      </c>
      <c r="U21" s="83" t="s">
        <v>869</v>
      </c>
      <c r="V21" s="81">
        <v>0</v>
      </c>
      <c r="W21" s="83" t="s">
        <v>869</v>
      </c>
      <c r="X21" s="134">
        <v>11.4</v>
      </c>
      <c r="Y21" s="134">
        <v>0</v>
      </c>
      <c r="Z21" s="134">
        <v>0</v>
      </c>
      <c r="AA21" s="134">
        <v>0</v>
      </c>
      <c r="AB21" s="134">
        <v>0</v>
      </c>
      <c r="AC21" s="134">
        <v>0</v>
      </c>
      <c r="AD21" s="134">
        <v>0</v>
      </c>
      <c r="AE21" s="134">
        <v>0</v>
      </c>
      <c r="AF21" s="134">
        <v>0</v>
      </c>
      <c r="AG21" s="134">
        <v>0</v>
      </c>
      <c r="AH21" s="177">
        <v>-85.44</v>
      </c>
      <c r="AI21" s="176">
        <v>-12.61</v>
      </c>
    </row>
    <row r="22" spans="1:35" s="14" customFormat="1" ht="15" x14ac:dyDescent="0.25">
      <c r="A22" s="29">
        <v>20160464</v>
      </c>
      <c r="B22" s="31">
        <v>42494</v>
      </c>
      <c r="C22" s="30" t="s">
        <v>528</v>
      </c>
      <c r="D22" s="30">
        <f t="shared" si="0"/>
        <v>10</v>
      </c>
      <c r="E22" s="8">
        <v>-2.5</v>
      </c>
      <c r="F22" s="36">
        <v>73.660897517775794</v>
      </c>
      <c r="G22" s="37">
        <v>1</v>
      </c>
      <c r="H22" s="71">
        <v>0.56410232627165802</v>
      </c>
      <c r="I22" s="70">
        <v>1</v>
      </c>
      <c r="J22" s="82">
        <v>0.05</v>
      </c>
      <c r="K22" s="83"/>
      <c r="L22" s="84">
        <v>9.2970000000000006</v>
      </c>
      <c r="M22" s="83"/>
      <c r="N22" s="81">
        <v>0</v>
      </c>
      <c r="O22" s="83" t="s">
        <v>869</v>
      </c>
      <c r="P22" s="81">
        <v>0</v>
      </c>
      <c r="Q22" s="83" t="s">
        <v>869</v>
      </c>
      <c r="R22" s="82">
        <v>2.2959000000000001</v>
      </c>
      <c r="S22" s="83"/>
      <c r="T22" s="81">
        <v>0</v>
      </c>
      <c r="U22" s="83" t="s">
        <v>869</v>
      </c>
      <c r="V22" s="81">
        <v>0</v>
      </c>
      <c r="W22" s="83" t="s">
        <v>869</v>
      </c>
      <c r="X22" s="134">
        <v>0</v>
      </c>
      <c r="Y22" s="134">
        <v>0</v>
      </c>
      <c r="Z22" s="134">
        <v>0</v>
      </c>
      <c r="AA22" s="134">
        <v>0</v>
      </c>
      <c r="AB22" s="134">
        <v>0</v>
      </c>
      <c r="AC22" s="134">
        <v>0</v>
      </c>
      <c r="AD22" s="134">
        <v>0</v>
      </c>
      <c r="AE22" s="134">
        <v>0</v>
      </c>
      <c r="AF22" s="134">
        <v>0</v>
      </c>
      <c r="AG22" s="134">
        <v>0</v>
      </c>
      <c r="AH22" s="177">
        <v>-86.39</v>
      </c>
      <c r="AI22" s="176">
        <v>-12.97</v>
      </c>
    </row>
    <row r="23" spans="1:35" ht="15" x14ac:dyDescent="0.25">
      <c r="A23" s="29">
        <v>20160465</v>
      </c>
      <c r="B23" s="31">
        <v>42494</v>
      </c>
      <c r="C23" s="30" t="s">
        <v>529</v>
      </c>
      <c r="D23" s="30">
        <f t="shared" si="0"/>
        <v>10</v>
      </c>
      <c r="E23" s="8">
        <v>-2</v>
      </c>
      <c r="F23" s="36">
        <v>84.497679567420278</v>
      </c>
      <c r="G23" s="37">
        <v>1</v>
      </c>
      <c r="H23" s="71">
        <v>0.49405817534226237</v>
      </c>
      <c r="I23" s="70">
        <v>1</v>
      </c>
      <c r="J23" s="82">
        <v>0.06</v>
      </c>
      <c r="K23" s="83"/>
      <c r="L23" s="84">
        <v>3.2490000000000001</v>
      </c>
      <c r="M23" s="83"/>
      <c r="N23" s="81">
        <v>0</v>
      </c>
      <c r="O23" s="83" t="s">
        <v>869</v>
      </c>
      <c r="P23" s="81">
        <v>0</v>
      </c>
      <c r="Q23" s="83" t="s">
        <v>869</v>
      </c>
      <c r="R23" s="82">
        <v>3.4333</v>
      </c>
      <c r="S23" s="83"/>
      <c r="T23" s="81">
        <v>0</v>
      </c>
      <c r="U23" s="83" t="s">
        <v>869</v>
      </c>
      <c r="V23" s="81">
        <v>0</v>
      </c>
      <c r="W23" s="83" t="s">
        <v>869</v>
      </c>
      <c r="X23" s="134">
        <v>0</v>
      </c>
      <c r="Y23" s="134">
        <v>0</v>
      </c>
      <c r="Z23" s="134">
        <v>0</v>
      </c>
      <c r="AA23" s="134">
        <v>0</v>
      </c>
      <c r="AB23" s="134">
        <v>0</v>
      </c>
      <c r="AC23" s="134">
        <v>0</v>
      </c>
      <c r="AD23" s="134">
        <v>0</v>
      </c>
      <c r="AE23" s="134">
        <v>0</v>
      </c>
      <c r="AF23" s="134">
        <v>0</v>
      </c>
      <c r="AG23" s="134">
        <v>0</v>
      </c>
      <c r="AH23" s="177">
        <v>-88.99</v>
      </c>
      <c r="AI23" s="176">
        <v>-12.89</v>
      </c>
    </row>
    <row r="24" spans="1:35" ht="15" x14ac:dyDescent="0.25">
      <c r="A24" s="29">
        <v>20160466</v>
      </c>
      <c r="B24" s="31">
        <v>42494</v>
      </c>
      <c r="C24" s="30" t="s">
        <v>530</v>
      </c>
      <c r="D24" s="30">
        <f t="shared" si="0"/>
        <v>10</v>
      </c>
      <c r="E24" s="8">
        <v>-1.5</v>
      </c>
      <c r="F24" s="36">
        <v>95.334461617064775</v>
      </c>
      <c r="G24" s="37">
        <v>1</v>
      </c>
      <c r="H24" s="71">
        <v>0.24125514784996102</v>
      </c>
      <c r="I24" s="70">
        <v>1</v>
      </c>
      <c r="J24" s="82">
        <v>0.11</v>
      </c>
      <c r="K24" s="83"/>
      <c r="L24" s="84">
        <v>2.3679999999999999</v>
      </c>
      <c r="M24" s="83"/>
      <c r="N24" s="81">
        <v>0</v>
      </c>
      <c r="O24" s="83" t="s">
        <v>869</v>
      </c>
      <c r="P24" s="81">
        <v>0</v>
      </c>
      <c r="Q24" s="83" t="s">
        <v>869</v>
      </c>
      <c r="R24" s="81">
        <v>0</v>
      </c>
      <c r="S24" s="83" t="s">
        <v>869</v>
      </c>
      <c r="T24" s="81">
        <v>0</v>
      </c>
      <c r="U24" s="83" t="s">
        <v>869</v>
      </c>
      <c r="V24" s="81">
        <v>0</v>
      </c>
      <c r="W24" s="83" t="s">
        <v>869</v>
      </c>
      <c r="X24" s="134">
        <v>0</v>
      </c>
      <c r="Y24" s="134">
        <v>0</v>
      </c>
      <c r="Z24" s="134">
        <v>0</v>
      </c>
      <c r="AA24" s="134">
        <v>0</v>
      </c>
      <c r="AB24" s="134">
        <v>0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77">
        <v>-88.56</v>
      </c>
      <c r="AI24" s="176">
        <v>-12.99</v>
      </c>
    </row>
    <row r="25" spans="1:35" ht="15" x14ac:dyDescent="0.25">
      <c r="A25" s="29">
        <v>20160467</v>
      </c>
      <c r="B25" s="31">
        <v>42494</v>
      </c>
      <c r="C25" s="30" t="s">
        <v>531</v>
      </c>
      <c r="D25" s="30">
        <f t="shared" si="0"/>
        <v>10</v>
      </c>
      <c r="E25" s="8">
        <v>-1.25</v>
      </c>
      <c r="F25" s="36">
        <v>111.80074083535574</v>
      </c>
      <c r="G25" s="37">
        <v>1</v>
      </c>
      <c r="H25" s="71">
        <v>0.31774014024412861</v>
      </c>
      <c r="I25" s="70">
        <v>1</v>
      </c>
      <c r="J25" s="82">
        <v>0.12</v>
      </c>
      <c r="K25" s="83"/>
      <c r="L25" s="84">
        <v>2.4279999999999999</v>
      </c>
      <c r="M25" s="83"/>
      <c r="N25" s="81">
        <v>0</v>
      </c>
      <c r="O25" s="83" t="s">
        <v>869</v>
      </c>
      <c r="P25" s="81">
        <v>0</v>
      </c>
      <c r="Q25" s="83" t="s">
        <v>869</v>
      </c>
      <c r="R25" s="81">
        <v>0</v>
      </c>
      <c r="S25" s="83" t="s">
        <v>869</v>
      </c>
      <c r="T25" s="81">
        <v>0</v>
      </c>
      <c r="U25" s="83" t="s">
        <v>869</v>
      </c>
      <c r="V25" s="81">
        <v>0</v>
      </c>
      <c r="W25" s="83" t="s">
        <v>869</v>
      </c>
      <c r="X25" s="134">
        <v>0</v>
      </c>
      <c r="Y25" s="134">
        <v>0</v>
      </c>
      <c r="Z25" s="134">
        <v>0</v>
      </c>
      <c r="AA25" s="134">
        <v>0</v>
      </c>
      <c r="AB25" s="134">
        <v>0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77">
        <v>-86.46</v>
      </c>
      <c r="AI25" s="176">
        <v>-12.68</v>
      </c>
    </row>
    <row r="26" spans="1:35" ht="15" x14ac:dyDescent="0.25">
      <c r="A26" s="29">
        <v>20160468</v>
      </c>
      <c r="B26" s="31">
        <v>42494</v>
      </c>
      <c r="C26" s="30" t="s">
        <v>532</v>
      </c>
      <c r="D26" s="30">
        <f t="shared" si="0"/>
        <v>10</v>
      </c>
      <c r="E26" s="8">
        <v>-1</v>
      </c>
      <c r="F26" s="36">
        <v>152.89607016647508</v>
      </c>
      <c r="G26" s="37">
        <v>1</v>
      </c>
      <c r="H26" s="71">
        <v>0.53994917077876292</v>
      </c>
      <c r="I26" s="70">
        <v>1</v>
      </c>
      <c r="J26" s="82">
        <v>0.15</v>
      </c>
      <c r="K26" s="83"/>
      <c r="L26" s="84">
        <v>2.6930000000000001</v>
      </c>
      <c r="M26" s="83"/>
      <c r="N26" s="81">
        <v>0</v>
      </c>
      <c r="O26" s="83" t="s">
        <v>869</v>
      </c>
      <c r="P26" s="81">
        <v>0</v>
      </c>
      <c r="Q26" s="83" t="s">
        <v>869</v>
      </c>
      <c r="R26" s="81">
        <v>0</v>
      </c>
      <c r="S26" s="83" t="s">
        <v>869</v>
      </c>
      <c r="T26" s="81">
        <v>0</v>
      </c>
      <c r="U26" s="83" t="s">
        <v>869</v>
      </c>
      <c r="V26" s="81">
        <v>0</v>
      </c>
      <c r="W26" s="83" t="s">
        <v>869</v>
      </c>
      <c r="X26" s="134">
        <v>0</v>
      </c>
      <c r="Y26" s="134">
        <v>0</v>
      </c>
      <c r="Z26" s="134">
        <v>0</v>
      </c>
      <c r="AA26" s="134">
        <v>0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77">
        <v>-83.12</v>
      </c>
      <c r="AI26" s="176">
        <v>-12.29</v>
      </c>
    </row>
    <row r="27" spans="1:35" ht="15" x14ac:dyDescent="0.25">
      <c r="A27" s="29">
        <v>20160469</v>
      </c>
      <c r="B27" s="31">
        <v>42494</v>
      </c>
      <c r="C27" s="30" t="s">
        <v>533</v>
      </c>
      <c r="D27" s="30">
        <f t="shared" si="0"/>
        <v>10</v>
      </c>
      <c r="E27" s="8">
        <v>-0.75</v>
      </c>
      <c r="F27" s="36">
        <v>221.57593562396221</v>
      </c>
      <c r="G27" s="37">
        <v>1</v>
      </c>
      <c r="H27" s="71">
        <v>0.71304678514451081</v>
      </c>
      <c r="I27" s="70">
        <v>1</v>
      </c>
      <c r="J27" s="82">
        <v>0.17</v>
      </c>
      <c r="K27" s="83"/>
      <c r="L27" s="84">
        <v>3.7930000000000001</v>
      </c>
      <c r="M27" s="83"/>
      <c r="N27" s="81">
        <v>0</v>
      </c>
      <c r="O27" s="83" t="s">
        <v>869</v>
      </c>
      <c r="P27" s="81">
        <v>0</v>
      </c>
      <c r="Q27" s="83" t="s">
        <v>869</v>
      </c>
      <c r="R27" s="81">
        <v>0</v>
      </c>
      <c r="S27" s="83" t="s">
        <v>869</v>
      </c>
      <c r="T27" s="81">
        <v>0</v>
      </c>
      <c r="U27" s="83" t="s">
        <v>869</v>
      </c>
      <c r="V27" s="81">
        <v>0</v>
      </c>
      <c r="W27" s="83" t="s">
        <v>869</v>
      </c>
      <c r="X27" s="134">
        <v>77.099999999999994</v>
      </c>
      <c r="Y27" s="134">
        <v>18.3</v>
      </c>
      <c r="Z27" s="134">
        <v>0</v>
      </c>
      <c r="AA27" s="134">
        <v>0</v>
      </c>
      <c r="AB27" s="134">
        <v>2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77">
        <v>-78.08</v>
      </c>
      <c r="AI27" s="176">
        <v>-11.24</v>
      </c>
    </row>
    <row r="28" spans="1:35" ht="15" x14ac:dyDescent="0.25">
      <c r="A28" s="29">
        <v>20160470</v>
      </c>
      <c r="B28" s="31">
        <v>42494</v>
      </c>
      <c r="C28" s="30" t="s">
        <v>534</v>
      </c>
      <c r="D28" s="30">
        <f t="shared" si="0"/>
        <v>10</v>
      </c>
      <c r="E28" s="8">
        <v>-0.5</v>
      </c>
      <c r="F28" s="36">
        <v>158.10335504747306</v>
      </c>
      <c r="G28" s="37">
        <v>1</v>
      </c>
      <c r="H28" s="71">
        <v>0.38858939635662076</v>
      </c>
      <c r="I28" s="70">
        <v>1</v>
      </c>
      <c r="J28" s="82">
        <v>0.2</v>
      </c>
      <c r="K28" s="83"/>
      <c r="L28" s="84">
        <v>4.383</v>
      </c>
      <c r="M28" s="83"/>
      <c r="N28" s="81">
        <v>0</v>
      </c>
      <c r="O28" s="83" t="s">
        <v>869</v>
      </c>
      <c r="P28" s="81">
        <v>0</v>
      </c>
      <c r="Q28" s="83" t="s">
        <v>869</v>
      </c>
      <c r="R28" s="81">
        <v>0</v>
      </c>
      <c r="S28" s="83" t="s">
        <v>869</v>
      </c>
      <c r="T28" s="81">
        <v>0</v>
      </c>
      <c r="U28" s="83" t="s">
        <v>869</v>
      </c>
      <c r="V28" s="81">
        <v>0</v>
      </c>
      <c r="W28" s="83" t="s">
        <v>869</v>
      </c>
      <c r="X28" s="134">
        <v>72.400000000000006</v>
      </c>
      <c r="Y28" s="134">
        <v>39.799999999999997</v>
      </c>
      <c r="Z28" s="134">
        <v>0</v>
      </c>
      <c r="AA28" s="134">
        <v>0</v>
      </c>
      <c r="AB28" s="134">
        <v>0</v>
      </c>
      <c r="AC28" s="134">
        <v>0</v>
      </c>
      <c r="AD28" s="134">
        <v>0</v>
      </c>
      <c r="AE28" s="134">
        <v>0</v>
      </c>
      <c r="AF28" s="134">
        <v>0</v>
      </c>
      <c r="AG28" s="134">
        <v>0</v>
      </c>
      <c r="AH28" s="177">
        <v>-70.42</v>
      </c>
      <c r="AI28" s="176">
        <v>-10.07</v>
      </c>
    </row>
    <row r="29" spans="1:35" ht="15" x14ac:dyDescent="0.25">
      <c r="A29" s="29">
        <v>20160471</v>
      </c>
      <c r="B29" s="31">
        <v>42494</v>
      </c>
      <c r="C29" s="30" t="s">
        <v>535</v>
      </c>
      <c r="D29" s="30">
        <f t="shared" si="0"/>
        <v>10</v>
      </c>
      <c r="E29" s="8">
        <v>-0.25</v>
      </c>
      <c r="F29" s="36">
        <v>176.96217056243879</v>
      </c>
      <c r="G29" s="37">
        <v>1</v>
      </c>
      <c r="H29" s="71">
        <v>0.61723926835602716</v>
      </c>
      <c r="I29" s="70">
        <v>1</v>
      </c>
      <c r="J29" s="82">
        <v>0.15</v>
      </c>
      <c r="K29" s="83"/>
      <c r="L29" s="84">
        <v>3.6829999999999998</v>
      </c>
      <c r="M29" s="83"/>
      <c r="N29" s="81">
        <v>0</v>
      </c>
      <c r="O29" s="83" t="s">
        <v>869</v>
      </c>
      <c r="P29" s="81">
        <v>0</v>
      </c>
      <c r="Q29" s="83" t="s">
        <v>869</v>
      </c>
      <c r="R29" s="81">
        <v>0</v>
      </c>
      <c r="S29" s="83" t="s">
        <v>869</v>
      </c>
      <c r="T29" s="81">
        <v>0</v>
      </c>
      <c r="U29" s="83" t="s">
        <v>869</v>
      </c>
      <c r="V29" s="81">
        <v>0</v>
      </c>
      <c r="W29" s="83" t="s">
        <v>869</v>
      </c>
      <c r="X29" s="134">
        <v>26.3</v>
      </c>
      <c r="Y29" s="134">
        <v>9.1999999999999993</v>
      </c>
      <c r="Z29" s="134">
        <v>0</v>
      </c>
      <c r="AA29" s="134">
        <v>0</v>
      </c>
      <c r="AB29" s="134">
        <v>0</v>
      </c>
      <c r="AC29" s="134">
        <v>0</v>
      </c>
      <c r="AD29" s="134">
        <v>0</v>
      </c>
      <c r="AE29" s="134">
        <v>0</v>
      </c>
      <c r="AF29" s="134">
        <v>0</v>
      </c>
      <c r="AG29" s="134">
        <v>0</v>
      </c>
      <c r="AH29" s="177">
        <v>-67.239999999999995</v>
      </c>
      <c r="AI29" s="176">
        <v>-9.65</v>
      </c>
    </row>
    <row r="30" spans="1:35" ht="15" x14ac:dyDescent="0.25">
      <c r="A30" s="29">
        <v>20160472</v>
      </c>
      <c r="B30" s="31">
        <v>42494</v>
      </c>
      <c r="C30" s="30" t="s">
        <v>536</v>
      </c>
      <c r="D30" s="30">
        <f t="shared" si="0"/>
        <v>15</v>
      </c>
      <c r="E30" s="8">
        <v>-3</v>
      </c>
      <c r="F30" s="36">
        <v>94.771511900200125</v>
      </c>
      <c r="G30" s="37">
        <v>1</v>
      </c>
      <c r="H30" s="71">
        <v>0.45541312655363031</v>
      </c>
      <c r="I30" s="70">
        <v>1</v>
      </c>
      <c r="J30" s="82">
        <v>0.03</v>
      </c>
      <c r="K30" s="83"/>
      <c r="L30" s="84">
        <v>26.369</v>
      </c>
      <c r="M30" s="83"/>
      <c r="N30" s="81">
        <v>0</v>
      </c>
      <c r="O30" s="83" t="s">
        <v>869</v>
      </c>
      <c r="P30" s="81">
        <v>0</v>
      </c>
      <c r="Q30" s="83" t="s">
        <v>869</v>
      </c>
      <c r="R30" s="82">
        <v>6.5065999999999997</v>
      </c>
      <c r="S30" s="83"/>
      <c r="T30" s="81">
        <v>0</v>
      </c>
      <c r="U30" s="83" t="s">
        <v>869</v>
      </c>
      <c r="V30" s="81">
        <v>0</v>
      </c>
      <c r="W30" s="83" t="s">
        <v>869</v>
      </c>
      <c r="X30" s="134">
        <v>7.3</v>
      </c>
      <c r="Y30" s="134">
        <v>0</v>
      </c>
      <c r="Z30" s="134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34">
        <v>0</v>
      </c>
      <c r="AG30" s="134">
        <v>0</v>
      </c>
      <c r="AH30" s="177">
        <v>-87.74</v>
      </c>
      <c r="AI30" s="176">
        <v>-12.84</v>
      </c>
    </row>
    <row r="31" spans="1:35" s="14" customFormat="1" ht="15" x14ac:dyDescent="0.25">
      <c r="A31" s="29">
        <v>20160473</v>
      </c>
      <c r="B31" s="31">
        <v>42494</v>
      </c>
      <c r="C31" s="30" t="s">
        <v>537</v>
      </c>
      <c r="D31" s="30">
        <f t="shared" si="0"/>
        <v>15</v>
      </c>
      <c r="E31" s="8">
        <v>-2.5</v>
      </c>
      <c r="F31" s="36">
        <v>106.7341933835739</v>
      </c>
      <c r="G31" s="37">
        <v>1</v>
      </c>
      <c r="H31" s="71">
        <v>0.59389121804622869</v>
      </c>
      <c r="I31" s="70">
        <v>1</v>
      </c>
      <c r="J31" s="82">
        <v>0.05</v>
      </c>
      <c r="K31" s="83"/>
      <c r="L31" s="84">
        <v>12.474</v>
      </c>
      <c r="M31" s="83"/>
      <c r="N31" s="81">
        <v>0</v>
      </c>
      <c r="O31" s="83" t="s">
        <v>869</v>
      </c>
      <c r="P31" s="81">
        <v>0</v>
      </c>
      <c r="Q31" s="83" t="s">
        <v>869</v>
      </c>
      <c r="R31" s="82">
        <v>1.4577</v>
      </c>
      <c r="S31" s="83"/>
      <c r="T31" s="84">
        <v>1.8318000000000001</v>
      </c>
      <c r="U31" s="83"/>
      <c r="V31" s="81">
        <v>0</v>
      </c>
      <c r="W31" s="83" t="s">
        <v>869</v>
      </c>
      <c r="X31" s="134">
        <v>5</v>
      </c>
      <c r="Y31" s="134">
        <v>0</v>
      </c>
      <c r="Z31" s="134">
        <v>0</v>
      </c>
      <c r="AA31" s="134">
        <v>0</v>
      </c>
      <c r="AB31" s="134">
        <v>0</v>
      </c>
      <c r="AC31" s="134">
        <v>0</v>
      </c>
      <c r="AD31" s="134">
        <v>0</v>
      </c>
      <c r="AE31" s="134">
        <v>0</v>
      </c>
      <c r="AF31" s="134">
        <v>0</v>
      </c>
      <c r="AG31" s="134">
        <v>0</v>
      </c>
      <c r="AH31" s="177">
        <v>-88.83</v>
      </c>
      <c r="AI31" s="176">
        <v>-13.17</v>
      </c>
    </row>
    <row r="32" spans="1:35" s="12" customFormat="1" ht="15" x14ac:dyDescent="0.25">
      <c r="A32" s="29">
        <v>20160474</v>
      </c>
      <c r="B32" s="31">
        <v>42494</v>
      </c>
      <c r="C32" s="30" t="s">
        <v>538</v>
      </c>
      <c r="D32" s="30">
        <f t="shared" si="0"/>
        <v>15</v>
      </c>
      <c r="E32" s="8">
        <v>-2</v>
      </c>
      <c r="F32" s="36">
        <v>129.67439434580834</v>
      </c>
      <c r="G32" s="37">
        <v>1</v>
      </c>
      <c r="H32" s="71">
        <v>0.52384706711683304</v>
      </c>
      <c r="I32" s="70">
        <v>1</v>
      </c>
      <c r="J32" s="82">
        <v>0.08</v>
      </c>
      <c r="K32" s="83"/>
      <c r="L32" s="84">
        <v>7.8070000000000004</v>
      </c>
      <c r="M32" s="83"/>
      <c r="N32" s="81">
        <v>0</v>
      </c>
      <c r="O32" s="83" t="s">
        <v>869</v>
      </c>
      <c r="P32" s="81">
        <v>0</v>
      </c>
      <c r="Q32" s="83" t="s">
        <v>869</v>
      </c>
      <c r="R32" s="82">
        <v>3.0461</v>
      </c>
      <c r="S32" s="83"/>
      <c r="T32" s="81">
        <v>0</v>
      </c>
      <c r="U32" s="83" t="s">
        <v>869</v>
      </c>
      <c r="V32" s="81">
        <v>0</v>
      </c>
      <c r="W32" s="83" t="s">
        <v>869</v>
      </c>
      <c r="X32" s="134">
        <v>0</v>
      </c>
      <c r="Y32" s="134">
        <v>0</v>
      </c>
      <c r="Z32" s="134">
        <v>0</v>
      </c>
      <c r="AA32" s="134">
        <v>0</v>
      </c>
      <c r="AB32" s="134">
        <v>0</v>
      </c>
      <c r="AC32" s="134">
        <v>0</v>
      </c>
      <c r="AD32" s="134">
        <v>0</v>
      </c>
      <c r="AE32" s="134">
        <v>0</v>
      </c>
      <c r="AF32" s="134">
        <v>0</v>
      </c>
      <c r="AG32" s="134">
        <v>0</v>
      </c>
      <c r="AH32" s="177">
        <v>-87.92</v>
      </c>
      <c r="AI32" s="176">
        <v>-13.18</v>
      </c>
    </row>
    <row r="33" spans="1:35" ht="15" x14ac:dyDescent="0.25">
      <c r="A33" s="29">
        <v>20160475</v>
      </c>
      <c r="B33" s="31">
        <v>42494</v>
      </c>
      <c r="C33" s="30" t="s">
        <v>539</v>
      </c>
      <c r="D33" s="30">
        <f t="shared" si="0"/>
        <v>15</v>
      </c>
      <c r="E33" s="8">
        <v>-1.5</v>
      </c>
      <c r="F33" s="36">
        <v>143.74813726742454</v>
      </c>
      <c r="G33" s="37">
        <v>1</v>
      </c>
      <c r="H33" s="71">
        <v>0.30807887804697059</v>
      </c>
      <c r="I33" s="70">
        <v>1</v>
      </c>
      <c r="J33" s="82">
        <v>0.1</v>
      </c>
      <c r="K33" s="83"/>
      <c r="L33" s="84">
        <v>3.0590000000000002</v>
      </c>
      <c r="M33" s="83"/>
      <c r="N33" s="81">
        <v>0</v>
      </c>
      <c r="O33" s="83" t="s">
        <v>869</v>
      </c>
      <c r="P33" s="81">
        <v>0</v>
      </c>
      <c r="Q33" s="83" t="s">
        <v>869</v>
      </c>
      <c r="R33" s="81">
        <v>0</v>
      </c>
      <c r="S33" s="83" t="s">
        <v>869</v>
      </c>
      <c r="T33" s="81">
        <v>0</v>
      </c>
      <c r="U33" s="83" t="s">
        <v>869</v>
      </c>
      <c r="V33" s="81">
        <v>0</v>
      </c>
      <c r="W33" s="83" t="s">
        <v>869</v>
      </c>
      <c r="X33" s="134">
        <v>0</v>
      </c>
      <c r="Y33" s="134">
        <v>0</v>
      </c>
      <c r="Z33" s="134">
        <v>0</v>
      </c>
      <c r="AA33" s="134">
        <v>0</v>
      </c>
      <c r="AB33" s="134">
        <v>0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77">
        <v>-81.790000000000006</v>
      </c>
      <c r="AI33" s="176">
        <v>-12.28</v>
      </c>
    </row>
    <row r="34" spans="1:35" ht="15" x14ac:dyDescent="0.25">
      <c r="A34" s="29">
        <v>20160476</v>
      </c>
      <c r="B34" s="31">
        <v>42494</v>
      </c>
      <c r="C34" s="30" t="s">
        <v>540</v>
      </c>
      <c r="D34" s="30">
        <f t="shared" si="0"/>
        <v>15</v>
      </c>
      <c r="E34" s="8">
        <v>-1.25</v>
      </c>
      <c r="F34" s="36">
        <v>158.94777962277007</v>
      </c>
      <c r="G34" s="37">
        <v>1</v>
      </c>
      <c r="H34" s="71">
        <v>0.41193744666641935</v>
      </c>
      <c r="I34" s="70">
        <v>1</v>
      </c>
      <c r="J34" s="82">
        <v>0.1</v>
      </c>
      <c r="K34" s="83"/>
      <c r="L34" s="84">
        <v>3.0870000000000002</v>
      </c>
      <c r="M34" s="83"/>
      <c r="N34" s="81">
        <v>0</v>
      </c>
      <c r="O34" s="83" t="s">
        <v>869</v>
      </c>
      <c r="P34" s="81">
        <v>0</v>
      </c>
      <c r="Q34" s="83" t="s">
        <v>869</v>
      </c>
      <c r="R34" s="81">
        <v>0</v>
      </c>
      <c r="S34" s="83" t="s">
        <v>869</v>
      </c>
      <c r="T34" s="81">
        <v>0</v>
      </c>
      <c r="U34" s="83" t="s">
        <v>869</v>
      </c>
      <c r="V34" s="81">
        <v>0</v>
      </c>
      <c r="W34" s="83" t="s">
        <v>869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</v>
      </c>
      <c r="AD34" s="134">
        <v>0</v>
      </c>
      <c r="AE34" s="134">
        <v>0</v>
      </c>
      <c r="AF34" s="134">
        <v>0</v>
      </c>
      <c r="AG34" s="134">
        <v>0</v>
      </c>
      <c r="AH34" s="177">
        <v>-81.260000000000005</v>
      </c>
      <c r="AI34" s="176">
        <v>-11.87</v>
      </c>
    </row>
    <row r="35" spans="1:35" ht="15" x14ac:dyDescent="0.25">
      <c r="A35" s="29">
        <v>20160477</v>
      </c>
      <c r="B35" s="31">
        <v>42494</v>
      </c>
      <c r="C35" s="30" t="s">
        <v>541</v>
      </c>
      <c r="D35" s="30">
        <f t="shared" si="0"/>
        <v>15</v>
      </c>
      <c r="E35" s="8">
        <v>-1</v>
      </c>
      <c r="F35" s="36">
        <v>178.08806999616809</v>
      </c>
      <c r="G35" s="37">
        <v>1</v>
      </c>
      <c r="H35" s="71">
        <v>0.45621823173672688</v>
      </c>
      <c r="I35" s="70">
        <v>1</v>
      </c>
      <c r="J35" s="82">
        <v>0.09</v>
      </c>
      <c r="K35" s="83"/>
      <c r="L35" s="84">
        <v>2.6640000000000001</v>
      </c>
      <c r="M35" s="83"/>
      <c r="N35" s="81">
        <v>0</v>
      </c>
      <c r="O35" s="83" t="s">
        <v>869</v>
      </c>
      <c r="P35" s="81">
        <v>0</v>
      </c>
      <c r="Q35" s="83" t="s">
        <v>869</v>
      </c>
      <c r="R35" s="81">
        <v>0</v>
      </c>
      <c r="S35" s="83" t="s">
        <v>869</v>
      </c>
      <c r="T35" s="81">
        <v>0</v>
      </c>
      <c r="U35" s="83" t="s">
        <v>869</v>
      </c>
      <c r="V35" s="81">
        <v>0</v>
      </c>
      <c r="W35" s="83" t="s">
        <v>869</v>
      </c>
      <c r="X35" s="134">
        <v>0</v>
      </c>
      <c r="Y35" s="134">
        <v>0</v>
      </c>
      <c r="Z35" s="134">
        <v>0</v>
      </c>
      <c r="AA35" s="134">
        <v>0</v>
      </c>
      <c r="AB35" s="134">
        <v>0</v>
      </c>
      <c r="AC35" s="134">
        <v>0</v>
      </c>
      <c r="AD35" s="134">
        <v>0</v>
      </c>
      <c r="AE35" s="134">
        <v>0</v>
      </c>
      <c r="AF35" s="134">
        <v>0</v>
      </c>
      <c r="AG35" s="134">
        <v>0</v>
      </c>
      <c r="AH35" s="177">
        <v>-80.23</v>
      </c>
      <c r="AI35" s="176">
        <v>-11.33</v>
      </c>
    </row>
    <row r="36" spans="1:35" ht="15" x14ac:dyDescent="0.25">
      <c r="A36" s="29">
        <v>20160478</v>
      </c>
      <c r="B36" s="31">
        <v>42494</v>
      </c>
      <c r="C36" s="30" t="s">
        <v>542</v>
      </c>
      <c r="D36" s="30">
        <f t="shared" si="0"/>
        <v>15</v>
      </c>
      <c r="E36" s="8">
        <v>-0.75</v>
      </c>
      <c r="F36" s="36">
        <v>223.82773449142081</v>
      </c>
      <c r="G36" s="37">
        <v>1</v>
      </c>
      <c r="H36" s="71">
        <v>0.51418580491967503</v>
      </c>
      <c r="I36" s="70">
        <v>1</v>
      </c>
      <c r="J36" s="82">
        <v>0.08</v>
      </c>
      <c r="K36" s="83"/>
      <c r="L36" s="84">
        <v>3.9449999999999998</v>
      </c>
      <c r="M36" s="83"/>
      <c r="N36" s="81">
        <v>0</v>
      </c>
      <c r="O36" s="83" t="s">
        <v>869</v>
      </c>
      <c r="P36" s="81">
        <v>0</v>
      </c>
      <c r="Q36" s="83" t="s">
        <v>869</v>
      </c>
      <c r="R36" s="82">
        <v>4.7507999999999999</v>
      </c>
      <c r="S36" s="83"/>
      <c r="T36" s="81">
        <v>0</v>
      </c>
      <c r="U36" s="83" t="s">
        <v>869</v>
      </c>
      <c r="V36" s="81">
        <v>0</v>
      </c>
      <c r="W36" s="83" t="s">
        <v>869</v>
      </c>
      <c r="X36" s="134">
        <v>10.4</v>
      </c>
      <c r="Y36" s="134">
        <v>0</v>
      </c>
      <c r="Z36" s="134">
        <v>0</v>
      </c>
      <c r="AA36" s="134">
        <v>0</v>
      </c>
      <c r="AB36" s="134">
        <v>0</v>
      </c>
      <c r="AC36" s="134">
        <v>0</v>
      </c>
      <c r="AD36" s="134">
        <v>0</v>
      </c>
      <c r="AE36" s="134">
        <v>0</v>
      </c>
      <c r="AF36" s="134">
        <v>0</v>
      </c>
      <c r="AG36" s="134">
        <v>0</v>
      </c>
      <c r="AH36" s="177">
        <v>-74.599999999999994</v>
      </c>
      <c r="AI36" s="176">
        <v>-10.8</v>
      </c>
    </row>
    <row r="37" spans="1:35" s="15" customFormat="1" ht="15" x14ac:dyDescent="0.25">
      <c r="A37" s="29">
        <v>20160479</v>
      </c>
      <c r="B37" s="31">
        <v>42494</v>
      </c>
      <c r="C37" s="30" t="s">
        <v>543</v>
      </c>
      <c r="D37" s="30">
        <f t="shared" si="0"/>
        <v>15</v>
      </c>
      <c r="E37" s="8">
        <v>-0.5</v>
      </c>
      <c r="F37" s="36">
        <v>202.57638267978035</v>
      </c>
      <c r="G37" s="37">
        <v>1</v>
      </c>
      <c r="H37" s="71">
        <v>0.34350350610321667</v>
      </c>
      <c r="I37" s="70">
        <v>1</v>
      </c>
      <c r="J37" s="82">
        <v>7.0000000000000007E-2</v>
      </c>
      <c r="K37" s="83"/>
      <c r="L37" s="84">
        <v>6.6760000000000002</v>
      </c>
      <c r="M37" s="83"/>
      <c r="N37" s="81">
        <v>0</v>
      </c>
      <c r="O37" s="83" t="s">
        <v>869</v>
      </c>
      <c r="P37" s="81">
        <v>0</v>
      </c>
      <c r="Q37" s="83" t="s">
        <v>869</v>
      </c>
      <c r="R37" s="82">
        <v>16.524000000000001</v>
      </c>
      <c r="S37" s="83"/>
      <c r="T37" s="81">
        <v>0</v>
      </c>
      <c r="U37" s="83" t="s">
        <v>869</v>
      </c>
      <c r="V37" s="81">
        <v>0</v>
      </c>
      <c r="W37" s="83" t="s">
        <v>869</v>
      </c>
      <c r="X37" s="134">
        <v>107.1</v>
      </c>
      <c r="Y37" s="134">
        <v>7.8</v>
      </c>
      <c r="Z37" s="134">
        <v>0</v>
      </c>
      <c r="AA37" s="134">
        <v>0</v>
      </c>
      <c r="AB37" s="134">
        <v>0</v>
      </c>
      <c r="AC37" s="134">
        <v>0</v>
      </c>
      <c r="AD37" s="134">
        <v>0</v>
      </c>
      <c r="AE37" s="134">
        <v>0</v>
      </c>
      <c r="AF37" s="134">
        <v>0</v>
      </c>
      <c r="AG37" s="134">
        <v>0</v>
      </c>
      <c r="AH37" s="177">
        <v>-70.5</v>
      </c>
      <c r="AI37" s="176">
        <v>-10.48</v>
      </c>
    </row>
    <row r="38" spans="1:35" s="15" customFormat="1" ht="15" x14ac:dyDescent="0.25">
      <c r="A38" s="29">
        <v>20160480</v>
      </c>
      <c r="B38" s="31">
        <v>42494</v>
      </c>
      <c r="C38" s="30" t="s">
        <v>544</v>
      </c>
      <c r="D38" s="30">
        <f t="shared" si="0"/>
        <v>15</v>
      </c>
      <c r="E38" s="8">
        <v>-0.25</v>
      </c>
      <c r="F38" s="36">
        <v>143.04445012134374</v>
      </c>
      <c r="G38" s="37">
        <v>1</v>
      </c>
      <c r="H38" s="71">
        <v>0.60918821652506205</v>
      </c>
      <c r="I38" s="70">
        <v>1</v>
      </c>
      <c r="J38" s="82">
        <v>0.09</v>
      </c>
      <c r="K38" s="83"/>
      <c r="L38" s="84">
        <v>1.9750000000000001</v>
      </c>
      <c r="M38" s="83"/>
      <c r="N38" s="81">
        <v>0</v>
      </c>
      <c r="O38" s="83" t="s">
        <v>869</v>
      </c>
      <c r="P38" s="81">
        <v>0</v>
      </c>
      <c r="Q38" s="83" t="s">
        <v>869</v>
      </c>
      <c r="R38" s="81">
        <v>0</v>
      </c>
      <c r="S38" s="83" t="s">
        <v>869</v>
      </c>
      <c r="T38" s="81">
        <v>0</v>
      </c>
      <c r="U38" s="83" t="s">
        <v>869</v>
      </c>
      <c r="V38" s="81">
        <v>0</v>
      </c>
      <c r="W38" s="83" t="s">
        <v>869</v>
      </c>
      <c r="X38" s="134">
        <v>16.399999999999999</v>
      </c>
      <c r="Y38" s="134">
        <v>5.9</v>
      </c>
      <c r="Z38" s="134">
        <v>0</v>
      </c>
      <c r="AA38" s="134">
        <v>0</v>
      </c>
      <c r="AB38" s="134">
        <v>0</v>
      </c>
      <c r="AC38" s="134">
        <v>0</v>
      </c>
      <c r="AD38" s="134">
        <v>0</v>
      </c>
      <c r="AE38" s="134">
        <v>0</v>
      </c>
      <c r="AF38" s="134">
        <v>0</v>
      </c>
      <c r="AG38" s="134">
        <v>0</v>
      </c>
      <c r="AH38" s="177">
        <v>-55.98</v>
      </c>
      <c r="AI38" s="176">
        <v>-8.82</v>
      </c>
    </row>
    <row r="39" spans="1:35" ht="15" x14ac:dyDescent="0.25">
      <c r="A39" s="29">
        <v>20160481</v>
      </c>
      <c r="B39" s="31">
        <v>42494</v>
      </c>
      <c r="C39" s="30" t="s">
        <v>545</v>
      </c>
      <c r="D39" s="30">
        <f t="shared" si="0"/>
        <v>20</v>
      </c>
      <c r="E39" s="8">
        <v>-3</v>
      </c>
      <c r="F39" s="36">
        <v>118.27466257929919</v>
      </c>
      <c r="G39" s="37">
        <v>1</v>
      </c>
      <c r="H39" s="71">
        <v>0.4626590732014989</v>
      </c>
      <c r="I39" s="70">
        <v>1</v>
      </c>
      <c r="J39" s="82">
        <v>0.05</v>
      </c>
      <c r="K39" s="83"/>
      <c r="L39" s="84">
        <v>25.387</v>
      </c>
      <c r="M39" s="83"/>
      <c r="N39" s="81">
        <v>0</v>
      </c>
      <c r="O39" s="83" t="s">
        <v>869</v>
      </c>
      <c r="P39" s="81">
        <v>0</v>
      </c>
      <c r="Q39" s="83" t="s">
        <v>869</v>
      </c>
      <c r="R39" s="82">
        <v>0.9294</v>
      </c>
      <c r="S39" s="83"/>
      <c r="T39" s="81">
        <v>0</v>
      </c>
      <c r="U39" s="83" t="s">
        <v>869</v>
      </c>
      <c r="V39" s="81">
        <v>0</v>
      </c>
      <c r="W39" s="83" t="s">
        <v>869</v>
      </c>
      <c r="X39" s="134">
        <v>7.9</v>
      </c>
      <c r="Y39" s="134">
        <v>0</v>
      </c>
      <c r="Z39" s="134">
        <v>0</v>
      </c>
      <c r="AA39" s="134">
        <v>0</v>
      </c>
      <c r="AB39" s="134">
        <v>0</v>
      </c>
      <c r="AC39" s="134">
        <v>0</v>
      </c>
      <c r="AD39" s="134">
        <v>0</v>
      </c>
      <c r="AE39" s="134">
        <v>0</v>
      </c>
      <c r="AF39" s="134">
        <v>0</v>
      </c>
      <c r="AG39" s="134">
        <v>0</v>
      </c>
      <c r="AH39" s="177">
        <v>-84.61</v>
      </c>
      <c r="AI39" s="176">
        <v>-12.47</v>
      </c>
    </row>
    <row r="40" spans="1:35" ht="15" x14ac:dyDescent="0.25">
      <c r="A40" s="29">
        <v>20160482</v>
      </c>
      <c r="B40" s="31">
        <v>42494</v>
      </c>
      <c r="C40" s="30" t="s">
        <v>546</v>
      </c>
      <c r="D40" s="30">
        <f t="shared" si="0"/>
        <v>20</v>
      </c>
      <c r="E40" s="8">
        <v>-2.5</v>
      </c>
      <c r="F40" s="36">
        <v>141.63707582918209</v>
      </c>
      <c r="G40" s="37">
        <v>1</v>
      </c>
      <c r="H40" s="71">
        <v>0.35638518903276067</v>
      </c>
      <c r="I40" s="70">
        <v>1</v>
      </c>
      <c r="J40" s="82">
        <v>0.06</v>
      </c>
      <c r="K40" s="83"/>
      <c r="L40" s="84">
        <v>20.265000000000001</v>
      </c>
      <c r="M40" s="83"/>
      <c r="N40" s="81">
        <v>0</v>
      </c>
      <c r="O40" s="83" t="s">
        <v>869</v>
      </c>
      <c r="P40" s="81">
        <v>0</v>
      </c>
      <c r="Q40" s="83" t="s">
        <v>869</v>
      </c>
      <c r="R40" s="82">
        <v>0.81159999999999999</v>
      </c>
      <c r="S40" s="83"/>
      <c r="T40" s="84">
        <v>7.9799999999999996E-2</v>
      </c>
      <c r="U40" s="83"/>
      <c r="V40" s="81">
        <v>0</v>
      </c>
      <c r="W40" s="83" t="s">
        <v>869</v>
      </c>
      <c r="X40" s="134">
        <v>5.8</v>
      </c>
      <c r="Y40" s="134">
        <v>0</v>
      </c>
      <c r="Z40" s="134">
        <v>0</v>
      </c>
      <c r="AA40" s="134">
        <v>0</v>
      </c>
      <c r="AB40" s="134">
        <v>0</v>
      </c>
      <c r="AC40" s="134">
        <v>0</v>
      </c>
      <c r="AD40" s="134">
        <v>0</v>
      </c>
      <c r="AE40" s="134">
        <v>0</v>
      </c>
      <c r="AF40" s="134">
        <v>0</v>
      </c>
      <c r="AG40" s="134">
        <v>0</v>
      </c>
      <c r="AH40" s="177">
        <v>-87.37</v>
      </c>
      <c r="AI40" s="176">
        <v>-12.5</v>
      </c>
    </row>
    <row r="41" spans="1:35" ht="15" x14ac:dyDescent="0.25">
      <c r="A41" s="29">
        <v>20160483</v>
      </c>
      <c r="B41" s="31">
        <v>42494</v>
      </c>
      <c r="C41" s="30" t="s">
        <v>547</v>
      </c>
      <c r="D41" s="30">
        <f t="shared" si="0"/>
        <v>20</v>
      </c>
      <c r="E41" s="8">
        <v>-2</v>
      </c>
      <c r="F41" s="36">
        <v>243.95318686933203</v>
      </c>
      <c r="G41" s="37">
        <v>1</v>
      </c>
      <c r="H41" s="71">
        <v>0.57054316773642999</v>
      </c>
      <c r="I41" s="70">
        <v>1</v>
      </c>
      <c r="J41" s="82">
        <v>0.06</v>
      </c>
      <c r="K41" s="83"/>
      <c r="L41" s="84">
        <v>11.557</v>
      </c>
      <c r="M41" s="83"/>
      <c r="N41" s="81">
        <v>0</v>
      </c>
      <c r="O41" s="83" t="s">
        <v>869</v>
      </c>
      <c r="P41" s="81">
        <v>0</v>
      </c>
      <c r="Q41" s="83" t="s">
        <v>869</v>
      </c>
      <c r="R41" s="82">
        <v>0.47970000000000002</v>
      </c>
      <c r="S41" s="83"/>
      <c r="T41" s="81">
        <v>0</v>
      </c>
      <c r="U41" s="83" t="s">
        <v>869</v>
      </c>
      <c r="V41" s="81">
        <v>0</v>
      </c>
      <c r="W41" s="83" t="s">
        <v>869</v>
      </c>
      <c r="X41" s="134">
        <v>2</v>
      </c>
      <c r="Y41" s="134">
        <v>0</v>
      </c>
      <c r="Z41" s="134">
        <v>0</v>
      </c>
      <c r="AA41" s="134">
        <v>0</v>
      </c>
      <c r="AB41" s="134">
        <v>0</v>
      </c>
      <c r="AC41" s="134">
        <v>0</v>
      </c>
      <c r="AD41" s="134">
        <v>0</v>
      </c>
      <c r="AE41" s="134">
        <v>0</v>
      </c>
      <c r="AF41" s="134">
        <v>0</v>
      </c>
      <c r="AG41" s="134">
        <v>0</v>
      </c>
      <c r="AH41" s="177">
        <v>-88.54</v>
      </c>
      <c r="AI41" s="176">
        <v>-12.71</v>
      </c>
    </row>
    <row r="42" spans="1:35" ht="15" x14ac:dyDescent="0.25">
      <c r="A42" s="29">
        <v>20160484</v>
      </c>
      <c r="B42" s="31">
        <v>42494</v>
      </c>
      <c r="C42" s="30" t="s">
        <v>548</v>
      </c>
      <c r="D42" s="30">
        <f t="shared" si="0"/>
        <v>20</v>
      </c>
      <c r="E42" s="8">
        <v>-1.5</v>
      </c>
      <c r="F42" s="42">
        <v>324.57923497944273</v>
      </c>
      <c r="G42" s="1">
        <v>2</v>
      </c>
      <c r="H42" s="71">
        <v>0.3998608689199718</v>
      </c>
      <c r="I42" s="70">
        <v>1</v>
      </c>
      <c r="J42" s="82">
        <v>7.0000000000000007E-2</v>
      </c>
      <c r="K42" s="83"/>
      <c r="L42" s="84">
        <v>4.4980000000000002</v>
      </c>
      <c r="M42" s="83"/>
      <c r="N42" s="81">
        <v>0</v>
      </c>
      <c r="O42" s="83" t="s">
        <v>869</v>
      </c>
      <c r="P42" s="81">
        <v>0</v>
      </c>
      <c r="Q42" s="83" t="s">
        <v>869</v>
      </c>
      <c r="R42" s="81">
        <v>0</v>
      </c>
      <c r="S42" s="83" t="s">
        <v>869</v>
      </c>
      <c r="T42" s="81">
        <v>0</v>
      </c>
      <c r="U42" s="83" t="s">
        <v>869</v>
      </c>
      <c r="V42" s="81">
        <v>0</v>
      </c>
      <c r="W42" s="83" t="s">
        <v>869</v>
      </c>
      <c r="X42" s="134">
        <v>0</v>
      </c>
      <c r="Y42" s="134">
        <v>0</v>
      </c>
      <c r="Z42" s="134">
        <v>0</v>
      </c>
      <c r="AA42" s="134">
        <v>0</v>
      </c>
      <c r="AB42" s="134">
        <v>0</v>
      </c>
      <c r="AC42" s="134">
        <v>0</v>
      </c>
      <c r="AD42" s="134">
        <v>0</v>
      </c>
      <c r="AE42" s="134">
        <v>0</v>
      </c>
      <c r="AF42" s="134">
        <v>0</v>
      </c>
      <c r="AG42" s="134">
        <v>0</v>
      </c>
      <c r="AH42" s="177">
        <v>-86.13</v>
      </c>
      <c r="AI42" s="176">
        <v>-12.28</v>
      </c>
    </row>
    <row r="43" spans="1:35" ht="15" x14ac:dyDescent="0.25">
      <c r="A43" s="29">
        <v>20160485</v>
      </c>
      <c r="B43" s="31">
        <v>42494</v>
      </c>
      <c r="C43" s="30" t="s">
        <v>549</v>
      </c>
      <c r="D43" s="30">
        <f t="shared" si="0"/>
        <v>20</v>
      </c>
      <c r="E43" s="8">
        <v>-1.25</v>
      </c>
      <c r="F43" s="42">
        <v>359.24073622426937</v>
      </c>
      <c r="G43" s="1">
        <v>2</v>
      </c>
      <c r="H43" s="71">
        <v>0.49888880644084138</v>
      </c>
      <c r="I43" s="70">
        <v>1</v>
      </c>
      <c r="J43" s="82">
        <v>0.08</v>
      </c>
      <c r="K43" s="83"/>
      <c r="L43" s="84">
        <v>4.0359999999999996</v>
      </c>
      <c r="M43" s="83"/>
      <c r="N43" s="81">
        <v>0</v>
      </c>
      <c r="O43" s="83" t="s">
        <v>869</v>
      </c>
      <c r="P43" s="81">
        <v>0</v>
      </c>
      <c r="Q43" s="83" t="s">
        <v>869</v>
      </c>
      <c r="R43" s="81">
        <v>0</v>
      </c>
      <c r="S43" s="83" t="s">
        <v>869</v>
      </c>
      <c r="T43" s="81">
        <v>0</v>
      </c>
      <c r="U43" s="83" t="s">
        <v>869</v>
      </c>
      <c r="V43" s="81">
        <v>0</v>
      </c>
      <c r="W43" s="83" t="s">
        <v>869</v>
      </c>
      <c r="X43" s="134">
        <v>0</v>
      </c>
      <c r="Y43" s="134">
        <v>0</v>
      </c>
      <c r="Z43" s="134">
        <v>0</v>
      </c>
      <c r="AA43" s="134">
        <v>0</v>
      </c>
      <c r="AB43" s="134">
        <v>0</v>
      </c>
      <c r="AC43" s="134">
        <v>0</v>
      </c>
      <c r="AD43" s="134">
        <v>0</v>
      </c>
      <c r="AE43" s="134">
        <v>0</v>
      </c>
      <c r="AF43" s="134">
        <v>0</v>
      </c>
      <c r="AG43" s="134">
        <v>0</v>
      </c>
      <c r="AH43" s="177">
        <v>-90.16</v>
      </c>
      <c r="AI43" s="176">
        <v>-12.84</v>
      </c>
    </row>
    <row r="44" spans="1:35" ht="15" x14ac:dyDescent="0.25">
      <c r="A44" s="29">
        <v>20160486</v>
      </c>
      <c r="B44" s="31">
        <v>42494</v>
      </c>
      <c r="C44" s="30" t="s">
        <v>550</v>
      </c>
      <c r="D44" s="30">
        <f t="shared" si="0"/>
        <v>20</v>
      </c>
      <c r="E44" s="8">
        <v>-1</v>
      </c>
      <c r="F44" s="42">
        <v>315.1260982763082</v>
      </c>
      <c r="G44" s="1">
        <v>2</v>
      </c>
      <c r="H44" s="71">
        <v>0.63173116165176413</v>
      </c>
      <c r="I44" s="70">
        <v>1</v>
      </c>
      <c r="J44" s="82">
        <v>0.08</v>
      </c>
      <c r="K44" s="83"/>
      <c r="L44" s="84">
        <v>3.456</v>
      </c>
      <c r="M44" s="83"/>
      <c r="N44" s="81">
        <v>0</v>
      </c>
      <c r="O44" s="83" t="s">
        <v>869</v>
      </c>
      <c r="P44" s="81">
        <v>0</v>
      </c>
      <c r="Q44" s="83" t="s">
        <v>869</v>
      </c>
      <c r="R44" s="81">
        <v>0</v>
      </c>
      <c r="S44" s="83" t="s">
        <v>869</v>
      </c>
      <c r="T44" s="81">
        <v>0</v>
      </c>
      <c r="U44" s="83" t="s">
        <v>869</v>
      </c>
      <c r="V44" s="81">
        <v>0</v>
      </c>
      <c r="W44" s="83" t="s">
        <v>869</v>
      </c>
      <c r="X44" s="134">
        <v>0</v>
      </c>
      <c r="Y44" s="134">
        <v>17.7</v>
      </c>
      <c r="Z44" s="134">
        <v>0</v>
      </c>
      <c r="AA44" s="134">
        <v>0</v>
      </c>
      <c r="AB44" s="134">
        <v>0</v>
      </c>
      <c r="AC44" s="134">
        <v>0</v>
      </c>
      <c r="AD44" s="134">
        <v>0</v>
      </c>
      <c r="AE44" s="134">
        <v>0</v>
      </c>
      <c r="AF44" s="134">
        <v>0</v>
      </c>
      <c r="AG44" s="134">
        <v>0</v>
      </c>
      <c r="AH44" s="177">
        <v>-84.18</v>
      </c>
      <c r="AI44" s="176">
        <v>-12.46</v>
      </c>
    </row>
    <row r="45" spans="1:35" ht="15" x14ac:dyDescent="0.25">
      <c r="A45" s="29">
        <v>20160487</v>
      </c>
      <c r="B45" s="31">
        <v>42494</v>
      </c>
      <c r="C45" s="30" t="s">
        <v>551</v>
      </c>
      <c r="D45" s="30">
        <f t="shared" si="0"/>
        <v>20</v>
      </c>
      <c r="E45" s="8">
        <v>-0.75</v>
      </c>
      <c r="F45" s="42">
        <v>272.44375376821586</v>
      </c>
      <c r="G45" s="1">
        <v>2</v>
      </c>
      <c r="H45" s="71">
        <v>0.63978221348272912</v>
      </c>
      <c r="I45" s="70">
        <v>1</v>
      </c>
      <c r="J45" s="82">
        <v>0.08</v>
      </c>
      <c r="K45" s="83"/>
      <c r="L45" s="84">
        <v>3.254</v>
      </c>
      <c r="M45" s="83"/>
      <c r="N45" s="81">
        <v>0</v>
      </c>
      <c r="O45" s="83" t="s">
        <v>869</v>
      </c>
      <c r="P45" s="81">
        <v>0</v>
      </c>
      <c r="Q45" s="83" t="s">
        <v>869</v>
      </c>
      <c r="R45" s="81">
        <v>0</v>
      </c>
      <c r="S45" s="83" t="s">
        <v>869</v>
      </c>
      <c r="T45" s="81">
        <v>0</v>
      </c>
      <c r="U45" s="83" t="s">
        <v>869</v>
      </c>
      <c r="V45" s="81">
        <v>0</v>
      </c>
      <c r="W45" s="83" t="s">
        <v>869</v>
      </c>
      <c r="X45" s="134">
        <v>18.100000000000001</v>
      </c>
      <c r="Y45" s="134">
        <v>60.6</v>
      </c>
      <c r="Z45" s="134">
        <v>0</v>
      </c>
      <c r="AA45" s="134">
        <v>0</v>
      </c>
      <c r="AB45" s="134">
        <v>0</v>
      </c>
      <c r="AC45" s="134">
        <v>0</v>
      </c>
      <c r="AD45" s="134">
        <v>0</v>
      </c>
      <c r="AE45" s="134">
        <v>0</v>
      </c>
      <c r="AF45" s="134">
        <v>0</v>
      </c>
      <c r="AG45" s="134">
        <v>0</v>
      </c>
      <c r="AH45" s="177">
        <v>-75.73</v>
      </c>
      <c r="AI45" s="176">
        <v>-11.52</v>
      </c>
    </row>
    <row r="46" spans="1:35" ht="15" x14ac:dyDescent="0.25">
      <c r="A46" s="29">
        <v>20160488</v>
      </c>
      <c r="B46" s="31">
        <v>42494</v>
      </c>
      <c r="C46" s="30" t="s">
        <v>552</v>
      </c>
      <c r="D46" s="30">
        <f t="shared" si="0"/>
        <v>20</v>
      </c>
      <c r="E46" s="8">
        <v>-0.5</v>
      </c>
      <c r="F46" s="38">
        <v>202.15417039213185</v>
      </c>
      <c r="G46" s="4">
        <v>1</v>
      </c>
      <c r="H46" s="71">
        <v>0.48037138722962192</v>
      </c>
      <c r="I46" s="70">
        <v>1</v>
      </c>
      <c r="J46" s="82">
        <v>7.0000000000000007E-2</v>
      </c>
      <c r="K46" s="83"/>
      <c r="L46" s="84">
        <v>4.2290000000000001</v>
      </c>
      <c r="M46" s="83"/>
      <c r="N46" s="81">
        <v>0</v>
      </c>
      <c r="O46" s="83" t="s">
        <v>869</v>
      </c>
      <c r="P46" s="81">
        <v>0</v>
      </c>
      <c r="Q46" s="83" t="s">
        <v>869</v>
      </c>
      <c r="R46" s="81">
        <v>0</v>
      </c>
      <c r="S46" s="83" t="s">
        <v>869</v>
      </c>
      <c r="T46" s="81">
        <v>0</v>
      </c>
      <c r="U46" s="83" t="s">
        <v>869</v>
      </c>
      <c r="V46" s="81">
        <v>0</v>
      </c>
      <c r="W46" s="83" t="s">
        <v>869</v>
      </c>
      <c r="X46" s="134">
        <v>100.7</v>
      </c>
      <c r="Y46" s="134">
        <v>65.5</v>
      </c>
      <c r="Z46" s="134">
        <v>0</v>
      </c>
      <c r="AA46" s="134">
        <v>57</v>
      </c>
      <c r="AB46" s="134">
        <v>0</v>
      </c>
      <c r="AC46" s="134">
        <v>0</v>
      </c>
      <c r="AD46" s="134">
        <v>0</v>
      </c>
      <c r="AE46" s="134">
        <v>0</v>
      </c>
      <c r="AF46" s="134">
        <v>0</v>
      </c>
      <c r="AG46" s="134">
        <v>0</v>
      </c>
      <c r="AH46" s="177">
        <v>-69.52</v>
      </c>
      <c r="AI46" s="176">
        <v>-10.26</v>
      </c>
    </row>
    <row r="47" spans="1:35" ht="15" x14ac:dyDescent="0.25">
      <c r="A47" s="29">
        <v>20160489</v>
      </c>
      <c r="B47" s="31">
        <v>42494</v>
      </c>
      <c r="C47" s="30" t="s">
        <v>553</v>
      </c>
      <c r="D47" s="30">
        <f t="shared" si="0"/>
        <v>20</v>
      </c>
      <c r="E47" s="8">
        <v>-0.25</v>
      </c>
      <c r="F47" s="38">
        <v>189.06558947502876</v>
      </c>
      <c r="G47" s="4">
        <v>1</v>
      </c>
      <c r="H47" s="71">
        <v>0.8700422958483286</v>
      </c>
      <c r="I47" s="70">
        <v>1</v>
      </c>
      <c r="J47" s="82">
        <v>0.06</v>
      </c>
      <c r="K47" s="83"/>
      <c r="L47" s="84">
        <v>2.4740000000000002</v>
      </c>
      <c r="M47" s="83"/>
      <c r="N47" s="81">
        <v>0</v>
      </c>
      <c r="O47" s="83" t="s">
        <v>869</v>
      </c>
      <c r="P47" s="81">
        <v>0</v>
      </c>
      <c r="Q47" s="83" t="s">
        <v>869</v>
      </c>
      <c r="R47" s="81">
        <v>0</v>
      </c>
      <c r="S47" s="83" t="s">
        <v>869</v>
      </c>
      <c r="T47" s="81">
        <v>0</v>
      </c>
      <c r="U47" s="83" t="s">
        <v>869</v>
      </c>
      <c r="V47" s="81">
        <v>0</v>
      </c>
      <c r="W47" s="83" t="s">
        <v>869</v>
      </c>
      <c r="X47" s="134">
        <v>45</v>
      </c>
      <c r="Y47" s="134">
        <v>0</v>
      </c>
      <c r="Z47" s="134">
        <v>0</v>
      </c>
      <c r="AA47" s="134">
        <v>0</v>
      </c>
      <c r="AB47" s="134">
        <v>0</v>
      </c>
      <c r="AC47" s="134">
        <v>0</v>
      </c>
      <c r="AD47" s="134">
        <v>0</v>
      </c>
      <c r="AE47" s="134">
        <v>0</v>
      </c>
      <c r="AF47" s="134">
        <v>0</v>
      </c>
      <c r="AG47" s="134">
        <v>0</v>
      </c>
      <c r="AH47" s="177">
        <v>-68.22</v>
      </c>
      <c r="AI47" s="176">
        <v>-10.09</v>
      </c>
    </row>
    <row r="48" spans="1:35" ht="15" x14ac:dyDescent="0.25">
      <c r="A48" s="29">
        <v>20160490</v>
      </c>
      <c r="B48" s="31">
        <v>42494</v>
      </c>
      <c r="C48" s="30" t="s">
        <v>554</v>
      </c>
      <c r="D48" s="30">
        <f t="shared" si="0"/>
        <v>25</v>
      </c>
      <c r="E48" s="8">
        <v>-3</v>
      </c>
      <c r="F48" s="36">
        <v>225.90476793212113</v>
      </c>
      <c r="G48" s="37">
        <v>1</v>
      </c>
      <c r="H48" s="71">
        <v>0.75249693911623927</v>
      </c>
      <c r="I48" s="70">
        <v>1</v>
      </c>
      <c r="J48" s="82">
        <v>0.04</v>
      </c>
      <c r="K48" s="83"/>
      <c r="L48" s="84">
        <v>23.885000000000002</v>
      </c>
      <c r="M48" s="83"/>
      <c r="N48" s="81">
        <v>0</v>
      </c>
      <c r="O48" s="83" t="s">
        <v>869</v>
      </c>
      <c r="P48" s="81">
        <v>0</v>
      </c>
      <c r="Q48" s="83" t="s">
        <v>869</v>
      </c>
      <c r="R48" s="82">
        <v>0.13339999999999999</v>
      </c>
      <c r="S48" s="83"/>
      <c r="T48" s="81">
        <v>0</v>
      </c>
      <c r="U48" s="83" t="s">
        <v>869</v>
      </c>
      <c r="V48" s="81">
        <v>0</v>
      </c>
      <c r="W48" s="83" t="s">
        <v>869</v>
      </c>
      <c r="X48" s="134">
        <v>7.9</v>
      </c>
      <c r="Y48" s="134">
        <v>0</v>
      </c>
      <c r="Z48" s="134">
        <v>0</v>
      </c>
      <c r="AA48" s="134">
        <v>0</v>
      </c>
      <c r="AB48" s="134">
        <v>1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77">
        <v>-83.6</v>
      </c>
      <c r="AI48" s="176">
        <v>-12.39</v>
      </c>
    </row>
    <row r="49" spans="1:35" ht="15" x14ac:dyDescent="0.25">
      <c r="A49" s="29">
        <v>20160491</v>
      </c>
      <c r="B49" s="31">
        <v>42494</v>
      </c>
      <c r="C49" s="30" t="s">
        <v>555</v>
      </c>
      <c r="D49" s="30">
        <f t="shared" si="0"/>
        <v>25</v>
      </c>
      <c r="E49" s="8">
        <v>-2.5</v>
      </c>
      <c r="F49" s="38">
        <v>287.65657597820064</v>
      </c>
      <c r="G49" s="4">
        <v>10</v>
      </c>
      <c r="H49" s="71">
        <v>0.56812785218714057</v>
      </c>
      <c r="I49" s="70">
        <v>1</v>
      </c>
      <c r="J49" s="82">
        <v>0.06</v>
      </c>
      <c r="K49" s="83"/>
      <c r="L49" s="84">
        <v>31.585000000000001</v>
      </c>
      <c r="M49" s="83"/>
      <c r="N49" s="81">
        <v>0</v>
      </c>
      <c r="O49" s="83" t="s">
        <v>869</v>
      </c>
      <c r="P49" s="81">
        <v>0</v>
      </c>
      <c r="Q49" s="83" t="s">
        <v>869</v>
      </c>
      <c r="R49" s="82">
        <v>1.5145</v>
      </c>
      <c r="S49" s="83"/>
      <c r="T49" s="81">
        <v>0</v>
      </c>
      <c r="U49" s="83" t="s">
        <v>869</v>
      </c>
      <c r="V49" s="81">
        <v>0</v>
      </c>
      <c r="W49" s="83" t="s">
        <v>869</v>
      </c>
      <c r="X49" s="134">
        <v>3</v>
      </c>
      <c r="Y49" s="134">
        <v>0</v>
      </c>
      <c r="Z49" s="134">
        <v>0</v>
      </c>
      <c r="AA49" s="134">
        <v>0</v>
      </c>
      <c r="AB49" s="134">
        <v>0</v>
      </c>
      <c r="AC49" s="134">
        <v>0</v>
      </c>
      <c r="AD49" s="134">
        <v>0</v>
      </c>
      <c r="AE49" s="134">
        <v>0</v>
      </c>
      <c r="AF49" s="134">
        <v>0</v>
      </c>
      <c r="AG49" s="134">
        <v>0</v>
      </c>
      <c r="AH49" s="177">
        <v>-80.84</v>
      </c>
      <c r="AI49" s="176">
        <v>-12.16</v>
      </c>
    </row>
    <row r="50" spans="1:35" ht="15" x14ac:dyDescent="0.25">
      <c r="A50" s="29">
        <v>20160492</v>
      </c>
      <c r="B50" s="31">
        <v>42494</v>
      </c>
      <c r="C50" s="30" t="s">
        <v>556</v>
      </c>
      <c r="D50" s="30">
        <f t="shared" si="0"/>
        <v>25</v>
      </c>
      <c r="E50" s="8">
        <v>-2</v>
      </c>
      <c r="F50" s="38">
        <v>342.54417337250391</v>
      </c>
      <c r="G50" s="4">
        <v>10</v>
      </c>
      <c r="H50" s="71">
        <v>0.48359180796200796</v>
      </c>
      <c r="I50" s="70">
        <v>1</v>
      </c>
      <c r="J50" s="82">
        <v>7.0000000000000007E-2</v>
      </c>
      <c r="K50" s="83"/>
      <c r="L50" s="84">
        <v>14.843999999999999</v>
      </c>
      <c r="M50" s="83"/>
      <c r="N50" s="81">
        <v>0</v>
      </c>
      <c r="O50" s="83" t="s">
        <v>869</v>
      </c>
      <c r="P50" s="81">
        <v>0</v>
      </c>
      <c r="Q50" s="83" t="s">
        <v>869</v>
      </c>
      <c r="R50" s="81">
        <v>0</v>
      </c>
      <c r="S50" s="83" t="s">
        <v>869</v>
      </c>
      <c r="T50" s="81">
        <v>0</v>
      </c>
      <c r="U50" s="83" t="s">
        <v>869</v>
      </c>
      <c r="V50" s="81">
        <v>0</v>
      </c>
      <c r="W50" s="83" t="s">
        <v>869</v>
      </c>
      <c r="X50" s="134">
        <v>5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77">
        <v>-82.65</v>
      </c>
      <c r="AI50" s="176">
        <v>-12.21</v>
      </c>
    </row>
    <row r="51" spans="1:35" ht="15" x14ac:dyDescent="0.25">
      <c r="A51" s="29">
        <v>20160493</v>
      </c>
      <c r="B51" s="31">
        <v>42494</v>
      </c>
      <c r="C51" s="30" t="s">
        <v>557</v>
      </c>
      <c r="D51" s="30">
        <f t="shared" si="0"/>
        <v>25</v>
      </c>
      <c r="E51" s="8">
        <v>-1.5</v>
      </c>
      <c r="F51" s="36">
        <v>380.61118046038212</v>
      </c>
      <c r="G51" s="37">
        <v>10</v>
      </c>
      <c r="H51" s="71">
        <v>0.58100953511668463</v>
      </c>
      <c r="I51" s="70">
        <v>1</v>
      </c>
      <c r="J51" s="82">
        <v>0.08</v>
      </c>
      <c r="K51" s="83"/>
      <c r="L51" s="84">
        <v>3.4409999999999998</v>
      </c>
      <c r="M51" s="83"/>
      <c r="N51" s="81">
        <v>0</v>
      </c>
      <c r="O51" s="83" t="s">
        <v>869</v>
      </c>
      <c r="P51" s="81">
        <v>0</v>
      </c>
      <c r="Q51" s="83" t="s">
        <v>869</v>
      </c>
      <c r="R51" s="81">
        <v>0</v>
      </c>
      <c r="S51" s="83" t="s">
        <v>869</v>
      </c>
      <c r="T51" s="81">
        <v>0</v>
      </c>
      <c r="U51" s="83" t="s">
        <v>869</v>
      </c>
      <c r="V51" s="81">
        <v>0</v>
      </c>
      <c r="W51" s="83" t="s">
        <v>869</v>
      </c>
      <c r="X51" s="134">
        <v>24.9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77">
        <v>-87.29</v>
      </c>
      <c r="AI51" s="176">
        <v>-12.95</v>
      </c>
    </row>
    <row r="52" spans="1:35" ht="15" x14ac:dyDescent="0.25">
      <c r="A52" s="29">
        <v>20160494</v>
      </c>
      <c r="B52" s="31">
        <v>42494</v>
      </c>
      <c r="C52" s="30" t="s">
        <v>558</v>
      </c>
      <c r="D52" s="30">
        <f t="shared" si="0"/>
        <v>25</v>
      </c>
      <c r="E52" s="8">
        <v>-1.25</v>
      </c>
      <c r="F52" s="36">
        <v>494.58697417006374</v>
      </c>
      <c r="G52" s="37">
        <v>10</v>
      </c>
      <c r="H52" s="71">
        <v>0.62770563573628169</v>
      </c>
      <c r="I52" s="70">
        <v>1</v>
      </c>
      <c r="J52" s="82">
        <v>0.09</v>
      </c>
      <c r="K52" s="83"/>
      <c r="L52" s="84">
        <v>3.3730000000000002</v>
      </c>
      <c r="M52" s="83"/>
      <c r="N52" s="81">
        <v>0</v>
      </c>
      <c r="O52" s="83" t="s">
        <v>869</v>
      </c>
      <c r="P52" s="81">
        <v>0</v>
      </c>
      <c r="Q52" s="83" t="s">
        <v>869</v>
      </c>
      <c r="R52" s="81">
        <v>0</v>
      </c>
      <c r="S52" s="83" t="s">
        <v>869</v>
      </c>
      <c r="T52" s="81">
        <v>0</v>
      </c>
      <c r="U52" s="83" t="s">
        <v>869</v>
      </c>
      <c r="V52" s="81">
        <v>0</v>
      </c>
      <c r="W52" s="83" t="s">
        <v>869</v>
      </c>
      <c r="X52" s="134">
        <v>4</v>
      </c>
      <c r="Y52" s="134">
        <v>0</v>
      </c>
      <c r="Z52" s="134">
        <v>0</v>
      </c>
      <c r="AA52" s="134">
        <v>0</v>
      </c>
      <c r="AB52" s="134">
        <v>0</v>
      </c>
      <c r="AC52" s="134">
        <v>0</v>
      </c>
      <c r="AD52" s="134">
        <v>0</v>
      </c>
      <c r="AE52" s="134">
        <v>0</v>
      </c>
      <c r="AF52" s="134">
        <v>0</v>
      </c>
      <c r="AG52" s="134">
        <v>0</v>
      </c>
      <c r="AH52" s="177">
        <v>-92.48</v>
      </c>
      <c r="AI52" s="176">
        <v>-13.47</v>
      </c>
    </row>
    <row r="53" spans="1:35" ht="15" x14ac:dyDescent="0.25">
      <c r="A53" s="29">
        <v>20160495</v>
      </c>
      <c r="B53" s="31">
        <v>42494</v>
      </c>
      <c r="C53" s="30" t="s">
        <v>559</v>
      </c>
      <c r="D53" s="30">
        <f t="shared" si="0"/>
        <v>25</v>
      </c>
      <c r="E53" s="8">
        <v>-1</v>
      </c>
      <c r="F53" s="36">
        <v>413.79400647712481</v>
      </c>
      <c r="G53" s="37">
        <v>10</v>
      </c>
      <c r="H53" s="71">
        <v>0.62368010982079913</v>
      </c>
      <c r="I53" s="70">
        <v>1</v>
      </c>
      <c r="J53" s="82">
        <v>0.09</v>
      </c>
      <c r="K53" s="83"/>
      <c r="L53" s="84">
        <v>3.2429999999999999</v>
      </c>
      <c r="M53" s="83"/>
      <c r="N53" s="81">
        <v>0</v>
      </c>
      <c r="O53" s="83" t="s">
        <v>869</v>
      </c>
      <c r="P53" s="81">
        <v>0</v>
      </c>
      <c r="Q53" s="83" t="s">
        <v>869</v>
      </c>
      <c r="R53" s="81">
        <v>0</v>
      </c>
      <c r="S53" s="83" t="s">
        <v>869</v>
      </c>
      <c r="T53" s="81">
        <v>0</v>
      </c>
      <c r="U53" s="83" t="s">
        <v>869</v>
      </c>
      <c r="V53" s="81">
        <v>0</v>
      </c>
      <c r="W53" s="83" t="s">
        <v>869</v>
      </c>
      <c r="X53" s="134">
        <v>0</v>
      </c>
      <c r="Y53" s="134">
        <v>17.899999999999999</v>
      </c>
      <c r="Z53" s="134">
        <v>0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34">
        <v>0</v>
      </c>
      <c r="AG53" s="134">
        <v>0</v>
      </c>
      <c r="AH53" s="177">
        <v>-90.06</v>
      </c>
      <c r="AI53" s="176">
        <v>-13.09</v>
      </c>
    </row>
    <row r="54" spans="1:35" ht="15" x14ac:dyDescent="0.25">
      <c r="A54" s="29">
        <v>20160496</v>
      </c>
      <c r="B54" s="31">
        <v>42494</v>
      </c>
      <c r="C54" s="30" t="s">
        <v>560</v>
      </c>
      <c r="D54" s="30">
        <f t="shared" si="0"/>
        <v>25</v>
      </c>
      <c r="E54" s="8">
        <v>-0.75</v>
      </c>
      <c r="F54" s="36">
        <v>383.49664359227279</v>
      </c>
      <c r="G54" s="37">
        <v>10</v>
      </c>
      <c r="H54" s="71">
        <v>0.7049957333135457</v>
      </c>
      <c r="I54" s="70">
        <v>1</v>
      </c>
      <c r="J54" s="82">
        <v>0.09</v>
      </c>
      <c r="K54" s="83"/>
      <c r="L54" s="84">
        <v>4.202</v>
      </c>
      <c r="M54" s="83"/>
      <c r="N54" s="81">
        <v>0</v>
      </c>
      <c r="O54" s="83" t="s">
        <v>869</v>
      </c>
      <c r="P54" s="81">
        <v>0</v>
      </c>
      <c r="Q54" s="83" t="s">
        <v>869</v>
      </c>
      <c r="R54" s="81">
        <v>0</v>
      </c>
      <c r="S54" s="83" t="s">
        <v>869</v>
      </c>
      <c r="T54" s="81">
        <v>0</v>
      </c>
      <c r="U54" s="83" t="s">
        <v>869</v>
      </c>
      <c r="V54" s="81">
        <v>0</v>
      </c>
      <c r="W54" s="83" t="s">
        <v>869</v>
      </c>
      <c r="X54" s="134">
        <v>129.4</v>
      </c>
      <c r="Y54" s="134">
        <v>103.3</v>
      </c>
      <c r="Z54" s="134">
        <v>0</v>
      </c>
      <c r="AA54" s="134">
        <v>0</v>
      </c>
      <c r="AB54" s="134">
        <v>0</v>
      </c>
      <c r="AC54" s="134">
        <v>0</v>
      </c>
      <c r="AD54" s="134">
        <v>0</v>
      </c>
      <c r="AE54" s="134">
        <v>0</v>
      </c>
      <c r="AF54" s="134">
        <v>0</v>
      </c>
      <c r="AG54" s="134">
        <v>0</v>
      </c>
      <c r="AH54" s="177">
        <v>-80.59</v>
      </c>
      <c r="AI54" s="176">
        <v>-11.77</v>
      </c>
    </row>
    <row r="55" spans="1:35" ht="15" x14ac:dyDescent="0.25">
      <c r="A55" s="17">
        <v>20160497</v>
      </c>
      <c r="B55" s="19">
        <v>42494</v>
      </c>
      <c r="C55" s="18" t="s">
        <v>561</v>
      </c>
      <c r="D55" s="30">
        <f t="shared" si="0"/>
        <v>25</v>
      </c>
      <c r="E55" s="8">
        <v>-0.5</v>
      </c>
      <c r="F55" s="36">
        <v>193.15476138516198</v>
      </c>
      <c r="G55" s="37">
        <v>1</v>
      </c>
      <c r="H55" s="71">
        <v>0.41274255184951575</v>
      </c>
      <c r="I55" s="70">
        <v>1</v>
      </c>
      <c r="J55" s="82">
        <v>0.11</v>
      </c>
      <c r="K55" s="83"/>
      <c r="L55" s="84">
        <v>3.6040000000000001</v>
      </c>
      <c r="M55" s="83"/>
      <c r="N55" s="81">
        <v>0</v>
      </c>
      <c r="O55" s="83" t="s">
        <v>869</v>
      </c>
      <c r="P55" s="81">
        <v>0</v>
      </c>
      <c r="Q55" s="83" t="s">
        <v>869</v>
      </c>
      <c r="R55" s="82">
        <v>0.17399999999999999</v>
      </c>
      <c r="S55" s="83"/>
      <c r="T55" s="81">
        <v>0</v>
      </c>
      <c r="U55" s="83" t="s">
        <v>869</v>
      </c>
      <c r="V55" s="81">
        <v>0</v>
      </c>
      <c r="W55" s="83" t="s">
        <v>869</v>
      </c>
      <c r="X55" s="134">
        <v>1380.7</v>
      </c>
      <c r="Y55" s="134">
        <v>38.700000000000003</v>
      </c>
      <c r="Z55" s="134">
        <v>0</v>
      </c>
      <c r="AA55" s="134">
        <v>0</v>
      </c>
      <c r="AB55" s="134">
        <v>0</v>
      </c>
      <c r="AC55" s="134">
        <v>0</v>
      </c>
      <c r="AD55" s="134">
        <v>0</v>
      </c>
      <c r="AE55" s="134">
        <v>0</v>
      </c>
      <c r="AF55" s="134">
        <v>0</v>
      </c>
      <c r="AG55" s="134">
        <v>0</v>
      </c>
      <c r="AH55" s="177">
        <v>-67.040000000000006</v>
      </c>
      <c r="AI55" s="176">
        <v>-9.89</v>
      </c>
    </row>
    <row r="56" spans="1:35" ht="15" x14ac:dyDescent="0.25">
      <c r="A56" s="17">
        <v>20160498</v>
      </c>
      <c r="B56" s="19">
        <v>42494</v>
      </c>
      <c r="C56" s="18" t="s">
        <v>562</v>
      </c>
      <c r="D56" s="30">
        <f t="shared" si="0"/>
        <v>25</v>
      </c>
      <c r="E56" s="8">
        <v>-0.25</v>
      </c>
      <c r="F56" s="36">
        <v>167.32986635474043</v>
      </c>
      <c r="G56" s="37">
        <v>1</v>
      </c>
      <c r="H56" s="71">
        <v>0.87245761139761813</v>
      </c>
      <c r="I56" s="70">
        <v>1</v>
      </c>
      <c r="J56" s="82">
        <v>0.06</v>
      </c>
      <c r="K56" s="83"/>
      <c r="L56" s="84">
        <v>6.4160000000000004</v>
      </c>
      <c r="M56" s="83"/>
      <c r="N56" s="81">
        <v>0</v>
      </c>
      <c r="O56" s="83" t="s">
        <v>869</v>
      </c>
      <c r="P56" s="81">
        <v>0</v>
      </c>
      <c r="Q56" s="83" t="s">
        <v>869</v>
      </c>
      <c r="R56" s="82">
        <v>8.8331</v>
      </c>
      <c r="S56" s="83"/>
      <c r="T56" s="84">
        <v>5.1900000000000002E-2</v>
      </c>
      <c r="U56" s="83" t="s">
        <v>870</v>
      </c>
      <c r="V56" s="81">
        <v>0</v>
      </c>
      <c r="W56" s="83" t="s">
        <v>869</v>
      </c>
      <c r="X56" s="134">
        <v>91</v>
      </c>
      <c r="Y56" s="134">
        <v>20.2</v>
      </c>
      <c r="Z56" s="134">
        <v>0</v>
      </c>
      <c r="AA56" s="134">
        <v>0</v>
      </c>
      <c r="AB56" s="134">
        <v>0</v>
      </c>
      <c r="AC56" s="134">
        <v>0</v>
      </c>
      <c r="AD56" s="134">
        <v>0</v>
      </c>
      <c r="AE56" s="134">
        <v>0</v>
      </c>
      <c r="AF56" s="134">
        <v>0</v>
      </c>
      <c r="AG56" s="134">
        <v>0</v>
      </c>
      <c r="AH56" s="177">
        <v>-70.58</v>
      </c>
      <c r="AI56" s="176">
        <v>-10.1</v>
      </c>
    </row>
    <row r="57" spans="1:35" ht="15" x14ac:dyDescent="0.25">
      <c r="A57" s="17">
        <v>20160499</v>
      </c>
      <c r="B57" s="19">
        <v>42494</v>
      </c>
      <c r="C57" s="18" t="s">
        <v>563</v>
      </c>
      <c r="D57" s="30">
        <f t="shared" si="0"/>
        <v>30</v>
      </c>
      <c r="E57" s="8">
        <v>-3</v>
      </c>
      <c r="F57" s="36">
        <v>129.38602617037807</v>
      </c>
      <c r="G57" s="37">
        <v>1</v>
      </c>
      <c r="H57" s="71">
        <v>0.60596779579267612</v>
      </c>
      <c r="I57" s="70">
        <v>1</v>
      </c>
      <c r="J57" s="82">
        <v>0.05</v>
      </c>
      <c r="K57" s="83"/>
      <c r="L57" s="84">
        <v>14.12</v>
      </c>
      <c r="M57" s="83"/>
      <c r="N57" s="81">
        <v>0</v>
      </c>
      <c r="O57" s="83" t="s">
        <v>869</v>
      </c>
      <c r="P57" s="81">
        <v>0</v>
      </c>
      <c r="Q57" s="83" t="s">
        <v>869</v>
      </c>
      <c r="R57" s="82">
        <v>5.1501999999999999</v>
      </c>
      <c r="S57" s="83"/>
      <c r="T57" s="84">
        <v>2.8799999999999999E-2</v>
      </c>
      <c r="U57" s="83" t="s">
        <v>870</v>
      </c>
      <c r="V57" s="81">
        <v>0</v>
      </c>
      <c r="W57" s="83" t="s">
        <v>869</v>
      </c>
      <c r="X57" s="134">
        <v>4</v>
      </c>
      <c r="Y57" s="134">
        <v>0</v>
      </c>
      <c r="Z57" s="134">
        <v>0</v>
      </c>
      <c r="AA57" s="134">
        <v>0</v>
      </c>
      <c r="AB57" s="134">
        <v>0</v>
      </c>
      <c r="AC57" s="134">
        <v>0</v>
      </c>
      <c r="AD57" s="134">
        <v>0</v>
      </c>
      <c r="AE57" s="134">
        <v>0</v>
      </c>
      <c r="AF57" s="134">
        <v>0</v>
      </c>
      <c r="AG57" s="134">
        <v>0</v>
      </c>
      <c r="AH57" s="177">
        <v>-84.99</v>
      </c>
      <c r="AI57" s="176">
        <v>-12.61</v>
      </c>
    </row>
    <row r="58" spans="1:35" s="4" customFormat="1" ht="15" x14ac:dyDescent="0.25">
      <c r="A58" s="17">
        <v>20160500</v>
      </c>
      <c r="B58" s="19">
        <v>42494</v>
      </c>
      <c r="C58" s="18" t="s">
        <v>564</v>
      </c>
      <c r="D58" s="30">
        <f t="shared" si="0"/>
        <v>30</v>
      </c>
      <c r="E58" s="8">
        <v>-2.5</v>
      </c>
      <c r="F58" s="36">
        <v>133.56994771161953</v>
      </c>
      <c r="G58" s="37">
        <v>1</v>
      </c>
      <c r="H58" s="71">
        <v>0.46507438875078833</v>
      </c>
      <c r="I58" s="70">
        <v>1</v>
      </c>
      <c r="J58" s="82">
        <v>0.06</v>
      </c>
      <c r="K58" s="83"/>
      <c r="L58" s="84">
        <v>16.606999999999999</v>
      </c>
      <c r="M58" s="83"/>
      <c r="N58" s="81">
        <v>0</v>
      </c>
      <c r="O58" s="83" t="s">
        <v>869</v>
      </c>
      <c r="P58" s="81">
        <v>0</v>
      </c>
      <c r="Q58" s="83" t="s">
        <v>869</v>
      </c>
      <c r="R58" s="82">
        <v>6.5869999999999997</v>
      </c>
      <c r="S58" s="83"/>
      <c r="T58" s="81">
        <v>0</v>
      </c>
      <c r="U58" s="83" t="s">
        <v>869</v>
      </c>
      <c r="V58" s="81">
        <v>0</v>
      </c>
      <c r="W58" s="83" t="s">
        <v>869</v>
      </c>
      <c r="X58" s="134">
        <v>5.2</v>
      </c>
      <c r="Y58" s="134">
        <v>0</v>
      </c>
      <c r="Z58" s="134">
        <v>0</v>
      </c>
      <c r="AA58" s="134">
        <v>0</v>
      </c>
      <c r="AB58" s="134">
        <v>0</v>
      </c>
      <c r="AC58" s="134">
        <v>0</v>
      </c>
      <c r="AD58" s="134">
        <v>0</v>
      </c>
      <c r="AE58" s="134">
        <v>0</v>
      </c>
      <c r="AF58" s="134">
        <v>0</v>
      </c>
      <c r="AG58" s="134">
        <v>0</v>
      </c>
      <c r="AH58" s="177">
        <v>-86.31</v>
      </c>
      <c r="AI58" s="176">
        <v>-12.85</v>
      </c>
    </row>
    <row r="59" spans="1:35" s="4" customFormat="1" ht="15" x14ac:dyDescent="0.25">
      <c r="A59" s="17">
        <v>20160501</v>
      </c>
      <c r="B59" s="19">
        <v>42494</v>
      </c>
      <c r="C59" s="18" t="s">
        <v>565</v>
      </c>
      <c r="D59" s="30">
        <f t="shared" si="0"/>
        <v>30</v>
      </c>
      <c r="E59" s="8">
        <v>-2</v>
      </c>
      <c r="F59" s="36">
        <v>163.00167165690439</v>
      </c>
      <c r="G59" s="37">
        <v>1</v>
      </c>
      <c r="H59" s="71">
        <v>0.50613475308871003</v>
      </c>
      <c r="I59" s="70">
        <v>1</v>
      </c>
      <c r="J59" s="82">
        <v>0.08</v>
      </c>
      <c r="K59" s="83"/>
      <c r="L59" s="84">
        <v>16.623999999999999</v>
      </c>
      <c r="M59" s="83"/>
      <c r="N59" s="81">
        <v>0</v>
      </c>
      <c r="O59" s="83" t="s">
        <v>869</v>
      </c>
      <c r="P59" s="81">
        <v>0</v>
      </c>
      <c r="Q59" s="83" t="s">
        <v>869</v>
      </c>
      <c r="R59" s="82">
        <v>1.2141</v>
      </c>
      <c r="S59" s="83"/>
      <c r="T59" s="81">
        <v>0</v>
      </c>
      <c r="U59" s="83" t="s">
        <v>869</v>
      </c>
      <c r="V59" s="81">
        <v>0</v>
      </c>
      <c r="W59" s="83" t="s">
        <v>869</v>
      </c>
      <c r="X59" s="134">
        <v>9</v>
      </c>
      <c r="Y59" s="134">
        <v>0</v>
      </c>
      <c r="Z59" s="134">
        <v>0</v>
      </c>
      <c r="AA59" s="134">
        <v>0</v>
      </c>
      <c r="AB59" s="134">
        <v>0</v>
      </c>
      <c r="AC59" s="134">
        <v>0</v>
      </c>
      <c r="AD59" s="134">
        <v>0</v>
      </c>
      <c r="AE59" s="134">
        <v>0</v>
      </c>
      <c r="AF59" s="134">
        <v>0</v>
      </c>
      <c r="AG59" s="134">
        <v>0</v>
      </c>
      <c r="AH59" s="177">
        <v>-87.4</v>
      </c>
      <c r="AI59" s="176">
        <v>-13.02</v>
      </c>
    </row>
    <row r="60" spans="1:35" s="4" customFormat="1" ht="15" x14ac:dyDescent="0.25">
      <c r="A60" s="17">
        <v>20160502</v>
      </c>
      <c r="B60" s="19">
        <v>42494</v>
      </c>
      <c r="C60" s="18" t="s">
        <v>566</v>
      </c>
      <c r="D60" s="30">
        <f t="shared" si="0"/>
        <v>30</v>
      </c>
      <c r="E60" s="8">
        <v>-1.5</v>
      </c>
      <c r="F60" s="36">
        <v>235.42679626736034</v>
      </c>
      <c r="G60" s="37">
        <v>1</v>
      </c>
      <c r="H60" s="71">
        <v>0.67198642080658921</v>
      </c>
      <c r="I60" s="70">
        <v>1</v>
      </c>
      <c r="J60" s="82">
        <v>0.09</v>
      </c>
      <c r="K60" s="83"/>
      <c r="L60" s="84">
        <v>5.3289999999999997</v>
      </c>
      <c r="M60" s="83"/>
      <c r="N60" s="81">
        <v>0</v>
      </c>
      <c r="O60" s="83" t="s">
        <v>869</v>
      </c>
      <c r="P60" s="81">
        <v>0</v>
      </c>
      <c r="Q60" s="83" t="s">
        <v>869</v>
      </c>
      <c r="R60" s="81">
        <v>0</v>
      </c>
      <c r="S60" s="83" t="s">
        <v>869</v>
      </c>
      <c r="T60" s="84">
        <v>0.15229999999999999</v>
      </c>
      <c r="U60" s="83"/>
      <c r="V60" s="81">
        <v>0</v>
      </c>
      <c r="W60" s="83" t="s">
        <v>869</v>
      </c>
      <c r="X60" s="134">
        <v>5</v>
      </c>
      <c r="Y60" s="134">
        <v>0</v>
      </c>
      <c r="Z60" s="134">
        <v>0</v>
      </c>
      <c r="AA60" s="134">
        <v>0</v>
      </c>
      <c r="AB60" s="134">
        <v>1</v>
      </c>
      <c r="AC60" s="134">
        <v>0</v>
      </c>
      <c r="AD60" s="134">
        <v>0</v>
      </c>
      <c r="AE60" s="134">
        <v>0</v>
      </c>
      <c r="AF60" s="134">
        <v>0</v>
      </c>
      <c r="AG60" s="134">
        <v>0</v>
      </c>
      <c r="AH60" s="177">
        <v>-81.819999999999993</v>
      </c>
      <c r="AI60" s="176">
        <v>-11.97</v>
      </c>
    </row>
    <row r="61" spans="1:35" s="4" customFormat="1" ht="15" x14ac:dyDescent="0.25">
      <c r="A61" s="17">
        <v>20160503</v>
      </c>
      <c r="B61" s="19">
        <v>42494</v>
      </c>
      <c r="C61" s="18" t="s">
        <v>567</v>
      </c>
      <c r="D61" s="30">
        <f t="shared" si="0"/>
        <v>30</v>
      </c>
      <c r="E61" s="8">
        <v>-1.25</v>
      </c>
      <c r="F61" s="36">
        <v>240.62062990476355</v>
      </c>
      <c r="G61" s="37">
        <v>1</v>
      </c>
      <c r="H61" s="71">
        <v>0.6792323674544577</v>
      </c>
      <c r="I61" s="70">
        <v>1</v>
      </c>
      <c r="J61" s="82">
        <v>0.09</v>
      </c>
      <c r="K61" s="83"/>
      <c r="L61" s="84">
        <v>4.0419999999999998</v>
      </c>
      <c r="M61" s="83"/>
      <c r="N61" s="81">
        <v>0</v>
      </c>
      <c r="O61" s="83" t="s">
        <v>869</v>
      </c>
      <c r="P61" s="81">
        <v>0</v>
      </c>
      <c r="Q61" s="83" t="s">
        <v>869</v>
      </c>
      <c r="R61" s="81">
        <v>0</v>
      </c>
      <c r="S61" s="83" t="s">
        <v>869</v>
      </c>
      <c r="T61" s="84">
        <v>0.1012</v>
      </c>
      <c r="U61" s="83"/>
      <c r="V61" s="81">
        <v>0</v>
      </c>
      <c r="W61" s="83" t="s">
        <v>869</v>
      </c>
      <c r="X61" s="134">
        <v>5</v>
      </c>
      <c r="Y61" s="134">
        <v>0</v>
      </c>
      <c r="Z61" s="134">
        <v>0</v>
      </c>
      <c r="AA61" s="134">
        <v>0</v>
      </c>
      <c r="AB61" s="134">
        <v>0</v>
      </c>
      <c r="AC61" s="134">
        <v>0</v>
      </c>
      <c r="AD61" s="134">
        <v>0</v>
      </c>
      <c r="AE61" s="134">
        <v>0</v>
      </c>
      <c r="AF61" s="134">
        <v>0</v>
      </c>
      <c r="AG61" s="134">
        <v>0</v>
      </c>
      <c r="AH61" s="177">
        <v>-82.89</v>
      </c>
      <c r="AI61" s="176">
        <v>-12.22</v>
      </c>
    </row>
    <row r="62" spans="1:35" s="4" customFormat="1" ht="15" x14ac:dyDescent="0.25">
      <c r="A62" s="17">
        <v>20160504</v>
      </c>
      <c r="B62" s="19">
        <v>42494</v>
      </c>
      <c r="C62" s="18" t="s">
        <v>568</v>
      </c>
      <c r="D62" s="30">
        <f t="shared" si="0"/>
        <v>30</v>
      </c>
      <c r="E62" s="8">
        <v>-1</v>
      </c>
      <c r="F62" s="36">
        <v>228.21313843763369</v>
      </c>
      <c r="G62" s="37">
        <v>1</v>
      </c>
      <c r="H62" s="71">
        <v>0.84749935072162652</v>
      </c>
      <c r="I62" s="70">
        <v>1</v>
      </c>
      <c r="J62" s="82">
        <v>0.1</v>
      </c>
      <c r="K62" s="83"/>
      <c r="L62" s="84">
        <v>3.9950000000000001</v>
      </c>
      <c r="M62" s="83"/>
      <c r="N62" s="81">
        <v>0</v>
      </c>
      <c r="O62" s="83" t="s">
        <v>869</v>
      </c>
      <c r="P62" s="81">
        <v>0</v>
      </c>
      <c r="Q62" s="83" t="s">
        <v>869</v>
      </c>
      <c r="R62" s="81">
        <v>0</v>
      </c>
      <c r="S62" s="83" t="s">
        <v>869</v>
      </c>
      <c r="T62" s="81">
        <v>0</v>
      </c>
      <c r="U62" s="83" t="s">
        <v>869</v>
      </c>
      <c r="V62" s="81">
        <v>0</v>
      </c>
      <c r="W62" s="83" t="s">
        <v>869</v>
      </c>
      <c r="X62" s="134">
        <v>5.5</v>
      </c>
      <c r="Y62" s="134">
        <v>0</v>
      </c>
      <c r="Z62" s="134">
        <v>0</v>
      </c>
      <c r="AA62" s="134">
        <v>0</v>
      </c>
      <c r="AB62" s="134">
        <v>0</v>
      </c>
      <c r="AC62" s="134">
        <v>0</v>
      </c>
      <c r="AD62" s="134">
        <v>0</v>
      </c>
      <c r="AE62" s="134">
        <v>0</v>
      </c>
      <c r="AF62" s="134">
        <v>0</v>
      </c>
      <c r="AG62" s="134">
        <v>0</v>
      </c>
      <c r="AH62" s="177">
        <v>-83.28</v>
      </c>
      <c r="AI62" s="176">
        <v>-12.09</v>
      </c>
    </row>
    <row r="63" spans="1:35" s="4" customFormat="1" ht="15" x14ac:dyDescent="0.25">
      <c r="A63" s="17">
        <v>20160505</v>
      </c>
      <c r="B63" s="19">
        <v>42494</v>
      </c>
      <c r="C63" s="18" t="s">
        <v>569</v>
      </c>
      <c r="D63" s="30">
        <f t="shared" si="0"/>
        <v>30</v>
      </c>
      <c r="E63" s="8">
        <v>-0.75</v>
      </c>
      <c r="F63" s="38">
        <v>401.65389364329195</v>
      </c>
      <c r="G63" s="4">
        <v>10</v>
      </c>
      <c r="H63" s="71">
        <v>1.2154324193967276</v>
      </c>
      <c r="I63" s="70">
        <v>1</v>
      </c>
      <c r="J63" s="82">
        <v>0.1</v>
      </c>
      <c r="K63" s="83"/>
      <c r="L63" s="84">
        <v>3.7080000000000002</v>
      </c>
      <c r="M63" s="83"/>
      <c r="N63" s="81">
        <v>0</v>
      </c>
      <c r="O63" s="83" t="s">
        <v>869</v>
      </c>
      <c r="P63" s="81">
        <v>0</v>
      </c>
      <c r="Q63" s="83" t="s">
        <v>869</v>
      </c>
      <c r="R63" s="81">
        <v>0</v>
      </c>
      <c r="S63" s="83" t="s">
        <v>869</v>
      </c>
      <c r="T63" s="81">
        <v>0</v>
      </c>
      <c r="U63" s="83" t="s">
        <v>869</v>
      </c>
      <c r="V63" s="81">
        <v>0</v>
      </c>
      <c r="W63" s="83" t="s">
        <v>869</v>
      </c>
      <c r="X63" s="134">
        <v>6.4</v>
      </c>
      <c r="Y63" s="134">
        <v>0</v>
      </c>
      <c r="Z63" s="134">
        <v>0</v>
      </c>
      <c r="AA63" s="134">
        <v>0</v>
      </c>
      <c r="AB63" s="134">
        <v>0</v>
      </c>
      <c r="AC63" s="134">
        <v>0</v>
      </c>
      <c r="AD63" s="134">
        <v>0</v>
      </c>
      <c r="AE63" s="134">
        <v>0</v>
      </c>
      <c r="AF63" s="134">
        <v>0</v>
      </c>
      <c r="AG63" s="134">
        <v>0</v>
      </c>
      <c r="AH63" s="177">
        <v>-80.45</v>
      </c>
      <c r="AI63" s="176">
        <v>-11.79</v>
      </c>
    </row>
    <row r="64" spans="1:35" s="4" customFormat="1" ht="15" x14ac:dyDescent="0.25">
      <c r="A64" s="17">
        <v>20160506</v>
      </c>
      <c r="B64" s="19">
        <v>42494</v>
      </c>
      <c r="C64" s="18" t="s">
        <v>570</v>
      </c>
      <c r="D64" s="30">
        <f t="shared" si="0"/>
        <v>30</v>
      </c>
      <c r="E64" s="8">
        <v>-0.5</v>
      </c>
      <c r="F64" s="36">
        <v>218.5468369457999</v>
      </c>
      <c r="G64" s="37">
        <v>1</v>
      </c>
      <c r="H64" s="71">
        <v>0.64944347567988714</v>
      </c>
      <c r="I64" s="70">
        <v>1</v>
      </c>
      <c r="J64" s="82">
        <v>0.09</v>
      </c>
      <c r="K64" s="83"/>
      <c r="L64" s="84">
        <v>5.1980000000000004</v>
      </c>
      <c r="M64" s="83"/>
      <c r="N64" s="81">
        <v>0</v>
      </c>
      <c r="O64" s="83" t="s">
        <v>869</v>
      </c>
      <c r="P64" s="81">
        <v>0</v>
      </c>
      <c r="Q64" s="83" t="s">
        <v>869</v>
      </c>
      <c r="R64" s="82">
        <v>0.6079</v>
      </c>
      <c r="S64" s="83"/>
      <c r="T64" s="81">
        <v>0</v>
      </c>
      <c r="U64" s="83" t="s">
        <v>869</v>
      </c>
      <c r="V64" s="81">
        <v>0</v>
      </c>
      <c r="W64" s="83" t="s">
        <v>869</v>
      </c>
      <c r="X64" s="134">
        <v>74.5</v>
      </c>
      <c r="Y64" s="134">
        <v>15.9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77">
        <v>-78.31</v>
      </c>
      <c r="AI64" s="176">
        <v>-11.38</v>
      </c>
    </row>
    <row r="65" spans="1:35" s="4" customFormat="1" ht="15" x14ac:dyDescent="0.25">
      <c r="A65" s="17">
        <v>20160507</v>
      </c>
      <c r="B65" s="19">
        <v>42494</v>
      </c>
      <c r="C65" s="18" t="s">
        <v>571</v>
      </c>
      <c r="D65" s="30">
        <f t="shared" si="0"/>
        <v>30</v>
      </c>
      <c r="E65" s="8">
        <v>-0.25</v>
      </c>
      <c r="F65" s="36">
        <v>207.14925757483172</v>
      </c>
      <c r="G65" s="37">
        <v>1</v>
      </c>
      <c r="H65" s="71">
        <v>0.87245761139761813</v>
      </c>
      <c r="I65" s="70">
        <v>1</v>
      </c>
      <c r="J65" s="82">
        <v>0.06</v>
      </c>
      <c r="K65" s="83"/>
      <c r="L65" s="84">
        <v>6.4340000000000002</v>
      </c>
      <c r="M65" s="83"/>
      <c r="N65" s="81">
        <v>0</v>
      </c>
      <c r="O65" s="83" t="s">
        <v>869</v>
      </c>
      <c r="P65" s="81">
        <v>0</v>
      </c>
      <c r="Q65" s="83" t="s">
        <v>869</v>
      </c>
      <c r="R65" s="81">
        <v>0</v>
      </c>
      <c r="S65" s="83" t="s">
        <v>869</v>
      </c>
      <c r="T65" s="81">
        <v>0</v>
      </c>
      <c r="U65" s="83" t="s">
        <v>869</v>
      </c>
      <c r="V65" s="81">
        <v>0</v>
      </c>
      <c r="W65" s="83" t="s">
        <v>869</v>
      </c>
      <c r="X65" s="134">
        <v>93.3</v>
      </c>
      <c r="Y65" s="134">
        <v>67.900000000000006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0</v>
      </c>
      <c r="AH65" s="177">
        <v>-69.97</v>
      </c>
      <c r="AI65" s="176">
        <v>-10.1</v>
      </c>
    </row>
    <row r="66" spans="1:35" s="4" customFormat="1" ht="15" x14ac:dyDescent="0.25">
      <c r="A66" s="17">
        <v>20160508</v>
      </c>
      <c r="B66" s="19">
        <v>42493</v>
      </c>
      <c r="C66" s="18" t="s">
        <v>572</v>
      </c>
      <c r="D66" s="30">
        <f t="shared" si="0"/>
        <v>35</v>
      </c>
      <c r="E66" s="8">
        <v>-3</v>
      </c>
      <c r="F66" s="38">
        <v>79.290394686422275</v>
      </c>
      <c r="G66" s="4">
        <v>1</v>
      </c>
      <c r="H66" s="71">
        <v>0.35719029421585718</v>
      </c>
      <c r="I66" s="70">
        <v>1</v>
      </c>
      <c r="J66" s="82">
        <v>0.05</v>
      </c>
      <c r="K66" s="83"/>
      <c r="L66" s="84">
        <v>13.401</v>
      </c>
      <c r="M66" s="83"/>
      <c r="N66" s="81">
        <v>0</v>
      </c>
      <c r="O66" s="83" t="s">
        <v>869</v>
      </c>
      <c r="P66" s="81">
        <v>0</v>
      </c>
      <c r="Q66" s="83" t="s">
        <v>869</v>
      </c>
      <c r="R66" s="82">
        <v>7.5461999999999998</v>
      </c>
      <c r="S66" s="83"/>
      <c r="T66" s="81">
        <v>0</v>
      </c>
      <c r="U66" s="83" t="s">
        <v>869</v>
      </c>
      <c r="V66" s="81">
        <v>0</v>
      </c>
      <c r="W66" s="83" t="s">
        <v>869</v>
      </c>
      <c r="X66" s="134">
        <v>0</v>
      </c>
      <c r="Y66" s="134">
        <v>0</v>
      </c>
      <c r="Z66" s="134">
        <v>0</v>
      </c>
      <c r="AA66" s="134">
        <v>0</v>
      </c>
      <c r="AB66" s="134">
        <v>0</v>
      </c>
      <c r="AC66" s="134">
        <v>0</v>
      </c>
      <c r="AD66" s="134">
        <v>0</v>
      </c>
      <c r="AE66" s="134">
        <v>0</v>
      </c>
      <c r="AF66" s="134">
        <v>0</v>
      </c>
      <c r="AG66" s="134">
        <v>0</v>
      </c>
      <c r="AH66" s="177">
        <v>-82.76</v>
      </c>
      <c r="AI66" s="176">
        <v>-12.2</v>
      </c>
    </row>
    <row r="67" spans="1:35" s="4" customFormat="1" ht="15" x14ac:dyDescent="0.25">
      <c r="A67" s="17">
        <v>20160509</v>
      </c>
      <c r="B67" s="19">
        <v>42493</v>
      </c>
      <c r="C67" s="18" t="s">
        <v>573</v>
      </c>
      <c r="D67" s="30">
        <f t="shared" si="0"/>
        <v>35</v>
      </c>
      <c r="E67" s="8">
        <v>-2.5</v>
      </c>
      <c r="F67" s="38">
        <v>85.482841571933406</v>
      </c>
      <c r="G67" s="4">
        <v>1</v>
      </c>
      <c r="H67" s="71">
        <v>0.32015545579341814</v>
      </c>
      <c r="I67" s="70">
        <v>1</v>
      </c>
      <c r="J67" s="82">
        <v>0.05</v>
      </c>
      <c r="K67" s="83"/>
      <c r="L67" s="84">
        <v>17.370999999999999</v>
      </c>
      <c r="M67" s="83"/>
      <c r="N67" s="81">
        <v>0</v>
      </c>
      <c r="O67" s="83" t="s">
        <v>869</v>
      </c>
      <c r="P67" s="81">
        <v>0</v>
      </c>
      <c r="Q67" s="83" t="s">
        <v>869</v>
      </c>
      <c r="R67" s="82">
        <v>11.303100000000001</v>
      </c>
      <c r="S67" s="83"/>
      <c r="T67" s="81">
        <v>0</v>
      </c>
      <c r="U67" s="83" t="s">
        <v>869</v>
      </c>
      <c r="V67" s="81">
        <v>0</v>
      </c>
      <c r="W67" s="83" t="s">
        <v>869</v>
      </c>
      <c r="X67" s="134">
        <v>2</v>
      </c>
      <c r="Y67" s="134">
        <v>0</v>
      </c>
      <c r="Z67" s="134">
        <v>0</v>
      </c>
      <c r="AA67" s="134">
        <v>0</v>
      </c>
      <c r="AB67" s="134">
        <v>1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77">
        <v>-82.62</v>
      </c>
      <c r="AI67" s="176">
        <v>-12.24</v>
      </c>
    </row>
    <row r="68" spans="1:35" s="4" customFormat="1" ht="15" x14ac:dyDescent="0.25">
      <c r="A68" s="17">
        <v>20160510</v>
      </c>
      <c r="B68" s="19">
        <v>42493</v>
      </c>
      <c r="C68" s="18" t="s">
        <v>574</v>
      </c>
      <c r="D68" s="30">
        <f t="shared" si="0"/>
        <v>35</v>
      </c>
      <c r="E68" s="8">
        <v>-2</v>
      </c>
      <c r="F68" s="38">
        <v>97.867735342955669</v>
      </c>
      <c r="G68" s="4">
        <v>1</v>
      </c>
      <c r="H68" s="71">
        <v>0.36041071494824317</v>
      </c>
      <c r="I68" s="70">
        <v>1</v>
      </c>
      <c r="J68" s="82">
        <v>0.05</v>
      </c>
      <c r="K68" s="83"/>
      <c r="L68" s="84">
        <v>14.836</v>
      </c>
      <c r="M68" s="83"/>
      <c r="N68" s="81">
        <v>0</v>
      </c>
      <c r="O68" s="83" t="s">
        <v>869</v>
      </c>
      <c r="P68" s="81">
        <v>0</v>
      </c>
      <c r="Q68" s="83" t="s">
        <v>869</v>
      </c>
      <c r="R68" s="82">
        <v>4.5591999999999997</v>
      </c>
      <c r="S68" s="83"/>
      <c r="T68" s="81">
        <v>0</v>
      </c>
      <c r="U68" s="83" t="s">
        <v>869</v>
      </c>
      <c r="V68" s="81">
        <v>0</v>
      </c>
      <c r="W68" s="83" t="s">
        <v>869</v>
      </c>
      <c r="X68" s="134">
        <v>2</v>
      </c>
      <c r="Y68" s="134">
        <v>0</v>
      </c>
      <c r="Z68" s="134">
        <v>0</v>
      </c>
      <c r="AA68" s="134">
        <v>0</v>
      </c>
      <c r="AB68" s="134">
        <v>0</v>
      </c>
      <c r="AC68" s="134">
        <v>0</v>
      </c>
      <c r="AD68" s="134">
        <v>0</v>
      </c>
      <c r="AE68" s="134">
        <v>0</v>
      </c>
      <c r="AF68" s="134">
        <v>0</v>
      </c>
      <c r="AG68" s="134">
        <v>0</v>
      </c>
      <c r="AH68" s="177">
        <v>-81.739999999999995</v>
      </c>
      <c r="AI68" s="176">
        <v>-12.09</v>
      </c>
    </row>
    <row r="69" spans="1:35" s="4" customFormat="1" ht="15" x14ac:dyDescent="0.25">
      <c r="A69" s="17">
        <v>20160511</v>
      </c>
      <c r="B69" s="19">
        <v>42493</v>
      </c>
      <c r="C69" s="18" t="s">
        <v>575</v>
      </c>
      <c r="D69" s="30">
        <f t="shared" si="0"/>
        <v>35</v>
      </c>
      <c r="E69" s="8">
        <v>-1.5</v>
      </c>
      <c r="F69" s="38">
        <v>139.38527696172352</v>
      </c>
      <c r="G69" s="4">
        <v>1</v>
      </c>
      <c r="H69" s="71">
        <v>0.42159870886357736</v>
      </c>
      <c r="I69" s="70">
        <v>1</v>
      </c>
      <c r="J69" s="82">
        <v>0.05</v>
      </c>
      <c r="K69" s="83"/>
      <c r="L69" s="84">
        <v>7.601</v>
      </c>
      <c r="M69" s="83"/>
      <c r="N69" s="81">
        <v>0</v>
      </c>
      <c r="O69" s="83" t="s">
        <v>869</v>
      </c>
      <c r="P69" s="81">
        <v>0</v>
      </c>
      <c r="Q69" s="83" t="s">
        <v>869</v>
      </c>
      <c r="R69" s="81">
        <v>0</v>
      </c>
      <c r="S69" s="83" t="s">
        <v>869</v>
      </c>
      <c r="T69" s="81">
        <v>0</v>
      </c>
      <c r="U69" s="83" t="s">
        <v>869</v>
      </c>
      <c r="V69" s="81">
        <v>0</v>
      </c>
      <c r="W69" s="83" t="s">
        <v>869</v>
      </c>
      <c r="X69" s="134">
        <v>9.8000000000000007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0</v>
      </c>
      <c r="AG69" s="134">
        <v>0</v>
      </c>
      <c r="AH69" s="177">
        <v>-86.47</v>
      </c>
      <c r="AI69" s="176">
        <v>-12.77</v>
      </c>
    </row>
    <row r="70" spans="1:35" s="4" customFormat="1" ht="15" x14ac:dyDescent="0.25">
      <c r="A70" s="17">
        <v>20160512</v>
      </c>
      <c r="B70" s="19">
        <v>42493</v>
      </c>
      <c r="C70" s="18" t="s">
        <v>576</v>
      </c>
      <c r="D70" s="30">
        <f t="shared" si="0"/>
        <v>35</v>
      </c>
      <c r="E70" s="8">
        <v>-1.25</v>
      </c>
      <c r="F70" s="38">
        <v>193.56918720994597</v>
      </c>
      <c r="G70" s="4">
        <v>1</v>
      </c>
      <c r="H70" s="71">
        <v>0.36121582013133968</v>
      </c>
      <c r="I70" s="70">
        <v>1</v>
      </c>
      <c r="J70" s="82">
        <v>0.06</v>
      </c>
      <c r="K70" s="83"/>
      <c r="L70" s="84">
        <v>6.3140000000000001</v>
      </c>
      <c r="M70" s="83"/>
      <c r="N70" s="81">
        <v>0</v>
      </c>
      <c r="O70" s="83" t="s">
        <v>869</v>
      </c>
      <c r="P70" s="81">
        <v>0</v>
      </c>
      <c r="Q70" s="83" t="s">
        <v>869</v>
      </c>
      <c r="R70" s="82">
        <v>1.304</v>
      </c>
      <c r="S70" s="83"/>
      <c r="T70" s="81">
        <v>0</v>
      </c>
      <c r="U70" s="83" t="s">
        <v>869</v>
      </c>
      <c r="V70" s="81">
        <v>0</v>
      </c>
      <c r="W70" s="83" t="s">
        <v>869</v>
      </c>
      <c r="X70" s="134">
        <v>39.4</v>
      </c>
      <c r="Y70" s="134">
        <v>0</v>
      </c>
      <c r="Z70" s="134">
        <v>0</v>
      </c>
      <c r="AA70" s="134">
        <v>0</v>
      </c>
      <c r="AB70" s="134">
        <v>0</v>
      </c>
      <c r="AC70" s="134">
        <v>0</v>
      </c>
      <c r="AD70" s="134">
        <v>0</v>
      </c>
      <c r="AE70" s="134">
        <v>0</v>
      </c>
      <c r="AF70" s="134">
        <v>0</v>
      </c>
      <c r="AG70" s="134">
        <v>0</v>
      </c>
      <c r="AH70" s="177">
        <v>-82.05</v>
      </c>
      <c r="AI70" s="176">
        <v>-12.12</v>
      </c>
    </row>
    <row r="71" spans="1:35" s="4" customFormat="1" ht="15" x14ac:dyDescent="0.25">
      <c r="A71" s="17">
        <v>20160513</v>
      </c>
      <c r="B71" s="19">
        <v>42493</v>
      </c>
      <c r="C71" s="18" t="s">
        <v>577</v>
      </c>
      <c r="D71" s="30">
        <f t="shared" si="0"/>
        <v>35</v>
      </c>
      <c r="E71" s="8">
        <v>-1</v>
      </c>
      <c r="F71" s="38">
        <v>240.01253885127949</v>
      </c>
      <c r="G71" s="4">
        <v>1</v>
      </c>
      <c r="H71" s="71">
        <v>0.65910473787704527</v>
      </c>
      <c r="I71" s="70">
        <v>1</v>
      </c>
      <c r="J71" s="82">
        <v>7.0000000000000007E-2</v>
      </c>
      <c r="K71" s="83"/>
      <c r="L71" s="84">
        <v>6.6559999999999997</v>
      </c>
      <c r="M71" s="83"/>
      <c r="N71" s="81">
        <v>0</v>
      </c>
      <c r="O71" s="83" t="s">
        <v>869</v>
      </c>
      <c r="P71" s="81">
        <v>0</v>
      </c>
      <c r="Q71" s="83" t="s">
        <v>869</v>
      </c>
      <c r="R71" s="81">
        <v>0</v>
      </c>
      <c r="S71" s="83" t="s">
        <v>869</v>
      </c>
      <c r="T71" s="81">
        <v>0</v>
      </c>
      <c r="U71" s="83" t="s">
        <v>869</v>
      </c>
      <c r="V71" s="81">
        <v>0</v>
      </c>
      <c r="W71" s="83" t="s">
        <v>869</v>
      </c>
      <c r="X71" s="134">
        <v>15.5</v>
      </c>
      <c r="Y71" s="134">
        <v>0</v>
      </c>
      <c r="Z71" s="134">
        <v>0</v>
      </c>
      <c r="AA71" s="134">
        <v>0</v>
      </c>
      <c r="AB71" s="134">
        <v>0</v>
      </c>
      <c r="AC71" s="134">
        <v>0</v>
      </c>
      <c r="AD71" s="134">
        <v>0</v>
      </c>
      <c r="AE71" s="134">
        <v>0</v>
      </c>
      <c r="AF71" s="134">
        <v>0</v>
      </c>
      <c r="AG71" s="134">
        <v>0</v>
      </c>
      <c r="AH71" s="177">
        <v>-83.75</v>
      </c>
      <c r="AI71" s="176">
        <v>-12.18</v>
      </c>
    </row>
    <row r="72" spans="1:35" s="4" customFormat="1" ht="15" x14ac:dyDescent="0.25">
      <c r="A72" s="17">
        <v>20160514</v>
      </c>
      <c r="B72" s="19">
        <v>42493</v>
      </c>
      <c r="C72" s="18" t="s">
        <v>578</v>
      </c>
      <c r="D72" s="30">
        <f t="shared" si="0"/>
        <v>35</v>
      </c>
      <c r="E72" s="8">
        <v>-0.75</v>
      </c>
      <c r="F72" s="42">
        <v>297.65211830990796</v>
      </c>
      <c r="G72" s="1">
        <v>2</v>
      </c>
      <c r="H72" s="71">
        <v>1.193694579453122</v>
      </c>
      <c r="I72" s="70">
        <v>1</v>
      </c>
      <c r="J72" s="82">
        <v>7.0000000000000007E-2</v>
      </c>
      <c r="K72" s="83"/>
      <c r="L72" s="84">
        <v>5.7060000000000004</v>
      </c>
      <c r="M72" s="83"/>
      <c r="N72" s="81">
        <v>0</v>
      </c>
      <c r="O72" s="83" t="s">
        <v>869</v>
      </c>
      <c r="P72" s="81">
        <v>0</v>
      </c>
      <c r="Q72" s="83" t="s">
        <v>869</v>
      </c>
      <c r="R72" s="81">
        <v>0</v>
      </c>
      <c r="S72" s="83" t="s">
        <v>869</v>
      </c>
      <c r="T72" s="81">
        <v>0</v>
      </c>
      <c r="U72" s="83" t="s">
        <v>869</v>
      </c>
      <c r="V72" s="81">
        <v>0</v>
      </c>
      <c r="W72" s="83" t="s">
        <v>869</v>
      </c>
      <c r="X72" s="134">
        <v>50.5</v>
      </c>
      <c r="Y72" s="134">
        <v>0</v>
      </c>
      <c r="Z72" s="134">
        <v>0</v>
      </c>
      <c r="AA72" s="134">
        <v>0</v>
      </c>
      <c r="AB72" s="134">
        <v>0</v>
      </c>
      <c r="AC72" s="134">
        <v>0</v>
      </c>
      <c r="AD72" s="134">
        <v>0</v>
      </c>
      <c r="AE72" s="134">
        <v>0</v>
      </c>
      <c r="AF72" s="134">
        <v>0</v>
      </c>
      <c r="AG72" s="134">
        <v>0</v>
      </c>
      <c r="AH72" s="177">
        <v>-79.709999999999994</v>
      </c>
      <c r="AI72" s="176">
        <v>-11.84</v>
      </c>
    </row>
    <row r="73" spans="1:35" s="4" customFormat="1" ht="15" x14ac:dyDescent="0.25">
      <c r="A73" s="17">
        <v>20160515</v>
      </c>
      <c r="B73" s="19">
        <v>42493</v>
      </c>
      <c r="C73" s="18" t="s">
        <v>579</v>
      </c>
      <c r="D73" s="30">
        <f t="shared" si="0"/>
        <v>35</v>
      </c>
      <c r="E73" s="8">
        <v>-0.5</v>
      </c>
      <c r="F73" s="38">
        <v>186.53231574913781</v>
      </c>
      <c r="G73" s="4">
        <v>1</v>
      </c>
      <c r="H73" s="71">
        <v>0.49647349089155196</v>
      </c>
      <c r="I73" s="70">
        <v>1</v>
      </c>
      <c r="J73" s="82">
        <v>0.08</v>
      </c>
      <c r="K73" s="83"/>
      <c r="L73" s="84">
        <v>5.9160000000000004</v>
      </c>
      <c r="M73" s="83"/>
      <c r="N73" s="81">
        <v>0</v>
      </c>
      <c r="O73" s="83" t="s">
        <v>869</v>
      </c>
      <c r="P73" s="81">
        <v>0</v>
      </c>
      <c r="Q73" s="83" t="s">
        <v>869</v>
      </c>
      <c r="R73" s="82">
        <v>8.4900000000000003E-2</v>
      </c>
      <c r="S73" s="83"/>
      <c r="T73" s="81">
        <v>0</v>
      </c>
      <c r="U73" s="83" t="s">
        <v>869</v>
      </c>
      <c r="V73" s="81">
        <v>0</v>
      </c>
      <c r="W73" s="83" t="s">
        <v>869</v>
      </c>
      <c r="X73" s="134">
        <v>109.2</v>
      </c>
      <c r="Y73" s="134">
        <v>0</v>
      </c>
      <c r="Z73" s="134">
        <v>0</v>
      </c>
      <c r="AA73" s="134">
        <v>0</v>
      </c>
      <c r="AB73" s="134">
        <v>0</v>
      </c>
      <c r="AC73" s="134">
        <v>0</v>
      </c>
      <c r="AD73" s="134">
        <v>0</v>
      </c>
      <c r="AE73" s="134">
        <v>0</v>
      </c>
      <c r="AF73" s="134">
        <v>0</v>
      </c>
      <c r="AG73" s="134">
        <v>0</v>
      </c>
      <c r="AH73" s="177">
        <v>-71.05</v>
      </c>
      <c r="AI73" s="176">
        <v>-10.34</v>
      </c>
    </row>
    <row r="74" spans="1:35" s="4" customFormat="1" ht="15" x14ac:dyDescent="0.25">
      <c r="A74" s="17">
        <v>20160516</v>
      </c>
      <c r="B74" s="19">
        <v>42493</v>
      </c>
      <c r="C74" s="18" t="s">
        <v>580</v>
      </c>
      <c r="D74" s="30">
        <f t="shared" si="0"/>
        <v>35</v>
      </c>
      <c r="E74" s="8">
        <v>-0.25</v>
      </c>
      <c r="F74" s="38">
        <v>153.59975731255588</v>
      </c>
      <c r="G74" s="4">
        <v>1</v>
      </c>
      <c r="H74" s="71">
        <v>1.214627314213631</v>
      </c>
      <c r="I74" s="70">
        <v>1</v>
      </c>
      <c r="J74" s="82">
        <v>0.06</v>
      </c>
      <c r="K74" s="83"/>
      <c r="L74" s="84">
        <v>7.3310000000000004</v>
      </c>
      <c r="M74" s="83"/>
      <c r="N74" s="81">
        <v>0</v>
      </c>
      <c r="O74" s="83" t="s">
        <v>869</v>
      </c>
      <c r="P74" s="81">
        <v>0</v>
      </c>
      <c r="Q74" s="83" t="s">
        <v>869</v>
      </c>
      <c r="R74" s="82">
        <v>1.1659999999999999</v>
      </c>
      <c r="S74" s="83"/>
      <c r="T74" s="81">
        <v>0</v>
      </c>
      <c r="U74" s="83" t="s">
        <v>869</v>
      </c>
      <c r="V74" s="81">
        <v>0</v>
      </c>
      <c r="W74" s="83" t="s">
        <v>869</v>
      </c>
      <c r="X74" s="134">
        <v>107.1</v>
      </c>
      <c r="Y74" s="134">
        <v>11.5</v>
      </c>
      <c r="Z74" s="134">
        <v>0</v>
      </c>
      <c r="AA74" s="134">
        <v>0</v>
      </c>
      <c r="AB74" s="134">
        <v>6.8</v>
      </c>
      <c r="AC74" s="134">
        <v>4</v>
      </c>
      <c r="AD74" s="134">
        <v>0</v>
      </c>
      <c r="AE74" s="134">
        <v>0</v>
      </c>
      <c r="AF74" s="134">
        <v>0</v>
      </c>
      <c r="AG74" s="134">
        <v>0</v>
      </c>
      <c r="AH74" s="177">
        <v>-74.650000000000006</v>
      </c>
      <c r="AI74" s="176">
        <v>-10.82</v>
      </c>
    </row>
    <row r="75" spans="1:35" s="4" customFormat="1" ht="15" x14ac:dyDescent="0.25">
      <c r="A75" s="17">
        <v>20160517</v>
      </c>
      <c r="B75" s="19">
        <v>42493</v>
      </c>
      <c r="C75" s="18" t="s">
        <v>581</v>
      </c>
      <c r="D75" s="30">
        <f t="shared" si="0"/>
        <v>40</v>
      </c>
      <c r="E75" s="8">
        <v>-3</v>
      </c>
      <c r="F75" s="38">
        <v>86.045791288798057</v>
      </c>
      <c r="G75" s="4">
        <v>1</v>
      </c>
      <c r="H75" s="71">
        <v>0.46748970430007791</v>
      </c>
      <c r="I75" s="70">
        <v>1</v>
      </c>
      <c r="J75" s="82">
        <v>0.04</v>
      </c>
      <c r="K75" s="83"/>
      <c r="L75" s="84">
        <v>13.467000000000001</v>
      </c>
      <c r="M75" s="83"/>
      <c r="N75" s="81">
        <v>0</v>
      </c>
      <c r="O75" s="83" t="s">
        <v>869</v>
      </c>
      <c r="P75" s="81">
        <v>0</v>
      </c>
      <c r="Q75" s="83" t="s">
        <v>869</v>
      </c>
      <c r="R75" s="82">
        <v>1.6495</v>
      </c>
      <c r="S75" s="83"/>
      <c r="T75" s="81">
        <v>0</v>
      </c>
      <c r="U75" s="83" t="s">
        <v>869</v>
      </c>
      <c r="V75" s="81">
        <v>0</v>
      </c>
      <c r="W75" s="83" t="s">
        <v>869</v>
      </c>
      <c r="X75" s="134">
        <v>0</v>
      </c>
      <c r="Y75" s="134">
        <v>0</v>
      </c>
      <c r="Z75" s="134">
        <v>0</v>
      </c>
      <c r="AA75" s="134">
        <v>0</v>
      </c>
      <c r="AB75" s="134">
        <v>0</v>
      </c>
      <c r="AC75" s="134">
        <v>0</v>
      </c>
      <c r="AD75" s="134">
        <v>0</v>
      </c>
      <c r="AE75" s="134">
        <v>0</v>
      </c>
      <c r="AF75" s="134">
        <v>0</v>
      </c>
      <c r="AG75" s="134">
        <v>0</v>
      </c>
      <c r="AH75" s="177">
        <v>-77.41</v>
      </c>
      <c r="AI75" s="176">
        <v>-11.58</v>
      </c>
    </row>
    <row r="76" spans="1:35" s="4" customFormat="1" ht="15" x14ac:dyDescent="0.25">
      <c r="A76" s="17">
        <v>20160518</v>
      </c>
      <c r="B76" s="19">
        <v>42493</v>
      </c>
      <c r="C76" s="18" t="s">
        <v>582</v>
      </c>
      <c r="D76" s="30">
        <f t="shared" si="0"/>
        <v>40</v>
      </c>
      <c r="E76" s="8">
        <v>-2.5</v>
      </c>
      <c r="F76" s="38">
        <v>102.93428279473751</v>
      </c>
      <c r="G76" s="4">
        <v>1</v>
      </c>
      <c r="H76" s="71">
        <v>0.41837828813119138</v>
      </c>
      <c r="I76" s="70">
        <v>1</v>
      </c>
      <c r="J76" s="82">
        <v>0.04</v>
      </c>
      <c r="K76" s="83"/>
      <c r="L76" s="84">
        <v>10.321999999999999</v>
      </c>
      <c r="M76" s="83"/>
      <c r="N76" s="81">
        <v>0</v>
      </c>
      <c r="O76" s="83" t="s">
        <v>869</v>
      </c>
      <c r="P76" s="81">
        <v>0</v>
      </c>
      <c r="Q76" s="83" t="s">
        <v>869</v>
      </c>
      <c r="R76" s="82">
        <v>4.1037999999999997</v>
      </c>
      <c r="S76" s="83"/>
      <c r="T76" s="81">
        <v>0</v>
      </c>
      <c r="U76" s="83" t="s">
        <v>869</v>
      </c>
      <c r="V76" s="81">
        <v>0</v>
      </c>
      <c r="W76" s="83" t="s">
        <v>869</v>
      </c>
      <c r="X76" s="134">
        <v>4</v>
      </c>
      <c r="Y76" s="134">
        <v>0</v>
      </c>
      <c r="Z76" s="134">
        <v>0</v>
      </c>
      <c r="AA76" s="134">
        <v>0</v>
      </c>
      <c r="AB76" s="134">
        <v>1</v>
      </c>
      <c r="AC76" s="134">
        <v>0</v>
      </c>
      <c r="AD76" s="134">
        <v>0</v>
      </c>
      <c r="AE76" s="134">
        <v>0</v>
      </c>
      <c r="AF76" s="134">
        <v>0</v>
      </c>
      <c r="AG76" s="134">
        <v>0</v>
      </c>
      <c r="AH76" s="177">
        <v>-91.39</v>
      </c>
      <c r="AI76" s="176">
        <v>-13.37</v>
      </c>
    </row>
    <row r="77" spans="1:35" s="4" customFormat="1" ht="15" x14ac:dyDescent="0.25">
      <c r="A77" s="17">
        <v>20160519</v>
      </c>
      <c r="B77" s="19">
        <v>42493</v>
      </c>
      <c r="C77" s="18" t="s">
        <v>583</v>
      </c>
      <c r="D77" s="30">
        <f t="shared" ref="D77:D118" si="1">D68+5</f>
        <v>40</v>
      </c>
      <c r="E77" s="8">
        <v>-2</v>
      </c>
      <c r="F77" s="38">
        <v>103.7787073700345</v>
      </c>
      <c r="G77" s="4">
        <v>1</v>
      </c>
      <c r="H77" s="71">
        <v>0.42320891922977039</v>
      </c>
      <c r="I77" s="70">
        <v>1</v>
      </c>
      <c r="J77" s="82">
        <v>0.04</v>
      </c>
      <c r="K77" s="83"/>
      <c r="L77" s="84">
        <v>17.895</v>
      </c>
      <c r="M77" s="83"/>
      <c r="N77" s="81">
        <v>0</v>
      </c>
      <c r="O77" s="83" t="s">
        <v>869</v>
      </c>
      <c r="P77" s="81">
        <v>0</v>
      </c>
      <c r="Q77" s="83" t="s">
        <v>869</v>
      </c>
      <c r="R77" s="81">
        <v>0</v>
      </c>
      <c r="S77" s="83" t="s">
        <v>869</v>
      </c>
      <c r="T77" s="81">
        <v>0</v>
      </c>
      <c r="U77" s="83" t="s">
        <v>869</v>
      </c>
      <c r="V77" s="81">
        <v>0</v>
      </c>
      <c r="W77" s="83" t="s">
        <v>869</v>
      </c>
      <c r="X77" s="134">
        <v>5</v>
      </c>
      <c r="Y77" s="134">
        <v>0</v>
      </c>
      <c r="Z77" s="134">
        <v>0</v>
      </c>
      <c r="AA77" s="134">
        <v>0</v>
      </c>
      <c r="AB77" s="134">
        <v>0</v>
      </c>
      <c r="AC77" s="134">
        <v>0</v>
      </c>
      <c r="AD77" s="134">
        <v>0</v>
      </c>
      <c r="AE77" s="134">
        <v>0</v>
      </c>
      <c r="AF77" s="134">
        <v>0</v>
      </c>
      <c r="AG77" s="134">
        <v>0</v>
      </c>
      <c r="AH77" s="177">
        <v>-92.38</v>
      </c>
      <c r="AI77" s="176">
        <v>-13.66</v>
      </c>
    </row>
    <row r="78" spans="1:35" s="4" customFormat="1" ht="15" x14ac:dyDescent="0.25">
      <c r="A78" s="17">
        <v>20160520</v>
      </c>
      <c r="B78" s="19">
        <v>42493</v>
      </c>
      <c r="C78" s="18" t="s">
        <v>584</v>
      </c>
      <c r="D78" s="30">
        <f t="shared" si="1"/>
        <v>40</v>
      </c>
      <c r="E78" s="8">
        <v>-1.5</v>
      </c>
      <c r="F78" s="38">
        <v>135.44462894367098</v>
      </c>
      <c r="G78" s="4">
        <v>1</v>
      </c>
      <c r="H78" s="71">
        <v>0.56088190553927197</v>
      </c>
      <c r="I78" s="70">
        <v>1</v>
      </c>
      <c r="J78" s="82">
        <v>0.04</v>
      </c>
      <c r="K78" s="83"/>
      <c r="L78" s="84">
        <v>15.016</v>
      </c>
      <c r="M78" s="83"/>
      <c r="N78" s="81">
        <v>0</v>
      </c>
      <c r="O78" s="83" t="s">
        <v>869</v>
      </c>
      <c r="P78" s="81">
        <v>0</v>
      </c>
      <c r="Q78" s="83" t="s">
        <v>869</v>
      </c>
      <c r="R78" s="81">
        <v>0</v>
      </c>
      <c r="S78" s="83" t="s">
        <v>869</v>
      </c>
      <c r="T78" s="81">
        <v>0</v>
      </c>
      <c r="U78" s="83" t="s">
        <v>869</v>
      </c>
      <c r="V78" s="81">
        <v>0</v>
      </c>
      <c r="W78" s="83" t="s">
        <v>869</v>
      </c>
      <c r="X78" s="134">
        <v>36.9</v>
      </c>
      <c r="Y78" s="134">
        <v>0</v>
      </c>
      <c r="Z78" s="134">
        <v>0</v>
      </c>
      <c r="AA78" s="134">
        <v>0</v>
      </c>
      <c r="AB78" s="134">
        <v>1</v>
      </c>
      <c r="AC78" s="134">
        <v>0</v>
      </c>
      <c r="AD78" s="134">
        <v>0</v>
      </c>
      <c r="AE78" s="134">
        <v>0</v>
      </c>
      <c r="AF78" s="134">
        <v>0</v>
      </c>
      <c r="AG78" s="134">
        <v>0</v>
      </c>
      <c r="AH78" s="177">
        <v>-88.32</v>
      </c>
      <c r="AI78" s="176">
        <v>-12.89</v>
      </c>
    </row>
    <row r="79" spans="1:35" s="4" customFormat="1" ht="15" x14ac:dyDescent="0.25">
      <c r="A79" s="17">
        <v>20160521</v>
      </c>
      <c r="B79" s="19">
        <v>42493</v>
      </c>
      <c r="C79" s="18" t="s">
        <v>585</v>
      </c>
      <c r="D79" s="30">
        <f t="shared" si="1"/>
        <v>40</v>
      </c>
      <c r="E79" s="8">
        <v>-1.25</v>
      </c>
      <c r="F79" s="38">
        <v>171.895623110657</v>
      </c>
      <c r="G79" s="4">
        <v>1</v>
      </c>
      <c r="H79" s="71">
        <v>0.59067079731384264</v>
      </c>
      <c r="I79" s="70">
        <v>1</v>
      </c>
      <c r="J79" s="82">
        <v>0.04</v>
      </c>
      <c r="K79" s="83"/>
      <c r="L79" s="84">
        <v>7.5460000000000003</v>
      </c>
      <c r="M79" s="83"/>
      <c r="N79" s="81">
        <v>0</v>
      </c>
      <c r="O79" s="83" t="s">
        <v>869</v>
      </c>
      <c r="P79" s="81">
        <v>0</v>
      </c>
      <c r="Q79" s="83" t="s">
        <v>869</v>
      </c>
      <c r="R79" s="81">
        <v>0</v>
      </c>
      <c r="S79" s="83" t="s">
        <v>869</v>
      </c>
      <c r="T79" s="81">
        <v>0</v>
      </c>
      <c r="U79" s="83" t="s">
        <v>869</v>
      </c>
      <c r="V79" s="81">
        <v>0</v>
      </c>
      <c r="W79" s="83" t="s">
        <v>869</v>
      </c>
      <c r="X79" s="134">
        <v>345.6</v>
      </c>
      <c r="Y79" s="134">
        <v>0</v>
      </c>
      <c r="Z79" s="134">
        <v>0</v>
      </c>
      <c r="AA79" s="134">
        <v>0</v>
      </c>
      <c r="AB79" s="134">
        <v>0</v>
      </c>
      <c r="AC79" s="134">
        <v>0</v>
      </c>
      <c r="AD79" s="134">
        <v>0</v>
      </c>
      <c r="AE79" s="134">
        <v>0</v>
      </c>
      <c r="AF79" s="134">
        <v>0</v>
      </c>
      <c r="AG79" s="134">
        <v>0</v>
      </c>
      <c r="AH79" s="177">
        <v>-85.83</v>
      </c>
      <c r="AI79" s="176">
        <v>-12.57</v>
      </c>
    </row>
    <row r="80" spans="1:35" s="4" customFormat="1" ht="15" x14ac:dyDescent="0.25">
      <c r="A80" s="17">
        <v>20160522</v>
      </c>
      <c r="B80" s="19">
        <v>42493</v>
      </c>
      <c r="C80" s="18" t="s">
        <v>586</v>
      </c>
      <c r="D80" s="30">
        <f t="shared" si="1"/>
        <v>40</v>
      </c>
      <c r="E80" s="8">
        <v>-1</v>
      </c>
      <c r="F80" s="38">
        <v>217.63528760590967</v>
      </c>
      <c r="G80" s="4">
        <v>1</v>
      </c>
      <c r="H80" s="71">
        <v>1.2299243126924648</v>
      </c>
      <c r="I80" s="70">
        <v>1</v>
      </c>
      <c r="J80" s="82">
        <v>0.04</v>
      </c>
      <c r="K80" s="83"/>
      <c r="L80" s="84">
        <v>8.1310000000000002</v>
      </c>
      <c r="M80" s="83"/>
      <c r="N80" s="81">
        <v>0</v>
      </c>
      <c r="O80" s="83" t="s">
        <v>869</v>
      </c>
      <c r="P80" s="81">
        <v>0</v>
      </c>
      <c r="Q80" s="83" t="s">
        <v>869</v>
      </c>
      <c r="R80" s="81">
        <v>0</v>
      </c>
      <c r="S80" s="83" t="s">
        <v>869</v>
      </c>
      <c r="T80" s="81">
        <v>0</v>
      </c>
      <c r="U80" s="83" t="s">
        <v>869</v>
      </c>
      <c r="V80" s="81">
        <v>0</v>
      </c>
      <c r="W80" s="83" t="s">
        <v>869</v>
      </c>
      <c r="X80" s="134">
        <v>390.4</v>
      </c>
      <c r="Y80" s="134">
        <v>11.1</v>
      </c>
      <c r="Z80" s="134">
        <v>0</v>
      </c>
      <c r="AA80" s="134">
        <v>0</v>
      </c>
      <c r="AB80" s="134">
        <v>0</v>
      </c>
      <c r="AC80" s="134">
        <v>0</v>
      </c>
      <c r="AD80" s="134">
        <v>0</v>
      </c>
      <c r="AE80" s="134">
        <v>0</v>
      </c>
      <c r="AF80" s="134">
        <v>0</v>
      </c>
      <c r="AG80" s="134">
        <v>0</v>
      </c>
      <c r="AH80" s="177">
        <v>-85.8</v>
      </c>
      <c r="AI80" s="176">
        <v>-12.41</v>
      </c>
    </row>
    <row r="81" spans="1:35" s="4" customFormat="1" ht="15" x14ac:dyDescent="0.25">
      <c r="A81" s="17">
        <v>20160523</v>
      </c>
      <c r="B81" s="19">
        <v>42493</v>
      </c>
      <c r="C81" s="18" t="s">
        <v>587</v>
      </c>
      <c r="D81" s="30">
        <f t="shared" si="1"/>
        <v>40</v>
      </c>
      <c r="E81" s="8">
        <v>-0.75</v>
      </c>
      <c r="F81" s="42">
        <v>274.4489645840323</v>
      </c>
      <c r="G81" s="1">
        <v>2</v>
      </c>
      <c r="H81" s="71">
        <v>1.1687363187771305</v>
      </c>
      <c r="I81" s="70">
        <v>1</v>
      </c>
      <c r="J81" s="82">
        <v>0.04</v>
      </c>
      <c r="K81" s="83"/>
      <c r="L81" s="84">
        <v>8.9390000000000001</v>
      </c>
      <c r="M81" s="83"/>
      <c r="N81" s="81">
        <v>0</v>
      </c>
      <c r="O81" s="83" t="s">
        <v>869</v>
      </c>
      <c r="P81" s="81">
        <v>0</v>
      </c>
      <c r="Q81" s="83" t="s">
        <v>869</v>
      </c>
      <c r="R81" s="81">
        <v>0</v>
      </c>
      <c r="S81" s="83" t="s">
        <v>869</v>
      </c>
      <c r="T81" s="84">
        <v>6.8599999999999994E-2</v>
      </c>
      <c r="U81" s="83"/>
      <c r="V81" s="81">
        <v>0</v>
      </c>
      <c r="W81" s="83" t="s">
        <v>869</v>
      </c>
      <c r="X81" s="134">
        <v>48.9</v>
      </c>
      <c r="Y81" s="134">
        <v>6.3</v>
      </c>
      <c r="Z81" s="134">
        <v>0</v>
      </c>
      <c r="AA81" s="134">
        <v>0</v>
      </c>
      <c r="AB81" s="134">
        <v>0</v>
      </c>
      <c r="AC81" s="134">
        <v>0</v>
      </c>
      <c r="AD81" s="134">
        <v>0</v>
      </c>
      <c r="AE81" s="134">
        <v>0</v>
      </c>
      <c r="AF81" s="134">
        <v>0</v>
      </c>
      <c r="AG81" s="134">
        <v>0</v>
      </c>
      <c r="AH81" s="177">
        <v>-91.09</v>
      </c>
      <c r="AI81" s="176">
        <v>-13.53</v>
      </c>
    </row>
    <row r="82" spans="1:35" s="4" customFormat="1" ht="15" x14ac:dyDescent="0.25">
      <c r="A82" s="17">
        <v>20160524</v>
      </c>
      <c r="B82" s="19">
        <v>42493</v>
      </c>
      <c r="C82" s="18" t="s">
        <v>588</v>
      </c>
      <c r="D82" s="30">
        <f t="shared" si="1"/>
        <v>40</v>
      </c>
      <c r="E82" s="8">
        <v>-0.5</v>
      </c>
      <c r="F82" s="38">
        <v>196.94688551113384</v>
      </c>
      <c r="G82" s="4">
        <v>1</v>
      </c>
      <c r="H82" s="71">
        <v>0.78550625162319598</v>
      </c>
      <c r="I82" s="70">
        <v>1</v>
      </c>
      <c r="J82" s="82">
        <v>0.04</v>
      </c>
      <c r="K82" s="83"/>
      <c r="L82" s="84">
        <v>7.3650000000000002</v>
      </c>
      <c r="M82" s="83"/>
      <c r="N82" s="81">
        <v>0</v>
      </c>
      <c r="O82" s="83" t="s">
        <v>869</v>
      </c>
      <c r="P82" s="81">
        <v>0</v>
      </c>
      <c r="Q82" s="83" t="s">
        <v>869</v>
      </c>
      <c r="R82" s="81">
        <v>0</v>
      </c>
      <c r="S82" s="83" t="s">
        <v>869</v>
      </c>
      <c r="T82" s="84">
        <v>4.82E-2</v>
      </c>
      <c r="U82" s="83" t="s">
        <v>870</v>
      </c>
      <c r="V82" s="81">
        <v>0</v>
      </c>
      <c r="W82" s="83" t="s">
        <v>869</v>
      </c>
      <c r="X82" s="134">
        <v>233.1</v>
      </c>
      <c r="Y82" s="134">
        <v>17.7</v>
      </c>
      <c r="Z82" s="134">
        <v>0</v>
      </c>
      <c r="AA82" s="134">
        <v>0</v>
      </c>
      <c r="AB82" s="134">
        <v>0</v>
      </c>
      <c r="AC82" s="134">
        <v>0</v>
      </c>
      <c r="AD82" s="134">
        <v>0</v>
      </c>
      <c r="AE82" s="134">
        <v>0</v>
      </c>
      <c r="AF82" s="134">
        <v>0</v>
      </c>
      <c r="AG82" s="134">
        <v>0</v>
      </c>
      <c r="AH82" s="177">
        <v>-85.17</v>
      </c>
      <c r="AI82" s="176">
        <v>-12.72</v>
      </c>
    </row>
    <row r="83" spans="1:35" s="4" customFormat="1" ht="15" x14ac:dyDescent="0.25">
      <c r="A83" s="17">
        <v>20160525</v>
      </c>
      <c r="B83" s="19">
        <v>42493</v>
      </c>
      <c r="C83" s="18" t="s">
        <v>589</v>
      </c>
      <c r="D83" s="30">
        <f t="shared" si="1"/>
        <v>40</v>
      </c>
      <c r="E83" s="8">
        <v>-0.25</v>
      </c>
      <c r="F83" s="38">
        <v>95.897411333929412</v>
      </c>
      <c r="G83" s="4">
        <v>1</v>
      </c>
      <c r="H83" s="71">
        <v>0.73075909917263382</v>
      </c>
      <c r="I83" s="70">
        <v>1</v>
      </c>
      <c r="J83" s="82">
        <v>7.0000000000000007E-2</v>
      </c>
      <c r="K83" s="83"/>
      <c r="L83" s="84">
        <v>5.19</v>
      </c>
      <c r="M83" s="83"/>
      <c r="N83" s="81">
        <v>0</v>
      </c>
      <c r="O83" s="83" t="s">
        <v>869</v>
      </c>
      <c r="P83" s="81">
        <v>0</v>
      </c>
      <c r="Q83" s="83" t="s">
        <v>869</v>
      </c>
      <c r="R83" s="82">
        <v>2.5396000000000001</v>
      </c>
      <c r="S83" s="83"/>
      <c r="T83" s="81">
        <v>0</v>
      </c>
      <c r="U83" s="83" t="s">
        <v>869</v>
      </c>
      <c r="V83" s="81">
        <v>0</v>
      </c>
      <c r="W83" s="83" t="s">
        <v>869</v>
      </c>
      <c r="X83" s="134">
        <v>24.1</v>
      </c>
      <c r="Y83" s="134">
        <v>9.1999999999999993</v>
      </c>
      <c r="Z83" s="134">
        <v>0</v>
      </c>
      <c r="AA83" s="134">
        <v>0</v>
      </c>
      <c r="AB83" s="134">
        <v>4.8</v>
      </c>
      <c r="AC83" s="134">
        <v>0</v>
      </c>
      <c r="AD83" s="134">
        <v>0</v>
      </c>
      <c r="AE83" s="134">
        <v>0</v>
      </c>
      <c r="AF83" s="134">
        <v>0</v>
      </c>
      <c r="AG83" s="134">
        <v>0</v>
      </c>
      <c r="AH83" s="177">
        <v>-68.14</v>
      </c>
      <c r="AI83" s="176">
        <v>-10.09</v>
      </c>
    </row>
    <row r="84" spans="1:35" s="4" customFormat="1" ht="15" x14ac:dyDescent="0.25">
      <c r="A84" s="17">
        <v>20160526</v>
      </c>
      <c r="B84" s="19">
        <v>42493</v>
      </c>
      <c r="C84" s="18" t="s">
        <v>590</v>
      </c>
      <c r="D84" s="30">
        <f t="shared" si="1"/>
        <v>45</v>
      </c>
      <c r="E84" s="8">
        <v>-3</v>
      </c>
      <c r="F84" s="38">
        <v>98.289947630604161</v>
      </c>
      <c r="G84" s="4">
        <v>1</v>
      </c>
      <c r="H84" s="71">
        <v>0.42723444514525283</v>
      </c>
      <c r="I84" s="70">
        <v>1</v>
      </c>
      <c r="J84" s="86">
        <v>0.14000000000000001</v>
      </c>
      <c r="K84" s="83"/>
      <c r="L84" s="87">
        <v>10.563000000000001</v>
      </c>
      <c r="M84" s="83"/>
      <c r="N84" s="81">
        <v>0</v>
      </c>
      <c r="O84" s="83" t="s">
        <v>869</v>
      </c>
      <c r="P84" s="81">
        <v>0</v>
      </c>
      <c r="Q84" s="83" t="s">
        <v>869</v>
      </c>
      <c r="R84" s="86">
        <v>0.26140000000000002</v>
      </c>
      <c r="S84" s="83"/>
      <c r="T84" s="81">
        <v>0</v>
      </c>
      <c r="U84" s="83" t="s">
        <v>869</v>
      </c>
      <c r="V84" s="81">
        <v>0</v>
      </c>
      <c r="W84" s="83" t="s">
        <v>869</v>
      </c>
      <c r="X84" s="134">
        <v>5</v>
      </c>
      <c r="Y84" s="134">
        <v>0</v>
      </c>
      <c r="Z84" s="134">
        <v>0</v>
      </c>
      <c r="AA84" s="134">
        <v>0</v>
      </c>
      <c r="AB84" s="134">
        <v>1</v>
      </c>
      <c r="AC84" s="134">
        <v>0</v>
      </c>
      <c r="AD84" s="134">
        <v>0</v>
      </c>
      <c r="AE84" s="134">
        <v>0</v>
      </c>
      <c r="AF84" s="134">
        <v>0</v>
      </c>
      <c r="AG84" s="134">
        <v>0</v>
      </c>
      <c r="AH84" s="177">
        <v>-90</v>
      </c>
      <c r="AI84" s="176">
        <v>-13.44</v>
      </c>
    </row>
    <row r="85" spans="1:35" s="4" customFormat="1" ht="15" x14ac:dyDescent="0.25">
      <c r="A85" s="17">
        <v>20160527</v>
      </c>
      <c r="B85" s="19">
        <v>42493</v>
      </c>
      <c r="C85" s="18" t="s">
        <v>591</v>
      </c>
      <c r="D85" s="30">
        <f t="shared" si="1"/>
        <v>45</v>
      </c>
      <c r="E85" s="8">
        <v>-2.5</v>
      </c>
      <c r="F85" s="38">
        <v>86.608741005662708</v>
      </c>
      <c r="G85" s="4">
        <v>1</v>
      </c>
      <c r="H85" s="71">
        <v>0.45219270582124427</v>
      </c>
      <c r="I85" s="70">
        <v>1</v>
      </c>
      <c r="J85" s="86">
        <v>0.14000000000000001</v>
      </c>
      <c r="K85" s="83"/>
      <c r="L85" s="87">
        <v>12.132</v>
      </c>
      <c r="M85" s="83"/>
      <c r="N85" s="81">
        <v>0</v>
      </c>
      <c r="O85" s="83" t="s">
        <v>869</v>
      </c>
      <c r="P85" s="81">
        <v>0</v>
      </c>
      <c r="Q85" s="83" t="s">
        <v>869</v>
      </c>
      <c r="R85" s="86">
        <v>0.12709999999999999</v>
      </c>
      <c r="S85" s="83"/>
      <c r="T85" s="81">
        <v>0</v>
      </c>
      <c r="U85" s="83" t="s">
        <v>869</v>
      </c>
      <c r="V85" s="81">
        <v>0</v>
      </c>
      <c r="W85" s="83" t="s">
        <v>869</v>
      </c>
      <c r="X85" s="134">
        <v>0</v>
      </c>
      <c r="Y85" s="134">
        <v>0</v>
      </c>
      <c r="Z85" s="134">
        <v>0</v>
      </c>
      <c r="AA85" s="134">
        <v>0</v>
      </c>
      <c r="AB85" s="134">
        <v>0</v>
      </c>
      <c r="AC85" s="134">
        <v>0</v>
      </c>
      <c r="AD85" s="134">
        <v>0</v>
      </c>
      <c r="AE85" s="134">
        <v>0</v>
      </c>
      <c r="AF85" s="134">
        <v>0</v>
      </c>
      <c r="AG85" s="134">
        <v>0</v>
      </c>
      <c r="AH85" s="177">
        <v>-89.98</v>
      </c>
      <c r="AI85" s="176">
        <v>-13.35</v>
      </c>
    </row>
    <row r="86" spans="1:35" s="4" customFormat="1" ht="15" x14ac:dyDescent="0.25">
      <c r="A86" s="17">
        <v>20160528</v>
      </c>
      <c r="B86" s="19">
        <v>42493</v>
      </c>
      <c r="C86" s="18" t="s">
        <v>592</v>
      </c>
      <c r="D86" s="30">
        <f t="shared" si="1"/>
        <v>45</v>
      </c>
      <c r="E86" s="8">
        <v>-2</v>
      </c>
      <c r="F86" s="38">
        <v>149.23689700685489</v>
      </c>
      <c r="G86" s="4">
        <v>1</v>
      </c>
      <c r="H86" s="71">
        <v>0.37570771342707671</v>
      </c>
      <c r="I86" s="70">
        <v>1</v>
      </c>
      <c r="J86" s="86">
        <v>7.0000000000000007E-2</v>
      </c>
      <c r="K86" s="83"/>
      <c r="L86" s="87">
        <v>11.016</v>
      </c>
      <c r="M86" s="83"/>
      <c r="N86" s="81">
        <v>0</v>
      </c>
      <c r="O86" s="83" t="s">
        <v>869</v>
      </c>
      <c r="P86" s="81">
        <v>0</v>
      </c>
      <c r="Q86" s="83" t="s">
        <v>869</v>
      </c>
      <c r="R86" s="81">
        <v>0</v>
      </c>
      <c r="S86" s="83" t="s">
        <v>869</v>
      </c>
      <c r="T86" s="81">
        <v>0</v>
      </c>
      <c r="U86" s="83" t="s">
        <v>869</v>
      </c>
      <c r="V86" s="81">
        <v>0</v>
      </c>
      <c r="W86" s="83" t="s">
        <v>869</v>
      </c>
      <c r="X86" s="134">
        <v>0</v>
      </c>
      <c r="Y86" s="134">
        <v>0</v>
      </c>
      <c r="Z86" s="134">
        <v>0</v>
      </c>
      <c r="AA86" s="134">
        <v>0</v>
      </c>
      <c r="AB86" s="134">
        <v>0</v>
      </c>
      <c r="AC86" s="134">
        <v>0</v>
      </c>
      <c r="AD86" s="134">
        <v>0</v>
      </c>
      <c r="AE86" s="134">
        <v>0</v>
      </c>
      <c r="AF86" s="134">
        <v>0</v>
      </c>
      <c r="AG86" s="134">
        <v>0</v>
      </c>
      <c r="AH86" s="177">
        <v>-90.14</v>
      </c>
      <c r="AI86" s="176">
        <v>-13.22</v>
      </c>
    </row>
    <row r="87" spans="1:35" s="4" customFormat="1" ht="15" x14ac:dyDescent="0.25">
      <c r="A87" s="17">
        <v>20160529</v>
      </c>
      <c r="B87" s="19">
        <v>42493</v>
      </c>
      <c r="C87" s="18" t="s">
        <v>593</v>
      </c>
      <c r="D87" s="30">
        <f t="shared" si="1"/>
        <v>45</v>
      </c>
      <c r="E87" s="8">
        <v>-1.5</v>
      </c>
      <c r="F87" s="38">
        <v>180.19913143441053</v>
      </c>
      <c r="G87" s="4">
        <v>1</v>
      </c>
      <c r="H87" s="71">
        <v>0.83783808852446851</v>
      </c>
      <c r="I87" s="70">
        <v>1</v>
      </c>
      <c r="J87" s="86">
        <v>0.08</v>
      </c>
      <c r="K87" s="83"/>
      <c r="L87" s="87">
        <v>10.577</v>
      </c>
      <c r="M87" s="83"/>
      <c r="N87" s="81">
        <v>0</v>
      </c>
      <c r="O87" s="83" t="s">
        <v>869</v>
      </c>
      <c r="P87" s="81">
        <v>0</v>
      </c>
      <c r="Q87" s="83" t="s">
        <v>869</v>
      </c>
      <c r="R87" s="81">
        <v>0</v>
      </c>
      <c r="S87" s="83" t="s">
        <v>869</v>
      </c>
      <c r="T87" s="81">
        <v>0</v>
      </c>
      <c r="U87" s="83" t="s">
        <v>869</v>
      </c>
      <c r="V87" s="81">
        <v>0</v>
      </c>
      <c r="W87" s="83" t="s">
        <v>869</v>
      </c>
      <c r="X87" s="134">
        <v>0</v>
      </c>
      <c r="Y87" s="134">
        <v>10.7</v>
      </c>
      <c r="Z87" s="134">
        <v>0</v>
      </c>
      <c r="AA87" s="134">
        <v>0</v>
      </c>
      <c r="AB87" s="134">
        <v>0</v>
      </c>
      <c r="AC87" s="134">
        <v>0</v>
      </c>
      <c r="AD87" s="134">
        <v>0</v>
      </c>
      <c r="AE87" s="134">
        <v>0</v>
      </c>
      <c r="AF87" s="134">
        <v>0</v>
      </c>
      <c r="AG87" s="134">
        <v>0</v>
      </c>
      <c r="AH87" s="177">
        <v>-89.51</v>
      </c>
      <c r="AI87" s="176">
        <v>-13.26</v>
      </c>
    </row>
    <row r="88" spans="1:35" s="4" customFormat="1" ht="15" x14ac:dyDescent="0.25">
      <c r="A88" s="17">
        <v>20160530</v>
      </c>
      <c r="B88" s="19">
        <v>42493</v>
      </c>
      <c r="C88" s="18" t="s">
        <v>594</v>
      </c>
      <c r="D88" s="30">
        <f t="shared" si="1"/>
        <v>45</v>
      </c>
      <c r="E88" s="8">
        <v>-1.25</v>
      </c>
      <c r="F88" s="38">
        <v>221.01298590709754</v>
      </c>
      <c r="G88" s="4">
        <v>1</v>
      </c>
      <c r="H88" s="71">
        <v>0.8458891403554335</v>
      </c>
      <c r="I88" s="70">
        <v>1</v>
      </c>
      <c r="J88" s="86">
        <v>7.0000000000000007E-2</v>
      </c>
      <c r="K88" s="83"/>
      <c r="L88" s="87">
        <v>9.4920000000000009</v>
      </c>
      <c r="M88" s="83"/>
      <c r="N88" s="81">
        <v>0</v>
      </c>
      <c r="O88" s="83" t="s">
        <v>869</v>
      </c>
      <c r="P88" s="81">
        <v>0</v>
      </c>
      <c r="Q88" s="83" t="s">
        <v>869</v>
      </c>
      <c r="R88" s="81">
        <v>0</v>
      </c>
      <c r="S88" s="83" t="s">
        <v>869</v>
      </c>
      <c r="T88" s="81">
        <v>0</v>
      </c>
      <c r="U88" s="83" t="s">
        <v>869</v>
      </c>
      <c r="V88" s="81">
        <v>0</v>
      </c>
      <c r="W88" s="83" t="s">
        <v>869</v>
      </c>
      <c r="X88" s="134">
        <v>0</v>
      </c>
      <c r="Y88" s="134">
        <v>0</v>
      </c>
      <c r="Z88" s="134">
        <v>0</v>
      </c>
      <c r="AA88" s="134">
        <v>0</v>
      </c>
      <c r="AB88" s="134">
        <v>0</v>
      </c>
      <c r="AC88" s="134">
        <v>0</v>
      </c>
      <c r="AD88" s="134">
        <v>0</v>
      </c>
      <c r="AE88" s="134">
        <v>0</v>
      </c>
      <c r="AF88" s="134">
        <v>0</v>
      </c>
      <c r="AG88" s="134">
        <v>0</v>
      </c>
      <c r="AH88" s="177">
        <v>-90.3</v>
      </c>
      <c r="AI88" s="176">
        <v>-13.22</v>
      </c>
    </row>
    <row r="89" spans="1:35" ht="15" x14ac:dyDescent="0.25">
      <c r="A89" s="17">
        <v>20160531</v>
      </c>
      <c r="B89" s="19">
        <v>42493</v>
      </c>
      <c r="C89" s="18" t="s">
        <v>595</v>
      </c>
      <c r="D89" s="30">
        <f t="shared" si="1"/>
        <v>45</v>
      </c>
      <c r="E89" s="8">
        <v>-1</v>
      </c>
      <c r="F89" s="42">
        <v>332.02716086676088</v>
      </c>
      <c r="G89" s="1">
        <v>2</v>
      </c>
      <c r="H89" s="71">
        <v>1.1848384224390607</v>
      </c>
      <c r="I89" s="70">
        <v>1</v>
      </c>
      <c r="J89" s="86">
        <v>0.05</v>
      </c>
      <c r="K89" s="83"/>
      <c r="L89" s="87">
        <v>8.4589999999999996</v>
      </c>
      <c r="M89" s="83"/>
      <c r="N89" s="81">
        <v>0</v>
      </c>
      <c r="O89" s="83" t="s">
        <v>869</v>
      </c>
      <c r="P89" s="81">
        <v>0</v>
      </c>
      <c r="Q89" s="83" t="s">
        <v>869</v>
      </c>
      <c r="R89" s="81">
        <v>0</v>
      </c>
      <c r="S89" s="83" t="s">
        <v>869</v>
      </c>
      <c r="T89" s="81">
        <v>0</v>
      </c>
      <c r="U89" s="83" t="s">
        <v>869</v>
      </c>
      <c r="V89" s="81">
        <v>0</v>
      </c>
      <c r="W89" s="83" t="s">
        <v>869</v>
      </c>
      <c r="X89" s="134">
        <v>2</v>
      </c>
      <c r="Y89" s="134">
        <v>10.1</v>
      </c>
      <c r="Z89" s="134">
        <v>0</v>
      </c>
      <c r="AA89" s="134">
        <v>0</v>
      </c>
      <c r="AB89" s="134">
        <v>0</v>
      </c>
      <c r="AC89" s="134">
        <v>0</v>
      </c>
      <c r="AD89" s="134">
        <v>0</v>
      </c>
      <c r="AE89" s="134">
        <v>0</v>
      </c>
      <c r="AF89" s="134">
        <v>0</v>
      </c>
      <c r="AG89" s="134">
        <v>0</v>
      </c>
      <c r="AH89" s="177">
        <v>-86.29</v>
      </c>
      <c r="AI89" s="176">
        <v>-12.78</v>
      </c>
    </row>
    <row r="90" spans="1:35" ht="15" x14ac:dyDescent="0.25">
      <c r="A90" s="17">
        <v>20160532</v>
      </c>
      <c r="B90" s="19">
        <v>42493</v>
      </c>
      <c r="C90" s="18" t="s">
        <v>596</v>
      </c>
      <c r="D90" s="30">
        <f t="shared" si="1"/>
        <v>45</v>
      </c>
      <c r="E90" s="8">
        <v>-0.75</v>
      </c>
      <c r="F90" s="38">
        <v>164.01432707455191</v>
      </c>
      <c r="G90" s="4">
        <v>1</v>
      </c>
      <c r="H90" s="71">
        <v>2.5185971876971021</v>
      </c>
      <c r="I90" s="70">
        <v>5</v>
      </c>
      <c r="J90" s="86">
        <v>0.06</v>
      </c>
      <c r="K90" s="83"/>
      <c r="L90" s="87">
        <v>10.375</v>
      </c>
      <c r="M90" s="83"/>
      <c r="N90" s="81">
        <v>0</v>
      </c>
      <c r="O90" s="83" t="s">
        <v>869</v>
      </c>
      <c r="P90" s="81">
        <v>0</v>
      </c>
      <c r="Q90" s="83" t="s">
        <v>869</v>
      </c>
      <c r="R90" s="86">
        <v>4.4612999999999996</v>
      </c>
      <c r="S90" s="83"/>
      <c r="T90" s="81">
        <v>0</v>
      </c>
      <c r="U90" s="83" t="s">
        <v>869</v>
      </c>
      <c r="V90" s="81">
        <v>0</v>
      </c>
      <c r="W90" s="83" t="s">
        <v>869</v>
      </c>
      <c r="X90" s="134">
        <v>15.5</v>
      </c>
      <c r="Y90" s="134">
        <v>10.8</v>
      </c>
      <c r="Z90" s="134">
        <v>0</v>
      </c>
      <c r="AA90" s="134">
        <v>0</v>
      </c>
      <c r="AB90" s="134">
        <v>0</v>
      </c>
      <c r="AC90" s="134">
        <v>0</v>
      </c>
      <c r="AD90" s="134">
        <v>0</v>
      </c>
      <c r="AE90" s="134">
        <v>0</v>
      </c>
      <c r="AF90" s="134">
        <v>0</v>
      </c>
      <c r="AG90" s="134">
        <v>0</v>
      </c>
      <c r="AH90" s="177">
        <v>-86.44</v>
      </c>
      <c r="AI90" s="176">
        <v>-12.92</v>
      </c>
    </row>
    <row r="91" spans="1:35" ht="15" x14ac:dyDescent="0.25">
      <c r="A91" s="17">
        <v>20160533</v>
      </c>
      <c r="B91" s="19">
        <v>42493</v>
      </c>
      <c r="C91" s="18" t="s">
        <v>597</v>
      </c>
      <c r="D91" s="30">
        <f t="shared" si="1"/>
        <v>45</v>
      </c>
      <c r="E91" s="8">
        <v>-0.5</v>
      </c>
      <c r="F91" s="38">
        <v>113.34885255673352</v>
      </c>
      <c r="G91" s="4">
        <v>1</v>
      </c>
      <c r="H91" s="71">
        <v>0.64058731866582563</v>
      </c>
      <c r="I91" s="70">
        <v>1</v>
      </c>
      <c r="J91" s="86">
        <v>0.06</v>
      </c>
      <c r="K91" s="83"/>
      <c r="L91" s="87">
        <v>11.581</v>
      </c>
      <c r="M91" s="83"/>
      <c r="N91" s="81">
        <v>0</v>
      </c>
      <c r="O91" s="83" t="s">
        <v>869</v>
      </c>
      <c r="P91" s="81">
        <v>0</v>
      </c>
      <c r="Q91" s="83" t="s">
        <v>869</v>
      </c>
      <c r="R91" s="81">
        <v>0</v>
      </c>
      <c r="S91" s="83" t="s">
        <v>869</v>
      </c>
      <c r="T91" s="81">
        <v>0</v>
      </c>
      <c r="U91" s="83" t="s">
        <v>869</v>
      </c>
      <c r="V91" s="81">
        <v>0</v>
      </c>
      <c r="W91" s="83" t="s">
        <v>869</v>
      </c>
      <c r="X91" s="134">
        <v>109.8</v>
      </c>
      <c r="Y91" s="134">
        <v>15</v>
      </c>
      <c r="Z91" s="134">
        <v>0</v>
      </c>
      <c r="AA91" s="134">
        <v>0</v>
      </c>
      <c r="AB91" s="134">
        <v>0</v>
      </c>
      <c r="AC91" s="134">
        <v>0</v>
      </c>
      <c r="AD91" s="134">
        <v>0</v>
      </c>
      <c r="AE91" s="134">
        <v>0</v>
      </c>
      <c r="AF91" s="134">
        <v>0</v>
      </c>
      <c r="AG91" s="134">
        <v>0</v>
      </c>
      <c r="AH91" s="177">
        <v>-74.209999999999994</v>
      </c>
      <c r="AI91" s="176">
        <v>-10.95</v>
      </c>
    </row>
    <row r="92" spans="1:35" ht="15" x14ac:dyDescent="0.25">
      <c r="A92" s="17">
        <v>20160534</v>
      </c>
      <c r="B92" s="19">
        <v>42493</v>
      </c>
      <c r="C92" s="18" t="s">
        <v>598</v>
      </c>
      <c r="D92" s="30">
        <f t="shared" si="1"/>
        <v>45</v>
      </c>
      <c r="E92" s="8">
        <v>-0.25</v>
      </c>
      <c r="F92" s="38">
        <v>66.061076340103028</v>
      </c>
      <c r="G92" s="4">
        <v>1</v>
      </c>
      <c r="H92" s="71">
        <v>0.53028790858160502</v>
      </c>
      <c r="I92" s="70">
        <v>1</v>
      </c>
      <c r="J92" s="86">
        <v>0.06</v>
      </c>
      <c r="K92" s="83"/>
      <c r="L92" s="87">
        <v>6.8760000000000003</v>
      </c>
      <c r="M92" s="83"/>
      <c r="N92" s="81">
        <v>0</v>
      </c>
      <c r="O92" s="83" t="s">
        <v>869</v>
      </c>
      <c r="P92" s="81">
        <v>0</v>
      </c>
      <c r="Q92" s="83" t="s">
        <v>869</v>
      </c>
      <c r="R92" s="86">
        <v>6.8502999999999998</v>
      </c>
      <c r="S92" s="83"/>
      <c r="T92" s="81">
        <v>0</v>
      </c>
      <c r="U92" s="83" t="s">
        <v>869</v>
      </c>
      <c r="V92" s="81">
        <v>0</v>
      </c>
      <c r="W92" s="83" t="s">
        <v>869</v>
      </c>
      <c r="X92" s="134">
        <v>65.3</v>
      </c>
      <c r="Y92" s="134">
        <v>30.1</v>
      </c>
      <c r="Z92" s="134">
        <v>0</v>
      </c>
      <c r="AA92" s="134">
        <v>0</v>
      </c>
      <c r="AB92" s="134">
        <v>3</v>
      </c>
      <c r="AC92" s="134">
        <v>0</v>
      </c>
      <c r="AD92" s="134">
        <v>0</v>
      </c>
      <c r="AE92" s="134">
        <v>0</v>
      </c>
      <c r="AF92" s="134">
        <v>0</v>
      </c>
      <c r="AG92" s="134">
        <v>0</v>
      </c>
      <c r="AH92" s="177">
        <v>-61.39</v>
      </c>
      <c r="AI92" s="176">
        <v>-8.9600000000000009</v>
      </c>
    </row>
    <row r="93" spans="1:35" ht="15" x14ac:dyDescent="0.25">
      <c r="A93" s="17">
        <v>20160535</v>
      </c>
      <c r="B93" s="19">
        <v>42493</v>
      </c>
      <c r="C93" s="18" t="s">
        <v>599</v>
      </c>
      <c r="D93" s="30">
        <f t="shared" si="1"/>
        <v>50</v>
      </c>
      <c r="E93" s="8">
        <v>-3</v>
      </c>
      <c r="F93" s="38">
        <v>65.920338910886869</v>
      </c>
      <c r="G93" s="4">
        <v>1</v>
      </c>
      <c r="H93" s="71">
        <v>9.0700478610915236E-2</v>
      </c>
      <c r="I93" s="70">
        <v>1</v>
      </c>
      <c r="J93" s="86">
        <v>0.06</v>
      </c>
      <c r="K93" s="83"/>
      <c r="L93" s="87">
        <v>6.2649999999999997</v>
      </c>
      <c r="M93" s="83"/>
      <c r="N93" s="81">
        <v>0</v>
      </c>
      <c r="O93" s="83" t="s">
        <v>869</v>
      </c>
      <c r="P93" s="81">
        <v>0</v>
      </c>
      <c r="Q93" s="83" t="s">
        <v>869</v>
      </c>
      <c r="R93" s="86">
        <v>0.9224</v>
      </c>
      <c r="S93" s="83"/>
      <c r="T93" s="81">
        <v>0</v>
      </c>
      <c r="U93" s="83" t="s">
        <v>869</v>
      </c>
      <c r="V93" s="81">
        <v>0</v>
      </c>
      <c r="W93" s="83" t="s">
        <v>869</v>
      </c>
      <c r="X93" s="134">
        <v>0</v>
      </c>
      <c r="Y93" s="134">
        <v>0</v>
      </c>
      <c r="Z93" s="134">
        <v>0</v>
      </c>
      <c r="AA93" s="134">
        <v>0</v>
      </c>
      <c r="AB93" s="134">
        <v>0</v>
      </c>
      <c r="AC93" s="134">
        <v>0</v>
      </c>
      <c r="AD93" s="134">
        <v>0</v>
      </c>
      <c r="AE93" s="134">
        <v>0</v>
      </c>
      <c r="AF93" s="134">
        <v>0</v>
      </c>
      <c r="AG93" s="134">
        <v>0</v>
      </c>
      <c r="AH93" s="177">
        <v>-97.18</v>
      </c>
      <c r="AI93" s="176">
        <v>-14.01</v>
      </c>
    </row>
    <row r="94" spans="1:35" ht="15" x14ac:dyDescent="0.25">
      <c r="A94" s="17">
        <v>20160536</v>
      </c>
      <c r="B94" s="19">
        <v>42493</v>
      </c>
      <c r="C94" s="18" t="s">
        <v>600</v>
      </c>
      <c r="D94" s="30">
        <f t="shared" si="1"/>
        <v>50</v>
      </c>
      <c r="E94" s="8">
        <v>-2.5</v>
      </c>
      <c r="F94" s="38">
        <v>69.157299782858601</v>
      </c>
      <c r="G94" s="4">
        <v>1</v>
      </c>
      <c r="H94" s="71">
        <v>9.9556635624976755E-2</v>
      </c>
      <c r="I94" s="70">
        <v>1</v>
      </c>
      <c r="J94" s="86">
        <v>0.05</v>
      </c>
      <c r="K94" s="83"/>
      <c r="L94" s="87">
        <v>24.83</v>
      </c>
      <c r="M94" s="83"/>
      <c r="N94" s="81">
        <v>0</v>
      </c>
      <c r="O94" s="83" t="s">
        <v>869</v>
      </c>
      <c r="P94" s="81">
        <v>0</v>
      </c>
      <c r="Q94" s="83" t="s">
        <v>869</v>
      </c>
      <c r="R94" s="86">
        <v>2.9870000000000001</v>
      </c>
      <c r="S94" s="83"/>
      <c r="T94" s="81">
        <v>0</v>
      </c>
      <c r="U94" s="83" t="s">
        <v>869</v>
      </c>
      <c r="V94" s="81">
        <v>0</v>
      </c>
      <c r="W94" s="83" t="s">
        <v>869</v>
      </c>
      <c r="X94" s="134">
        <v>5.9</v>
      </c>
      <c r="Y94" s="134">
        <v>0</v>
      </c>
      <c r="Z94" s="134">
        <v>0</v>
      </c>
      <c r="AA94" s="134">
        <v>0</v>
      </c>
      <c r="AB94" s="134">
        <v>0</v>
      </c>
      <c r="AC94" s="134">
        <v>0</v>
      </c>
      <c r="AD94" s="134">
        <v>0</v>
      </c>
      <c r="AE94" s="134">
        <v>0</v>
      </c>
      <c r="AF94" s="134">
        <v>0</v>
      </c>
      <c r="AG94" s="134">
        <v>0</v>
      </c>
      <c r="AH94" s="177">
        <v>-103.27</v>
      </c>
      <c r="AI94" s="176">
        <v>-14.97</v>
      </c>
    </row>
    <row r="95" spans="1:35" ht="15" x14ac:dyDescent="0.25">
      <c r="A95" s="17">
        <v>20160537</v>
      </c>
      <c r="B95" s="19">
        <v>42493</v>
      </c>
      <c r="C95" s="18" t="s">
        <v>601</v>
      </c>
      <c r="D95" s="30">
        <f t="shared" si="1"/>
        <v>50</v>
      </c>
      <c r="E95" s="8">
        <v>-2</v>
      </c>
      <c r="F95" s="38">
        <v>79.431132115638434</v>
      </c>
      <c r="G95" s="4">
        <v>1</v>
      </c>
      <c r="H95" s="71">
        <v>0.10277705635736277</v>
      </c>
      <c r="I95" s="70">
        <v>1</v>
      </c>
      <c r="J95" s="86">
        <v>0.04</v>
      </c>
      <c r="K95" s="83"/>
      <c r="L95" s="87">
        <v>30.945</v>
      </c>
      <c r="M95" s="83"/>
      <c r="N95" s="81">
        <v>0</v>
      </c>
      <c r="O95" s="83" t="s">
        <v>869</v>
      </c>
      <c r="P95" s="81">
        <v>0</v>
      </c>
      <c r="Q95" s="83" t="s">
        <v>869</v>
      </c>
      <c r="R95" s="86">
        <v>0.13919999999999999</v>
      </c>
      <c r="S95" s="83"/>
      <c r="T95" s="81">
        <v>0</v>
      </c>
      <c r="U95" s="83" t="s">
        <v>869</v>
      </c>
      <c r="V95" s="81">
        <v>0</v>
      </c>
      <c r="W95" s="83" t="s">
        <v>869</v>
      </c>
      <c r="X95" s="134">
        <v>8</v>
      </c>
      <c r="Y95" s="134">
        <v>0</v>
      </c>
      <c r="Z95" s="134">
        <v>0</v>
      </c>
      <c r="AA95" s="134">
        <v>0</v>
      </c>
      <c r="AB95" s="134">
        <v>0</v>
      </c>
      <c r="AC95" s="134">
        <v>0</v>
      </c>
      <c r="AD95" s="134">
        <v>0</v>
      </c>
      <c r="AE95" s="134">
        <v>0</v>
      </c>
      <c r="AF95" s="134">
        <v>0</v>
      </c>
      <c r="AG95" s="134">
        <v>0</v>
      </c>
      <c r="AH95" s="177">
        <v>-96.81</v>
      </c>
      <c r="AI95" s="176">
        <v>-13.97</v>
      </c>
    </row>
    <row r="96" spans="1:35" ht="15" x14ac:dyDescent="0.25">
      <c r="A96" s="17">
        <v>20160538</v>
      </c>
      <c r="B96" s="19">
        <v>42493</v>
      </c>
      <c r="C96" s="18" t="s">
        <v>602</v>
      </c>
      <c r="D96" s="30">
        <f t="shared" si="1"/>
        <v>50</v>
      </c>
      <c r="E96" s="8">
        <v>-1.5</v>
      </c>
      <c r="F96" s="38">
        <v>123.0597351726487</v>
      </c>
      <c r="G96" s="4">
        <v>1</v>
      </c>
      <c r="H96" s="71">
        <v>0.19938967832894294</v>
      </c>
      <c r="I96" s="70">
        <v>1</v>
      </c>
      <c r="J96" s="86">
        <v>0.04</v>
      </c>
      <c r="K96" s="83"/>
      <c r="L96" s="87">
        <v>4.931</v>
      </c>
      <c r="M96" s="83"/>
      <c r="N96" s="81">
        <v>0</v>
      </c>
      <c r="O96" s="83" t="s">
        <v>869</v>
      </c>
      <c r="P96" s="81">
        <v>0</v>
      </c>
      <c r="Q96" s="83" t="s">
        <v>869</v>
      </c>
      <c r="R96" s="81">
        <v>0</v>
      </c>
      <c r="S96" s="83" t="s">
        <v>869</v>
      </c>
      <c r="T96" s="81">
        <v>0</v>
      </c>
      <c r="U96" s="83" t="s">
        <v>869</v>
      </c>
      <c r="V96" s="81">
        <v>0</v>
      </c>
      <c r="W96" s="83" t="s">
        <v>869</v>
      </c>
      <c r="X96" s="134">
        <v>0</v>
      </c>
      <c r="Y96" s="134">
        <v>0</v>
      </c>
      <c r="Z96" s="134">
        <v>0</v>
      </c>
      <c r="AA96" s="134">
        <v>0</v>
      </c>
      <c r="AB96" s="134">
        <v>0</v>
      </c>
      <c r="AC96" s="134">
        <v>4</v>
      </c>
      <c r="AD96" s="134">
        <v>0</v>
      </c>
      <c r="AE96" s="134">
        <v>0</v>
      </c>
      <c r="AF96" s="134">
        <v>0</v>
      </c>
      <c r="AG96" s="134">
        <v>0</v>
      </c>
      <c r="AH96" s="177">
        <v>-93.1</v>
      </c>
      <c r="AI96" s="176">
        <v>-13.42</v>
      </c>
    </row>
    <row r="97" spans="1:35" s="21" customFormat="1" ht="15" x14ac:dyDescent="0.25">
      <c r="A97" s="17">
        <v>20160539</v>
      </c>
      <c r="B97" s="19">
        <v>42493</v>
      </c>
      <c r="C97" s="18" t="s">
        <v>603</v>
      </c>
      <c r="D97" s="30">
        <f t="shared" si="1"/>
        <v>50</v>
      </c>
      <c r="E97" s="8">
        <v>-1.25</v>
      </c>
      <c r="F97" s="38">
        <v>203.70228211350965</v>
      </c>
      <c r="G97" s="4">
        <v>1</v>
      </c>
      <c r="H97" s="71">
        <v>0.40630171038474377</v>
      </c>
      <c r="I97" s="70">
        <v>1</v>
      </c>
      <c r="J97" s="86">
        <v>0.05</v>
      </c>
      <c r="K97" s="83"/>
      <c r="L97" s="87">
        <v>5.5590000000000002</v>
      </c>
      <c r="M97" s="83"/>
      <c r="N97" s="81">
        <v>0</v>
      </c>
      <c r="O97" s="83" t="s">
        <v>869</v>
      </c>
      <c r="P97" s="81">
        <v>0</v>
      </c>
      <c r="Q97" s="83" t="s">
        <v>869</v>
      </c>
      <c r="R97" s="81">
        <v>0</v>
      </c>
      <c r="S97" s="83" t="s">
        <v>869</v>
      </c>
      <c r="T97" s="81">
        <v>0</v>
      </c>
      <c r="U97" s="83" t="s">
        <v>869</v>
      </c>
      <c r="V97" s="81">
        <v>0</v>
      </c>
      <c r="W97" s="83" t="s">
        <v>869</v>
      </c>
      <c r="X97" s="134">
        <v>0</v>
      </c>
      <c r="Y97" s="134">
        <v>12</v>
      </c>
      <c r="Z97" s="134">
        <v>0</v>
      </c>
      <c r="AA97" s="134">
        <v>0</v>
      </c>
      <c r="AB97" s="134">
        <v>0</v>
      </c>
      <c r="AC97" s="134">
        <v>0</v>
      </c>
      <c r="AD97" s="134">
        <v>0</v>
      </c>
      <c r="AE97" s="134">
        <v>0</v>
      </c>
      <c r="AF97" s="134">
        <v>0</v>
      </c>
      <c r="AG97" s="134">
        <v>0</v>
      </c>
      <c r="AH97" s="177">
        <v>-83.87</v>
      </c>
      <c r="AI97" s="176">
        <v>-12.27</v>
      </c>
    </row>
    <row r="98" spans="1:35" s="21" customFormat="1" ht="15" x14ac:dyDescent="0.25">
      <c r="A98" s="17">
        <v>20160540</v>
      </c>
      <c r="B98" s="19">
        <v>42493</v>
      </c>
      <c r="C98" s="18" t="s">
        <v>604</v>
      </c>
      <c r="D98" s="30">
        <f t="shared" si="1"/>
        <v>50</v>
      </c>
      <c r="E98" s="8">
        <v>-1</v>
      </c>
      <c r="F98" s="42">
        <v>306.81879632506872</v>
      </c>
      <c r="G98" s="1">
        <v>2</v>
      </c>
      <c r="H98" s="71">
        <v>1.5809501725225392</v>
      </c>
      <c r="I98" s="70">
        <v>1</v>
      </c>
      <c r="J98" s="86">
        <v>0.05</v>
      </c>
      <c r="K98" s="83"/>
      <c r="L98" s="87">
        <v>3.9990000000000001</v>
      </c>
      <c r="M98" s="83"/>
      <c r="N98" s="81">
        <v>0</v>
      </c>
      <c r="O98" s="83" t="s">
        <v>869</v>
      </c>
      <c r="P98" s="81">
        <v>0</v>
      </c>
      <c r="Q98" s="83" t="s">
        <v>869</v>
      </c>
      <c r="R98" s="81">
        <v>0</v>
      </c>
      <c r="S98" s="83" t="s">
        <v>869</v>
      </c>
      <c r="T98" s="81">
        <v>0</v>
      </c>
      <c r="U98" s="83" t="s">
        <v>869</v>
      </c>
      <c r="V98" s="81">
        <v>0</v>
      </c>
      <c r="W98" s="83" t="s">
        <v>869</v>
      </c>
      <c r="X98" s="134">
        <v>2</v>
      </c>
      <c r="Y98" s="134">
        <v>46.5</v>
      </c>
      <c r="Z98" s="134">
        <v>0</v>
      </c>
      <c r="AA98" s="134">
        <v>0</v>
      </c>
      <c r="AB98" s="134">
        <v>0</v>
      </c>
      <c r="AC98" s="134">
        <v>0</v>
      </c>
      <c r="AD98" s="134">
        <v>0</v>
      </c>
      <c r="AE98" s="134">
        <v>0</v>
      </c>
      <c r="AF98" s="134">
        <v>0</v>
      </c>
      <c r="AG98" s="134">
        <v>0</v>
      </c>
      <c r="AH98" s="177">
        <v>-78.86</v>
      </c>
      <c r="AI98" s="176">
        <v>-11.4</v>
      </c>
    </row>
    <row r="99" spans="1:35" ht="15" x14ac:dyDescent="0.25">
      <c r="A99" s="17">
        <v>20160541</v>
      </c>
      <c r="B99" s="19">
        <v>42493</v>
      </c>
      <c r="C99" s="18" t="s">
        <v>605</v>
      </c>
      <c r="D99" s="30">
        <f t="shared" si="1"/>
        <v>50</v>
      </c>
      <c r="E99" s="8">
        <v>-0.75</v>
      </c>
      <c r="F99" s="38">
        <v>208.06514241921062</v>
      </c>
      <c r="G99" s="4">
        <v>1</v>
      </c>
      <c r="H99" s="71">
        <v>1.7403609987756465</v>
      </c>
      <c r="I99" s="70">
        <v>1</v>
      </c>
      <c r="J99" s="86">
        <v>0.05</v>
      </c>
      <c r="K99" s="83"/>
      <c r="L99" s="87">
        <v>2.9809999999999999</v>
      </c>
      <c r="M99" s="83"/>
      <c r="N99" s="81">
        <v>0</v>
      </c>
      <c r="O99" s="83" t="s">
        <v>869</v>
      </c>
      <c r="P99" s="81">
        <v>0</v>
      </c>
      <c r="Q99" s="83" t="s">
        <v>869</v>
      </c>
      <c r="R99" s="81">
        <v>0</v>
      </c>
      <c r="S99" s="83" t="s">
        <v>869</v>
      </c>
      <c r="T99" s="81">
        <v>0</v>
      </c>
      <c r="U99" s="83" t="s">
        <v>869</v>
      </c>
      <c r="V99" s="81">
        <v>0</v>
      </c>
      <c r="W99" s="83" t="s">
        <v>869</v>
      </c>
      <c r="X99" s="134">
        <v>9.5</v>
      </c>
      <c r="Y99" s="134">
        <v>7.1</v>
      </c>
      <c r="Z99" s="134">
        <v>0</v>
      </c>
      <c r="AA99" s="134">
        <v>0</v>
      </c>
      <c r="AB99" s="134">
        <v>0</v>
      </c>
      <c r="AC99" s="134">
        <v>0</v>
      </c>
      <c r="AD99" s="134">
        <v>0</v>
      </c>
      <c r="AE99" s="134">
        <v>0</v>
      </c>
      <c r="AF99" s="134">
        <v>0</v>
      </c>
      <c r="AG99" s="134">
        <v>0</v>
      </c>
      <c r="AH99" s="177">
        <v>-82.01</v>
      </c>
      <c r="AI99" s="176">
        <v>-11.85</v>
      </c>
    </row>
    <row r="100" spans="1:35" ht="15" x14ac:dyDescent="0.25">
      <c r="A100" s="17">
        <v>20160542</v>
      </c>
      <c r="B100" s="19">
        <v>42493</v>
      </c>
      <c r="C100" s="18" t="s">
        <v>606</v>
      </c>
      <c r="D100" s="30">
        <f t="shared" si="1"/>
        <v>50</v>
      </c>
      <c r="E100" s="8">
        <v>-0.5</v>
      </c>
      <c r="F100" s="38">
        <v>106.45271852514158</v>
      </c>
      <c r="G100" s="4">
        <v>1</v>
      </c>
      <c r="H100" s="71">
        <v>0.95618855043965423</v>
      </c>
      <c r="I100" s="70">
        <v>1</v>
      </c>
      <c r="J100" s="86">
        <v>0.06</v>
      </c>
      <c r="K100" s="83"/>
      <c r="L100" s="87">
        <v>6.625</v>
      </c>
      <c r="M100" s="83"/>
      <c r="N100" s="81">
        <v>0</v>
      </c>
      <c r="O100" s="83" t="s">
        <v>869</v>
      </c>
      <c r="P100" s="81">
        <v>0</v>
      </c>
      <c r="Q100" s="83" t="s">
        <v>869</v>
      </c>
      <c r="R100" s="81">
        <v>0</v>
      </c>
      <c r="S100" s="83" t="s">
        <v>869</v>
      </c>
      <c r="T100" s="81">
        <v>0</v>
      </c>
      <c r="U100" s="83" t="s">
        <v>869</v>
      </c>
      <c r="V100" s="81">
        <v>0</v>
      </c>
      <c r="W100" s="83" t="s">
        <v>869</v>
      </c>
      <c r="X100" s="134">
        <v>102.7</v>
      </c>
      <c r="Y100" s="134">
        <v>0</v>
      </c>
      <c r="Z100" s="134">
        <v>0</v>
      </c>
      <c r="AA100" s="134">
        <v>69.400000000000006</v>
      </c>
      <c r="AB100" s="134">
        <v>0</v>
      </c>
      <c r="AC100" s="134">
        <v>0</v>
      </c>
      <c r="AD100" s="134">
        <v>0</v>
      </c>
      <c r="AE100" s="134">
        <v>0</v>
      </c>
      <c r="AF100" s="134">
        <v>0</v>
      </c>
      <c r="AG100" s="134">
        <v>0</v>
      </c>
      <c r="AH100" s="177">
        <v>-79.02</v>
      </c>
      <c r="AI100" s="176">
        <v>-11.44</v>
      </c>
    </row>
    <row r="101" spans="1:35" s="4" customFormat="1" ht="15" x14ac:dyDescent="0.25">
      <c r="A101" s="17">
        <v>20160543</v>
      </c>
      <c r="B101" s="19">
        <v>42493</v>
      </c>
      <c r="C101" s="18" t="s">
        <v>607</v>
      </c>
      <c r="D101" s="30">
        <v>55</v>
      </c>
      <c r="E101" s="8">
        <v>-3</v>
      </c>
      <c r="F101" s="38">
        <v>70.70541150423638</v>
      </c>
      <c r="G101" s="4">
        <v>1</v>
      </c>
      <c r="H101" s="71">
        <v>0.38295366007494525</v>
      </c>
      <c r="I101" s="70">
        <v>1</v>
      </c>
      <c r="J101" s="86">
        <v>0.08</v>
      </c>
      <c r="K101" s="83"/>
      <c r="L101" s="87">
        <v>5.4450000000000003</v>
      </c>
      <c r="M101" s="83"/>
      <c r="N101" s="81">
        <v>0</v>
      </c>
      <c r="O101" s="83" t="s">
        <v>869</v>
      </c>
      <c r="P101" s="81">
        <v>0</v>
      </c>
      <c r="Q101" s="83" t="s">
        <v>869</v>
      </c>
      <c r="R101" s="86">
        <v>0.48830000000000001</v>
      </c>
      <c r="S101" s="83"/>
      <c r="T101" s="81">
        <v>0</v>
      </c>
      <c r="U101" s="83" t="s">
        <v>869</v>
      </c>
      <c r="V101" s="81">
        <v>0</v>
      </c>
      <c r="W101" s="83" t="s">
        <v>869</v>
      </c>
      <c r="X101" s="134">
        <v>0</v>
      </c>
      <c r="Y101" s="134">
        <v>0</v>
      </c>
      <c r="Z101" s="134">
        <v>0</v>
      </c>
      <c r="AA101" s="134">
        <v>0</v>
      </c>
      <c r="AB101" s="134">
        <v>2</v>
      </c>
      <c r="AC101" s="134">
        <v>0</v>
      </c>
      <c r="AD101" s="134">
        <v>0</v>
      </c>
      <c r="AE101" s="134">
        <v>0</v>
      </c>
      <c r="AF101" s="134">
        <v>0</v>
      </c>
      <c r="AG101" s="134">
        <v>0</v>
      </c>
      <c r="AH101" s="177">
        <v>-89.2</v>
      </c>
      <c r="AI101" s="176">
        <v>-13.15</v>
      </c>
    </row>
    <row r="102" spans="1:35" s="4" customFormat="1" ht="15" x14ac:dyDescent="0.25">
      <c r="A102" s="17">
        <v>20160544</v>
      </c>
      <c r="B102" s="19">
        <v>42493</v>
      </c>
      <c r="C102" s="18" t="s">
        <v>608</v>
      </c>
      <c r="D102" s="30">
        <f t="shared" si="1"/>
        <v>55</v>
      </c>
      <c r="E102" s="8">
        <v>-2.5</v>
      </c>
      <c r="F102" s="38">
        <v>68.453612636777791</v>
      </c>
      <c r="G102" s="4">
        <v>1</v>
      </c>
      <c r="H102" s="71">
        <v>0.11163321337142429</v>
      </c>
      <c r="I102" s="70">
        <v>1</v>
      </c>
      <c r="J102" s="86">
        <v>0.08</v>
      </c>
      <c r="K102" s="83"/>
      <c r="L102" s="87">
        <v>2.597</v>
      </c>
      <c r="M102" s="83"/>
      <c r="N102" s="81">
        <v>0</v>
      </c>
      <c r="O102" s="83" t="s">
        <v>869</v>
      </c>
      <c r="P102" s="81">
        <v>0</v>
      </c>
      <c r="Q102" s="83" t="s">
        <v>869</v>
      </c>
      <c r="R102" s="86">
        <v>7.9549000000000003</v>
      </c>
      <c r="S102" s="83"/>
      <c r="T102" s="81">
        <v>0</v>
      </c>
      <c r="U102" s="83" t="s">
        <v>869</v>
      </c>
      <c r="V102" s="81">
        <v>0</v>
      </c>
      <c r="W102" s="83" t="s">
        <v>869</v>
      </c>
      <c r="X102" s="134">
        <v>0</v>
      </c>
      <c r="Y102" s="134">
        <v>0</v>
      </c>
      <c r="Z102" s="134">
        <v>0</v>
      </c>
      <c r="AA102" s="134">
        <v>0</v>
      </c>
      <c r="AB102" s="134">
        <v>1</v>
      </c>
      <c r="AC102" s="134">
        <v>0</v>
      </c>
      <c r="AD102" s="134">
        <v>0</v>
      </c>
      <c r="AE102" s="134">
        <v>0</v>
      </c>
      <c r="AF102" s="134">
        <v>0</v>
      </c>
      <c r="AG102" s="134">
        <v>0</v>
      </c>
      <c r="AH102" s="177">
        <v>-91.67</v>
      </c>
      <c r="AI102" s="176">
        <v>-13.32</v>
      </c>
    </row>
    <row r="103" spans="1:35" s="4" customFormat="1" ht="15" x14ac:dyDescent="0.25">
      <c r="A103" s="3">
        <v>20160545</v>
      </c>
      <c r="B103" s="44">
        <v>42493</v>
      </c>
      <c r="C103" s="3" t="s">
        <v>609</v>
      </c>
      <c r="D103" s="30">
        <f t="shared" si="1"/>
        <v>55</v>
      </c>
      <c r="E103" s="8">
        <v>-2</v>
      </c>
      <c r="F103" s="38">
        <v>63.950014901860605</v>
      </c>
      <c r="G103" s="4">
        <v>1</v>
      </c>
      <c r="H103" s="71">
        <v>0.10197195117426627</v>
      </c>
      <c r="I103" s="70">
        <v>1</v>
      </c>
      <c r="J103" s="86">
        <v>7.0000000000000007E-2</v>
      </c>
      <c r="K103" s="83"/>
      <c r="L103" s="87">
        <v>3.4220000000000002</v>
      </c>
      <c r="M103" s="83"/>
      <c r="N103" s="81">
        <v>0</v>
      </c>
      <c r="O103" s="83" t="s">
        <v>869</v>
      </c>
      <c r="P103" s="81">
        <v>0</v>
      </c>
      <c r="Q103" s="83" t="s">
        <v>869</v>
      </c>
      <c r="R103" s="86">
        <v>1.4661</v>
      </c>
      <c r="S103" s="83"/>
      <c r="T103" s="81">
        <v>0</v>
      </c>
      <c r="U103" s="83" t="s">
        <v>869</v>
      </c>
      <c r="V103" s="81">
        <v>0</v>
      </c>
      <c r="W103" s="83" t="s">
        <v>869</v>
      </c>
      <c r="X103" s="134">
        <v>0</v>
      </c>
      <c r="Y103" s="134">
        <v>0</v>
      </c>
      <c r="Z103" s="134">
        <v>0</v>
      </c>
      <c r="AA103" s="134">
        <v>0</v>
      </c>
      <c r="AB103" s="134">
        <v>0</v>
      </c>
      <c r="AC103" s="134">
        <v>0</v>
      </c>
      <c r="AD103" s="134">
        <v>0</v>
      </c>
      <c r="AE103" s="134">
        <v>0</v>
      </c>
      <c r="AF103" s="134">
        <v>0</v>
      </c>
      <c r="AG103" s="134">
        <v>0</v>
      </c>
      <c r="AH103" s="177">
        <v>-100.56</v>
      </c>
      <c r="AI103" s="176">
        <v>-14.91</v>
      </c>
    </row>
    <row r="104" spans="1:35" s="4" customFormat="1" ht="15" x14ac:dyDescent="0.25">
      <c r="A104" s="29">
        <v>20160546</v>
      </c>
      <c r="B104" s="31">
        <v>42493</v>
      </c>
      <c r="C104" s="30" t="s">
        <v>610</v>
      </c>
      <c r="D104" s="30">
        <f t="shared" si="1"/>
        <v>55</v>
      </c>
      <c r="E104" s="8">
        <v>-1.5</v>
      </c>
      <c r="F104" s="38">
        <v>77.038595818963685</v>
      </c>
      <c r="G104" s="4">
        <v>1</v>
      </c>
      <c r="H104" s="71">
        <v>0.22595814937112746</v>
      </c>
      <c r="I104" s="70">
        <v>1</v>
      </c>
      <c r="J104" s="86">
        <v>0.04</v>
      </c>
      <c r="K104" s="83"/>
      <c r="L104" s="87">
        <v>15.468</v>
      </c>
      <c r="M104" s="83"/>
      <c r="N104" s="81">
        <v>0</v>
      </c>
      <c r="O104" s="83" t="s">
        <v>869</v>
      </c>
      <c r="P104" s="81">
        <v>0</v>
      </c>
      <c r="Q104" s="83" t="s">
        <v>869</v>
      </c>
      <c r="R104" s="86">
        <v>1.0378000000000001</v>
      </c>
      <c r="S104" s="83"/>
      <c r="T104" s="81">
        <v>0</v>
      </c>
      <c r="U104" s="83" t="s">
        <v>869</v>
      </c>
      <c r="V104" s="81">
        <v>0</v>
      </c>
      <c r="W104" s="83" t="s">
        <v>869</v>
      </c>
      <c r="X104" s="134">
        <v>21.7</v>
      </c>
      <c r="Y104" s="134">
        <v>0</v>
      </c>
      <c r="Z104" s="134">
        <v>0</v>
      </c>
      <c r="AA104" s="134">
        <v>0</v>
      </c>
      <c r="AB104" s="134">
        <v>0</v>
      </c>
      <c r="AC104" s="134">
        <v>0</v>
      </c>
      <c r="AD104" s="134">
        <v>0</v>
      </c>
      <c r="AE104" s="134">
        <v>0</v>
      </c>
      <c r="AF104" s="134">
        <v>0</v>
      </c>
      <c r="AG104" s="134">
        <v>0</v>
      </c>
      <c r="AH104" s="177">
        <v>-104.75</v>
      </c>
      <c r="AI104" s="176">
        <v>-15.54</v>
      </c>
    </row>
    <row r="105" spans="1:35" s="4" customFormat="1" ht="15" x14ac:dyDescent="0.25">
      <c r="A105" s="29">
        <v>20160547</v>
      </c>
      <c r="B105" s="31">
        <v>42493</v>
      </c>
      <c r="C105" s="30" t="s">
        <v>611</v>
      </c>
      <c r="D105" s="30">
        <f t="shared" si="1"/>
        <v>55</v>
      </c>
      <c r="E105" s="8">
        <v>-1.25</v>
      </c>
      <c r="F105" s="38">
        <v>149.37763443607105</v>
      </c>
      <c r="G105" s="4">
        <v>1</v>
      </c>
      <c r="H105" s="71">
        <v>1.1711516343264201</v>
      </c>
      <c r="I105" s="70">
        <v>1</v>
      </c>
      <c r="J105" s="86">
        <v>0.04</v>
      </c>
      <c r="K105" s="83"/>
      <c r="L105" s="87">
        <v>11.205</v>
      </c>
      <c r="M105" s="83"/>
      <c r="N105" s="81">
        <v>0</v>
      </c>
      <c r="O105" s="83" t="s">
        <v>869</v>
      </c>
      <c r="P105" s="81">
        <v>0</v>
      </c>
      <c r="Q105" s="83" t="s">
        <v>869</v>
      </c>
      <c r="R105" s="86">
        <v>3.1783000000000001</v>
      </c>
      <c r="S105" s="83"/>
      <c r="T105" s="81">
        <v>0</v>
      </c>
      <c r="U105" s="83" t="s">
        <v>869</v>
      </c>
      <c r="V105" s="81">
        <v>0</v>
      </c>
      <c r="W105" s="83" t="s">
        <v>869</v>
      </c>
      <c r="X105" s="134">
        <v>1635.7</v>
      </c>
      <c r="Y105" s="134">
        <v>0</v>
      </c>
      <c r="Z105" s="134">
        <v>0</v>
      </c>
      <c r="AA105" s="134">
        <v>1407.3</v>
      </c>
      <c r="AB105" s="134">
        <v>0</v>
      </c>
      <c r="AC105" s="134">
        <v>0</v>
      </c>
      <c r="AD105" s="134">
        <v>0</v>
      </c>
      <c r="AE105" s="134">
        <v>0</v>
      </c>
      <c r="AF105" s="134">
        <v>0</v>
      </c>
      <c r="AG105" s="134">
        <v>0</v>
      </c>
      <c r="AH105" s="177">
        <v>-97.84</v>
      </c>
      <c r="AI105" s="176">
        <v>-14.41</v>
      </c>
    </row>
    <row r="106" spans="1:35" s="12" customFormat="1" ht="15" x14ac:dyDescent="0.25">
      <c r="A106" s="29">
        <v>20160548</v>
      </c>
      <c r="B106" s="31">
        <v>42493</v>
      </c>
      <c r="C106" s="30" t="s">
        <v>612</v>
      </c>
      <c r="D106" s="30">
        <f t="shared" si="1"/>
        <v>55</v>
      </c>
      <c r="E106" s="8">
        <v>-1</v>
      </c>
      <c r="F106" s="38">
        <v>210.17620385745309</v>
      </c>
      <c r="G106" s="4">
        <v>1</v>
      </c>
      <c r="H106" s="71">
        <v>0.89902608243980264</v>
      </c>
      <c r="I106" s="70">
        <v>1</v>
      </c>
      <c r="J106" s="86">
        <v>0.04</v>
      </c>
      <c r="K106" s="83"/>
      <c r="L106" s="87">
        <v>11.932</v>
      </c>
      <c r="M106" s="83"/>
      <c r="N106" s="81">
        <v>0</v>
      </c>
      <c r="O106" s="83" t="s">
        <v>869</v>
      </c>
      <c r="P106" s="81">
        <v>0</v>
      </c>
      <c r="Q106" s="83" t="s">
        <v>869</v>
      </c>
      <c r="R106" s="81">
        <v>0</v>
      </c>
      <c r="S106" s="83" t="s">
        <v>869</v>
      </c>
      <c r="T106" s="81">
        <v>0</v>
      </c>
      <c r="U106" s="83" t="s">
        <v>869</v>
      </c>
      <c r="V106" s="81">
        <v>0</v>
      </c>
      <c r="W106" s="83" t="s">
        <v>869</v>
      </c>
      <c r="X106" s="134">
        <v>136.5</v>
      </c>
      <c r="Y106" s="134">
        <v>0</v>
      </c>
      <c r="Z106" s="134">
        <v>0</v>
      </c>
      <c r="AA106" s="134">
        <v>87.1</v>
      </c>
      <c r="AB106" s="134">
        <v>0</v>
      </c>
      <c r="AC106" s="134">
        <v>0</v>
      </c>
      <c r="AD106" s="134">
        <v>0</v>
      </c>
      <c r="AE106" s="134">
        <v>0</v>
      </c>
      <c r="AF106" s="134">
        <v>0</v>
      </c>
      <c r="AG106" s="134">
        <v>0</v>
      </c>
      <c r="AH106" s="177">
        <v>-103.17</v>
      </c>
      <c r="AI106" s="176">
        <v>-15.33</v>
      </c>
    </row>
    <row r="107" spans="1:35" s="4" customFormat="1" ht="15" x14ac:dyDescent="0.25">
      <c r="A107" s="17">
        <v>20160549</v>
      </c>
      <c r="B107" s="19">
        <v>42493</v>
      </c>
      <c r="C107" s="18" t="s">
        <v>613</v>
      </c>
      <c r="D107" s="30">
        <f t="shared" si="1"/>
        <v>55</v>
      </c>
      <c r="E107" s="8">
        <v>-0.75</v>
      </c>
      <c r="F107" s="38">
        <v>198.77647209094394</v>
      </c>
      <c r="G107" s="4">
        <v>1</v>
      </c>
      <c r="H107" s="71">
        <v>0.55685637962378953</v>
      </c>
      <c r="I107" s="70">
        <v>1</v>
      </c>
      <c r="J107" s="86">
        <v>0.05</v>
      </c>
      <c r="K107" s="83"/>
      <c r="L107" s="87">
        <v>21.68</v>
      </c>
      <c r="M107" s="83"/>
      <c r="N107" s="81">
        <v>0</v>
      </c>
      <c r="O107" s="83" t="s">
        <v>869</v>
      </c>
      <c r="P107" s="81">
        <v>0</v>
      </c>
      <c r="Q107" s="83" t="s">
        <v>869</v>
      </c>
      <c r="R107" s="86">
        <v>0.50029999999999997</v>
      </c>
      <c r="S107" s="83"/>
      <c r="T107" s="81">
        <v>0</v>
      </c>
      <c r="U107" s="83" t="s">
        <v>869</v>
      </c>
      <c r="V107" s="81">
        <v>0</v>
      </c>
      <c r="W107" s="83" t="s">
        <v>869</v>
      </c>
      <c r="X107" s="134">
        <v>220.1</v>
      </c>
      <c r="Y107" s="134">
        <v>0</v>
      </c>
      <c r="Z107" s="134">
        <v>0</v>
      </c>
      <c r="AA107" s="134">
        <v>192.9</v>
      </c>
      <c r="AB107" s="134">
        <v>0</v>
      </c>
      <c r="AC107" s="134">
        <v>0</v>
      </c>
      <c r="AD107" s="134">
        <v>0</v>
      </c>
      <c r="AE107" s="134">
        <v>0</v>
      </c>
      <c r="AF107" s="134">
        <v>0</v>
      </c>
      <c r="AG107" s="134">
        <v>0</v>
      </c>
      <c r="AH107" s="177">
        <v>-87.86</v>
      </c>
      <c r="AI107" s="176">
        <v>-12.87</v>
      </c>
    </row>
    <row r="108" spans="1:35" s="21" customFormat="1" ht="15" x14ac:dyDescent="0.25">
      <c r="A108" s="29">
        <v>20160550</v>
      </c>
      <c r="B108" s="31">
        <v>42493</v>
      </c>
      <c r="C108" s="30" t="s">
        <v>614</v>
      </c>
      <c r="D108" s="30">
        <f t="shared" si="1"/>
        <v>55</v>
      </c>
      <c r="E108" s="8">
        <v>-0.5</v>
      </c>
      <c r="F108" s="38">
        <v>138.6815898156427</v>
      </c>
      <c r="G108" s="4">
        <v>1</v>
      </c>
      <c r="H108" s="71">
        <v>1.2733999925796757</v>
      </c>
      <c r="I108" s="70">
        <v>1</v>
      </c>
      <c r="J108" s="86">
        <v>0.05</v>
      </c>
      <c r="K108" s="83"/>
      <c r="L108" s="87">
        <v>16.145</v>
      </c>
      <c r="M108" s="83"/>
      <c r="N108" s="81">
        <v>0</v>
      </c>
      <c r="O108" s="83" t="s">
        <v>869</v>
      </c>
      <c r="P108" s="81">
        <v>0</v>
      </c>
      <c r="Q108" s="83" t="s">
        <v>869</v>
      </c>
      <c r="R108" s="86">
        <v>3.0958000000000001</v>
      </c>
      <c r="S108" s="83"/>
      <c r="T108" s="81">
        <v>0</v>
      </c>
      <c r="U108" s="83" t="s">
        <v>869</v>
      </c>
      <c r="V108" s="81">
        <v>0</v>
      </c>
      <c r="W108" s="83" t="s">
        <v>869</v>
      </c>
      <c r="X108" s="134">
        <v>4</v>
      </c>
      <c r="Y108" s="134">
        <v>0</v>
      </c>
      <c r="Z108" s="134">
        <v>0</v>
      </c>
      <c r="AA108" s="134">
        <v>0</v>
      </c>
      <c r="AB108" s="134">
        <v>0</v>
      </c>
      <c r="AC108" s="134">
        <v>0</v>
      </c>
      <c r="AD108" s="134">
        <v>0</v>
      </c>
      <c r="AE108" s="134">
        <v>0</v>
      </c>
      <c r="AF108" s="134">
        <v>0</v>
      </c>
      <c r="AG108" s="134">
        <v>0</v>
      </c>
      <c r="AH108" s="177">
        <v>-86.01</v>
      </c>
      <c r="AI108" s="176">
        <v>-12.66</v>
      </c>
    </row>
    <row r="109" spans="1:35" s="4" customFormat="1" ht="15" x14ac:dyDescent="0.25">
      <c r="A109" s="29">
        <v>20160551</v>
      </c>
      <c r="B109" s="31">
        <v>42493</v>
      </c>
      <c r="C109" s="30" t="s">
        <v>615</v>
      </c>
      <c r="D109" s="30">
        <f t="shared" si="1"/>
        <v>55</v>
      </c>
      <c r="E109" s="8">
        <v>-0.25</v>
      </c>
      <c r="F109" s="38">
        <v>83.231042704474817</v>
      </c>
      <c r="G109" s="4">
        <v>1</v>
      </c>
      <c r="H109" s="71">
        <v>0.89339034615812707</v>
      </c>
      <c r="I109" s="70">
        <v>1</v>
      </c>
      <c r="J109" s="86">
        <v>0.04</v>
      </c>
      <c r="K109" s="83"/>
      <c r="L109" s="87">
        <v>20.53</v>
      </c>
      <c r="M109" s="83"/>
      <c r="N109" s="81">
        <v>0</v>
      </c>
      <c r="O109" s="83" t="s">
        <v>869</v>
      </c>
      <c r="P109" s="81">
        <v>0</v>
      </c>
      <c r="Q109" s="83" t="s">
        <v>869</v>
      </c>
      <c r="R109" s="86">
        <v>2.8975</v>
      </c>
      <c r="S109" s="83"/>
      <c r="T109" s="81">
        <v>0</v>
      </c>
      <c r="U109" s="83" t="s">
        <v>869</v>
      </c>
      <c r="V109" s="81">
        <v>0</v>
      </c>
      <c r="W109" s="83" t="s">
        <v>869</v>
      </c>
      <c r="X109" s="134">
        <v>5.7</v>
      </c>
      <c r="Y109" s="134">
        <v>11.3</v>
      </c>
      <c r="Z109" s="134">
        <v>0</v>
      </c>
      <c r="AA109" s="134">
        <v>0</v>
      </c>
      <c r="AB109" s="134">
        <v>1</v>
      </c>
      <c r="AC109" s="134">
        <v>0</v>
      </c>
      <c r="AD109" s="134">
        <v>0</v>
      </c>
      <c r="AE109" s="134">
        <v>0</v>
      </c>
      <c r="AF109" s="134">
        <v>0</v>
      </c>
      <c r="AG109" s="134">
        <v>0</v>
      </c>
      <c r="AH109" s="177">
        <v>-83.85</v>
      </c>
      <c r="AI109" s="176">
        <v>-12.4</v>
      </c>
    </row>
    <row r="110" spans="1:35" s="4" customFormat="1" ht="15" x14ac:dyDescent="0.25">
      <c r="A110" s="29">
        <v>20160552</v>
      </c>
      <c r="B110" s="31">
        <v>42493</v>
      </c>
      <c r="C110" s="30" t="s">
        <v>616</v>
      </c>
      <c r="D110" s="30">
        <f t="shared" si="1"/>
        <v>60</v>
      </c>
      <c r="E110" s="8">
        <v>-3</v>
      </c>
      <c r="F110" s="38">
        <v>77.038595818963685</v>
      </c>
      <c r="G110" s="4">
        <v>1</v>
      </c>
      <c r="H110" s="71">
        <v>1.0825900641858048</v>
      </c>
      <c r="I110" s="70">
        <v>1</v>
      </c>
      <c r="J110" s="86">
        <v>0.05</v>
      </c>
      <c r="K110" s="83"/>
      <c r="L110" s="87">
        <v>5.1360000000000001</v>
      </c>
      <c r="M110" s="83"/>
      <c r="N110" s="81">
        <v>0</v>
      </c>
      <c r="O110" s="83" t="s">
        <v>869</v>
      </c>
      <c r="P110" s="81">
        <v>0</v>
      </c>
      <c r="Q110" s="83" t="s">
        <v>869</v>
      </c>
      <c r="R110" s="86">
        <v>4.5002000000000004</v>
      </c>
      <c r="S110" s="83"/>
      <c r="T110" s="81">
        <v>0</v>
      </c>
      <c r="U110" s="83" t="s">
        <v>869</v>
      </c>
      <c r="V110" s="81">
        <v>0</v>
      </c>
      <c r="W110" s="83" t="s">
        <v>869</v>
      </c>
      <c r="X110" s="134">
        <v>4</v>
      </c>
      <c r="Y110" s="134">
        <v>0</v>
      </c>
      <c r="Z110" s="134">
        <v>0</v>
      </c>
      <c r="AA110" s="134">
        <v>0</v>
      </c>
      <c r="AB110" s="134">
        <v>0</v>
      </c>
      <c r="AC110" s="134">
        <v>0</v>
      </c>
      <c r="AD110" s="134">
        <v>0</v>
      </c>
      <c r="AE110" s="134">
        <v>0</v>
      </c>
      <c r="AF110" s="134">
        <v>0</v>
      </c>
      <c r="AG110" s="134">
        <v>0</v>
      </c>
      <c r="AH110" s="177">
        <v>-89.84</v>
      </c>
      <c r="AI110" s="176">
        <v>-13.1</v>
      </c>
    </row>
    <row r="111" spans="1:35" s="4" customFormat="1" ht="15" x14ac:dyDescent="0.25">
      <c r="A111" s="29">
        <v>20160553</v>
      </c>
      <c r="B111" s="31">
        <v>42493</v>
      </c>
      <c r="C111" s="30" t="s">
        <v>617</v>
      </c>
      <c r="D111" s="30">
        <f t="shared" si="1"/>
        <v>60</v>
      </c>
      <c r="E111" s="8">
        <v>-2.5</v>
      </c>
      <c r="F111" s="38">
        <v>91.25307616979606</v>
      </c>
      <c r="G111" s="4">
        <v>1</v>
      </c>
      <c r="H111" s="71">
        <v>0.60033205951100066</v>
      </c>
      <c r="I111" s="70">
        <v>1</v>
      </c>
      <c r="J111" s="86">
        <v>7.0000000000000007E-2</v>
      </c>
      <c r="K111" s="83"/>
      <c r="L111" s="87">
        <v>2.2749999999999999</v>
      </c>
      <c r="M111" s="83"/>
      <c r="N111" s="81">
        <v>0</v>
      </c>
      <c r="O111" s="83" t="s">
        <v>869</v>
      </c>
      <c r="P111" s="81">
        <v>0</v>
      </c>
      <c r="Q111" s="83" t="s">
        <v>869</v>
      </c>
      <c r="R111" s="86">
        <v>3.3852000000000002</v>
      </c>
      <c r="S111" s="83"/>
      <c r="T111" s="81">
        <v>0</v>
      </c>
      <c r="U111" s="83" t="s">
        <v>869</v>
      </c>
      <c r="V111" s="81">
        <v>0</v>
      </c>
      <c r="W111" s="83" t="s">
        <v>869</v>
      </c>
      <c r="X111" s="134">
        <v>2</v>
      </c>
      <c r="Y111" s="134">
        <v>0</v>
      </c>
      <c r="Z111" s="134">
        <v>0</v>
      </c>
      <c r="AA111" s="134">
        <v>0</v>
      </c>
      <c r="AB111" s="134">
        <v>0</v>
      </c>
      <c r="AC111" s="134">
        <v>0</v>
      </c>
      <c r="AD111" s="134">
        <v>0</v>
      </c>
      <c r="AE111" s="134">
        <v>0</v>
      </c>
      <c r="AF111" s="134">
        <v>0</v>
      </c>
      <c r="AG111" s="134">
        <v>0</v>
      </c>
      <c r="AH111" s="177">
        <v>-87.3</v>
      </c>
      <c r="AI111" s="176">
        <v>-12.61</v>
      </c>
    </row>
    <row r="112" spans="1:35" s="4" customFormat="1" ht="15" x14ac:dyDescent="0.25">
      <c r="A112" s="29">
        <v>20160554</v>
      </c>
      <c r="B112" s="31">
        <v>42493</v>
      </c>
      <c r="C112" s="30" t="s">
        <v>618</v>
      </c>
      <c r="D112" s="30">
        <f t="shared" si="1"/>
        <v>60</v>
      </c>
      <c r="E112" s="8">
        <v>-2</v>
      </c>
      <c r="F112" s="38">
        <v>102.93428279473751</v>
      </c>
      <c r="G112" s="4">
        <v>1</v>
      </c>
      <c r="H112" s="71">
        <v>0.38778429117352425</v>
      </c>
      <c r="I112" s="70">
        <v>1</v>
      </c>
      <c r="J112" s="86">
        <v>0.06</v>
      </c>
      <c r="K112" s="83"/>
      <c r="L112" s="87">
        <v>2.1429999999999998</v>
      </c>
      <c r="M112" s="83"/>
      <c r="N112" s="81">
        <v>0</v>
      </c>
      <c r="O112" s="83" t="s">
        <v>869</v>
      </c>
      <c r="P112" s="81">
        <v>0</v>
      </c>
      <c r="Q112" s="83" t="s">
        <v>869</v>
      </c>
      <c r="R112" s="86">
        <v>0.3392</v>
      </c>
      <c r="S112" s="83"/>
      <c r="T112" s="81">
        <v>0</v>
      </c>
      <c r="U112" s="83" t="s">
        <v>869</v>
      </c>
      <c r="V112" s="81">
        <v>0</v>
      </c>
      <c r="W112" s="83" t="s">
        <v>869</v>
      </c>
      <c r="X112" s="134">
        <v>2</v>
      </c>
      <c r="Y112" s="134">
        <v>7.3</v>
      </c>
      <c r="Z112" s="134">
        <v>0</v>
      </c>
      <c r="AA112" s="134">
        <v>0</v>
      </c>
      <c r="AB112" s="134">
        <v>0</v>
      </c>
      <c r="AC112" s="134">
        <v>0</v>
      </c>
      <c r="AD112" s="134">
        <v>0</v>
      </c>
      <c r="AE112" s="134">
        <v>0</v>
      </c>
      <c r="AF112" s="134">
        <v>0</v>
      </c>
      <c r="AG112" s="134">
        <v>0</v>
      </c>
      <c r="AH112" s="177">
        <v>-90.94</v>
      </c>
      <c r="AI112" s="176">
        <v>-12.83</v>
      </c>
    </row>
    <row r="113" spans="1:35" s="4" customFormat="1" ht="15" x14ac:dyDescent="0.25">
      <c r="A113" s="29">
        <v>20160555</v>
      </c>
      <c r="B113" s="31">
        <v>42493</v>
      </c>
      <c r="C113" s="30" t="s">
        <v>619</v>
      </c>
      <c r="D113" s="30">
        <f t="shared" si="1"/>
        <v>60</v>
      </c>
      <c r="E113" s="8">
        <v>-1.5</v>
      </c>
      <c r="F113" s="38">
        <v>122.49678545578406</v>
      </c>
      <c r="G113" s="4">
        <v>1</v>
      </c>
      <c r="H113" s="71">
        <v>0.25816235669498749</v>
      </c>
      <c r="I113" s="70">
        <v>1</v>
      </c>
      <c r="J113" s="86">
        <v>7.0000000000000007E-2</v>
      </c>
      <c r="K113" s="83"/>
      <c r="L113" s="87">
        <v>22.873000000000001</v>
      </c>
      <c r="M113" s="83"/>
      <c r="N113" s="81">
        <v>0</v>
      </c>
      <c r="O113" s="83" t="s">
        <v>869</v>
      </c>
      <c r="P113" s="81">
        <v>0</v>
      </c>
      <c r="Q113" s="83" t="s">
        <v>869</v>
      </c>
      <c r="R113" s="81">
        <v>0</v>
      </c>
      <c r="S113" s="83" t="s">
        <v>869</v>
      </c>
      <c r="T113" s="81">
        <v>0</v>
      </c>
      <c r="U113" s="83" t="s">
        <v>869</v>
      </c>
      <c r="V113" s="81">
        <v>0</v>
      </c>
      <c r="W113" s="83" t="s">
        <v>869</v>
      </c>
      <c r="X113" s="134">
        <v>139.1</v>
      </c>
      <c r="Y113" s="134">
        <v>12.4</v>
      </c>
      <c r="Z113" s="134">
        <v>0</v>
      </c>
      <c r="AA113" s="134">
        <v>152</v>
      </c>
      <c r="AB113" s="134">
        <v>0</v>
      </c>
      <c r="AC113" s="134">
        <v>0</v>
      </c>
      <c r="AD113" s="134">
        <v>0</v>
      </c>
      <c r="AE113" s="134">
        <v>0</v>
      </c>
      <c r="AF113" s="134">
        <v>0</v>
      </c>
      <c r="AG113" s="134">
        <v>0</v>
      </c>
      <c r="AH113" s="177">
        <v>-88.36</v>
      </c>
      <c r="AI113" s="176">
        <v>-12.78</v>
      </c>
    </row>
    <row r="114" spans="1:35" s="4" customFormat="1" ht="15" x14ac:dyDescent="0.25">
      <c r="A114" s="29">
        <v>20160556</v>
      </c>
      <c r="B114" s="31">
        <v>42493</v>
      </c>
      <c r="C114" s="30" t="s">
        <v>620</v>
      </c>
      <c r="D114" s="30">
        <f t="shared" si="1"/>
        <v>60</v>
      </c>
      <c r="E114" s="8">
        <v>-1.25</v>
      </c>
      <c r="F114" s="38">
        <v>129.95586920424066</v>
      </c>
      <c r="G114" s="4">
        <v>1</v>
      </c>
      <c r="H114" s="71">
        <v>0.59630653359551811</v>
      </c>
      <c r="I114" s="70">
        <v>1</v>
      </c>
      <c r="J114" s="86">
        <v>7.0000000000000007E-2</v>
      </c>
      <c r="K114" s="83"/>
      <c r="L114" s="87">
        <v>29.131</v>
      </c>
      <c r="M114" s="83"/>
      <c r="N114" s="81">
        <v>0</v>
      </c>
      <c r="O114" s="83" t="s">
        <v>869</v>
      </c>
      <c r="P114" s="81">
        <v>0</v>
      </c>
      <c r="Q114" s="83" t="s">
        <v>869</v>
      </c>
      <c r="R114" s="81">
        <v>0</v>
      </c>
      <c r="S114" s="83" t="s">
        <v>869</v>
      </c>
      <c r="T114" s="81">
        <v>0</v>
      </c>
      <c r="U114" s="83" t="s">
        <v>869</v>
      </c>
      <c r="V114" s="81">
        <v>0</v>
      </c>
      <c r="W114" s="83" t="s">
        <v>869</v>
      </c>
      <c r="X114" s="134">
        <v>98.3</v>
      </c>
      <c r="Y114" s="134">
        <v>0</v>
      </c>
      <c r="Z114" s="134">
        <v>0</v>
      </c>
      <c r="AA114" s="134">
        <v>174.8</v>
      </c>
      <c r="AB114" s="134">
        <v>0</v>
      </c>
      <c r="AC114" s="134">
        <v>0</v>
      </c>
      <c r="AD114" s="134">
        <v>0</v>
      </c>
      <c r="AE114" s="134">
        <v>0</v>
      </c>
      <c r="AF114" s="134">
        <v>0</v>
      </c>
      <c r="AG114" s="134">
        <v>0</v>
      </c>
      <c r="AH114" s="177">
        <v>-88.56</v>
      </c>
      <c r="AI114" s="176">
        <v>-12.89</v>
      </c>
    </row>
    <row r="115" spans="1:35" s="4" customFormat="1" ht="15" x14ac:dyDescent="0.25">
      <c r="A115" s="29">
        <v>20160557</v>
      </c>
      <c r="B115" s="31">
        <v>42493</v>
      </c>
      <c r="C115" s="30" t="s">
        <v>621</v>
      </c>
      <c r="D115" s="30">
        <f t="shared" si="1"/>
        <v>60</v>
      </c>
      <c r="E115" s="8">
        <v>-1</v>
      </c>
      <c r="F115" s="38">
        <v>216.93160045982887</v>
      </c>
      <c r="G115" s="4">
        <v>1</v>
      </c>
      <c r="H115" s="71">
        <v>1.2387804697065261</v>
      </c>
      <c r="I115" s="70">
        <v>1</v>
      </c>
      <c r="J115" s="86">
        <v>7.0000000000000007E-2</v>
      </c>
      <c r="K115" s="83"/>
      <c r="L115" s="87">
        <v>12.891</v>
      </c>
      <c r="M115" s="83"/>
      <c r="N115" s="81">
        <v>0</v>
      </c>
      <c r="O115" s="83" t="s">
        <v>869</v>
      </c>
      <c r="P115" s="81">
        <v>0</v>
      </c>
      <c r="Q115" s="83" t="s">
        <v>869</v>
      </c>
      <c r="R115" s="81">
        <v>0</v>
      </c>
      <c r="S115" s="83" t="s">
        <v>869</v>
      </c>
      <c r="T115" s="81">
        <v>0</v>
      </c>
      <c r="U115" s="83" t="s">
        <v>869</v>
      </c>
      <c r="V115" s="81">
        <v>0</v>
      </c>
      <c r="W115" s="83" t="s">
        <v>869</v>
      </c>
      <c r="X115" s="134">
        <v>49.6</v>
      </c>
      <c r="Y115" s="134">
        <v>12.6</v>
      </c>
      <c r="Z115" s="134">
        <v>0</v>
      </c>
      <c r="AA115" s="134">
        <v>0</v>
      </c>
      <c r="AB115" s="134">
        <v>0</v>
      </c>
      <c r="AC115" s="134">
        <v>0</v>
      </c>
      <c r="AD115" s="134">
        <v>0</v>
      </c>
      <c r="AE115" s="134">
        <v>0</v>
      </c>
      <c r="AF115" s="134">
        <v>0</v>
      </c>
      <c r="AG115" s="134">
        <v>0</v>
      </c>
      <c r="AH115" s="177">
        <v>-88.17</v>
      </c>
      <c r="AI115" s="176">
        <v>-12.76</v>
      </c>
    </row>
    <row r="116" spans="1:35" s="4" customFormat="1" ht="15" x14ac:dyDescent="0.25">
      <c r="A116" s="29">
        <v>20160558</v>
      </c>
      <c r="B116" s="31">
        <v>42493</v>
      </c>
      <c r="C116" s="30" t="s">
        <v>622</v>
      </c>
      <c r="D116" s="30">
        <f t="shared" si="1"/>
        <v>60</v>
      </c>
      <c r="E116" s="8">
        <v>-0.75</v>
      </c>
      <c r="F116" s="38">
        <v>133.19283007621237</v>
      </c>
      <c r="G116" s="4">
        <v>1</v>
      </c>
      <c r="H116" s="71">
        <v>0.36202092531443619</v>
      </c>
      <c r="I116" s="70">
        <v>1</v>
      </c>
      <c r="J116" s="86">
        <v>7.0000000000000007E-2</v>
      </c>
      <c r="K116" s="83"/>
      <c r="L116" s="87">
        <v>115.32</v>
      </c>
      <c r="M116" s="83"/>
      <c r="N116" s="81">
        <v>0</v>
      </c>
      <c r="O116" s="83" t="s">
        <v>869</v>
      </c>
      <c r="P116" s="81">
        <v>0</v>
      </c>
      <c r="Q116" s="83" t="s">
        <v>869</v>
      </c>
      <c r="R116" s="86">
        <v>3.0388999999999999</v>
      </c>
      <c r="S116" s="83"/>
      <c r="T116" s="87">
        <v>4.9892000000000003</v>
      </c>
      <c r="U116" s="83"/>
      <c r="V116" s="81">
        <v>0</v>
      </c>
      <c r="W116" s="83" t="s">
        <v>869</v>
      </c>
      <c r="X116" s="134">
        <v>9.1999999999999993</v>
      </c>
      <c r="Y116" s="134">
        <v>5</v>
      </c>
      <c r="Z116" s="134">
        <v>0</v>
      </c>
      <c r="AA116" s="134">
        <v>0</v>
      </c>
      <c r="AB116" s="134">
        <v>0</v>
      </c>
      <c r="AC116" s="134">
        <v>0</v>
      </c>
      <c r="AD116" s="134">
        <v>0</v>
      </c>
      <c r="AE116" s="134">
        <v>0</v>
      </c>
      <c r="AF116" s="134">
        <v>0</v>
      </c>
      <c r="AG116" s="134">
        <v>0</v>
      </c>
      <c r="AH116" s="177">
        <v>-86.76</v>
      </c>
      <c r="AI116" s="176">
        <v>-12.46</v>
      </c>
    </row>
    <row r="117" spans="1:35" s="4" customFormat="1" ht="15" x14ac:dyDescent="0.25">
      <c r="A117" s="29">
        <v>20160559</v>
      </c>
      <c r="B117" s="31">
        <v>42493</v>
      </c>
      <c r="C117" s="30" t="s">
        <v>623</v>
      </c>
      <c r="D117" s="30">
        <f t="shared" si="1"/>
        <v>60</v>
      </c>
      <c r="E117" s="8">
        <v>-0.5</v>
      </c>
      <c r="F117" s="38">
        <v>147.54804785626095</v>
      </c>
      <c r="G117" s="4">
        <v>1</v>
      </c>
      <c r="H117" s="71">
        <v>0.57295848328571963</v>
      </c>
      <c r="I117" s="70">
        <v>1</v>
      </c>
      <c r="J117" s="86">
        <v>7.0000000000000007E-2</v>
      </c>
      <c r="K117" s="83"/>
      <c r="L117" s="87">
        <v>32.286000000000001</v>
      </c>
      <c r="M117" s="83"/>
      <c r="N117" s="81">
        <v>0</v>
      </c>
      <c r="O117" s="83" t="s">
        <v>869</v>
      </c>
      <c r="P117" s="81">
        <v>0</v>
      </c>
      <c r="Q117" s="83" t="s">
        <v>869</v>
      </c>
      <c r="R117" s="86">
        <v>2.2465999999999999</v>
      </c>
      <c r="S117" s="83"/>
      <c r="T117" s="81">
        <v>0</v>
      </c>
      <c r="U117" s="83" t="s">
        <v>869</v>
      </c>
      <c r="V117" s="81">
        <v>0</v>
      </c>
      <c r="W117" s="83" t="s">
        <v>869</v>
      </c>
      <c r="X117" s="134">
        <v>54.7</v>
      </c>
      <c r="Y117" s="134">
        <v>0</v>
      </c>
      <c r="Z117" s="134">
        <v>0</v>
      </c>
      <c r="AA117" s="134">
        <v>0</v>
      </c>
      <c r="AB117" s="134">
        <v>0</v>
      </c>
      <c r="AC117" s="134">
        <v>0</v>
      </c>
      <c r="AD117" s="134">
        <v>0</v>
      </c>
      <c r="AE117" s="134">
        <v>0</v>
      </c>
      <c r="AF117" s="134">
        <v>0</v>
      </c>
      <c r="AG117" s="134">
        <v>0</v>
      </c>
      <c r="AH117" s="177">
        <v>-83.13</v>
      </c>
      <c r="AI117" s="176">
        <v>-12.38</v>
      </c>
    </row>
    <row r="118" spans="1:35" s="4" customFormat="1" ht="15" x14ac:dyDescent="0.25">
      <c r="A118" s="29">
        <v>20160560</v>
      </c>
      <c r="B118" s="31">
        <v>42493</v>
      </c>
      <c r="C118" s="30" t="s">
        <v>624</v>
      </c>
      <c r="D118" s="30">
        <f t="shared" si="1"/>
        <v>60</v>
      </c>
      <c r="E118" s="8">
        <v>-0.25</v>
      </c>
      <c r="F118" s="38">
        <v>136.57052837740028</v>
      </c>
      <c r="G118" s="4">
        <v>1</v>
      </c>
      <c r="H118" s="71">
        <v>1.4859477609171521</v>
      </c>
      <c r="I118" s="70">
        <v>1</v>
      </c>
      <c r="J118" s="86">
        <v>0.06</v>
      </c>
      <c r="K118" s="83"/>
      <c r="L118" s="87">
        <v>29.786999999999999</v>
      </c>
      <c r="M118" s="83"/>
      <c r="N118" s="81">
        <v>0</v>
      </c>
      <c r="O118" s="83" t="s">
        <v>869</v>
      </c>
      <c r="P118" s="81">
        <v>0</v>
      </c>
      <c r="Q118" s="83" t="s">
        <v>869</v>
      </c>
      <c r="R118" s="86">
        <v>2.19</v>
      </c>
      <c r="S118" s="83"/>
      <c r="T118" s="81">
        <v>0</v>
      </c>
      <c r="U118" s="83" t="s">
        <v>869</v>
      </c>
      <c r="V118" s="81">
        <v>0</v>
      </c>
      <c r="W118" s="83" t="s">
        <v>869</v>
      </c>
      <c r="X118" s="134">
        <v>45.9</v>
      </c>
      <c r="Y118" s="134">
        <v>0</v>
      </c>
      <c r="Z118" s="134">
        <v>0</v>
      </c>
      <c r="AA118" s="134">
        <v>0</v>
      </c>
      <c r="AB118" s="134">
        <v>0</v>
      </c>
      <c r="AC118" s="134">
        <v>0</v>
      </c>
      <c r="AD118" s="134">
        <v>0</v>
      </c>
      <c r="AE118" s="134">
        <v>0</v>
      </c>
      <c r="AF118" s="134">
        <v>0</v>
      </c>
      <c r="AG118" s="134">
        <v>0</v>
      </c>
      <c r="AH118" s="177">
        <v>-81.31</v>
      </c>
      <c r="AI118" s="176">
        <v>-11.76</v>
      </c>
    </row>
    <row r="119" spans="1:35" s="4" customFormat="1" x14ac:dyDescent="0.2">
      <c r="A119" s="29"/>
      <c r="B119" s="31"/>
      <c r="C119" s="30"/>
      <c r="D119" s="30"/>
      <c r="E119" s="8"/>
      <c r="F119" s="18"/>
      <c r="G119" s="17"/>
      <c r="X119" s="136"/>
      <c r="Y119" s="136"/>
    </row>
    <row r="120" spans="1:35" s="4" customFormat="1" x14ac:dyDescent="0.2">
      <c r="A120" s="29"/>
      <c r="B120" s="31"/>
      <c r="C120" s="30"/>
      <c r="D120" s="30"/>
      <c r="E120" s="21" t="s">
        <v>910</v>
      </c>
      <c r="F120" s="18">
        <f>COUNT(F3:F118)</f>
        <v>116</v>
      </c>
      <c r="G120" s="18"/>
      <c r="H120" s="18">
        <f>COUNT(H3:H118)</f>
        <v>116</v>
      </c>
      <c r="I120" s="18"/>
      <c r="J120" s="18">
        <f>COUNT(J3:J118)</f>
        <v>116</v>
      </c>
      <c r="K120" s="18"/>
      <c r="L120" s="18">
        <f>COUNT(L3:L118)</f>
        <v>116</v>
      </c>
      <c r="M120" s="18"/>
      <c r="N120" s="18"/>
      <c r="O120" s="18"/>
      <c r="P120" s="18"/>
      <c r="Q120" s="18"/>
      <c r="R120" s="18">
        <f>COUNT(R3:R118)</f>
        <v>116</v>
      </c>
      <c r="S120" s="18"/>
      <c r="T120" s="18">
        <f>COUNT(T3:T118)</f>
        <v>116</v>
      </c>
      <c r="U120" s="18"/>
      <c r="V120" s="18"/>
      <c r="W120" s="18"/>
      <c r="X120" s="18">
        <f>COUNT(X3:X118)</f>
        <v>116</v>
      </c>
      <c r="Y120" s="18">
        <f>COUNT(Y3:Y118)</f>
        <v>116</v>
      </c>
      <c r="Z120" s="18"/>
      <c r="AA120" s="18">
        <f>COUNT(AA3:AA118)</f>
        <v>116</v>
      </c>
      <c r="AB120" s="18">
        <f>COUNT(AB3:AB118)</f>
        <v>116</v>
      </c>
      <c r="AC120" s="18">
        <f>COUNT(AC3:AC118)</f>
        <v>116</v>
      </c>
      <c r="AD120" s="18"/>
      <c r="AE120" s="18"/>
      <c r="AF120" s="18"/>
      <c r="AG120" s="18"/>
      <c r="AH120" s="18">
        <f>COUNT(AH3:AH118)</f>
        <v>116</v>
      </c>
      <c r="AI120" s="18">
        <f>COUNT(AI3:AI118)</f>
        <v>116</v>
      </c>
    </row>
    <row r="121" spans="1:35" s="4" customFormat="1" x14ac:dyDescent="0.2">
      <c r="A121" s="29"/>
      <c r="B121" s="31"/>
      <c r="C121" s="30"/>
      <c r="D121" s="30"/>
      <c r="E121" s="4" t="s">
        <v>897</v>
      </c>
      <c r="F121" s="18">
        <f>MAX(F3:F118)</f>
        <v>819.37955513077782</v>
      </c>
      <c r="G121" s="18"/>
      <c r="H121" s="18">
        <f>MAX(H3:H118)</f>
        <v>2.5185971876971021</v>
      </c>
      <c r="I121" s="18"/>
      <c r="J121" s="18">
        <f>MAX(J3:J118)</f>
        <v>0.2</v>
      </c>
      <c r="K121" s="18"/>
      <c r="L121" s="18">
        <f>MAX(L3:L118)</f>
        <v>115.32</v>
      </c>
      <c r="M121" s="18"/>
      <c r="N121" s="18"/>
      <c r="O121" s="18"/>
      <c r="P121" s="18"/>
      <c r="Q121" s="18"/>
      <c r="R121" s="18">
        <f>MAX(R3:R118)</f>
        <v>16.524000000000001</v>
      </c>
      <c r="S121" s="18"/>
      <c r="T121" s="18">
        <f>MAX(T3:T118)</f>
        <v>4.9892000000000003</v>
      </c>
      <c r="U121" s="18"/>
      <c r="V121" s="18"/>
      <c r="W121" s="18"/>
      <c r="X121" s="18">
        <f>MAX(X3:X118)</f>
        <v>1635.7</v>
      </c>
      <c r="Y121" s="18">
        <f>MAX(Y3:Y118)</f>
        <v>103.3</v>
      </c>
      <c r="Z121" s="18"/>
      <c r="AA121" s="18">
        <f>MAX(AA3:AA118)</f>
        <v>1407.3</v>
      </c>
      <c r="AB121" s="18">
        <f>MAX(AB3:AB118)</f>
        <v>6.8</v>
      </c>
      <c r="AC121" s="18">
        <f>MAX(AC3:AC118)</f>
        <v>4</v>
      </c>
      <c r="AD121" s="18"/>
      <c r="AE121" s="18"/>
      <c r="AF121" s="18"/>
      <c r="AG121" s="18"/>
      <c r="AH121" s="18">
        <f>MAX(AH3:AH118)</f>
        <v>-55.98</v>
      </c>
      <c r="AI121" s="18">
        <f>MAX(AI3:AI118)</f>
        <v>-8.82</v>
      </c>
    </row>
    <row r="122" spans="1:35" s="4" customFormat="1" x14ac:dyDescent="0.2">
      <c r="A122" s="29"/>
      <c r="B122" s="31"/>
      <c r="C122" s="30"/>
      <c r="D122" s="30"/>
      <c r="E122" s="4" t="s">
        <v>898</v>
      </c>
      <c r="F122" s="18">
        <f>MIN(F3:F118)</f>
        <v>63.950014901860605</v>
      </c>
      <c r="G122" s="18"/>
      <c r="H122" s="18">
        <f>MIN(H3:H118)</f>
        <v>9.0700478610915236E-2</v>
      </c>
      <c r="I122" s="18"/>
      <c r="J122" s="18">
        <f>MIN(J3:J118)</f>
        <v>0.03</v>
      </c>
      <c r="K122" s="18"/>
      <c r="L122" s="18">
        <f>MIN(L3:L118)</f>
        <v>1.9750000000000001</v>
      </c>
      <c r="M122" s="18"/>
      <c r="N122" s="18"/>
      <c r="O122" s="18"/>
      <c r="P122" s="18"/>
      <c r="Q122" s="18"/>
      <c r="R122" s="18">
        <f>MIN(R3:R118)</f>
        <v>0</v>
      </c>
      <c r="S122" s="18"/>
      <c r="T122" s="18">
        <f>MIN(T3:T118)</f>
        <v>0</v>
      </c>
      <c r="U122" s="18"/>
      <c r="V122" s="18"/>
      <c r="W122" s="18"/>
      <c r="X122" s="18">
        <f>MIN(X3:X118)</f>
        <v>0</v>
      </c>
      <c r="Y122" s="18">
        <f>MIN(Y3:Y118)</f>
        <v>0</v>
      </c>
      <c r="Z122" s="18"/>
      <c r="AA122" s="18">
        <f>MIN(AA3:AA118)</f>
        <v>0</v>
      </c>
      <c r="AB122" s="18">
        <f>MIN(AB3:AB118)</f>
        <v>0</v>
      </c>
      <c r="AC122" s="18">
        <f>MIN(AC3:AC118)</f>
        <v>0</v>
      </c>
      <c r="AD122" s="18"/>
      <c r="AE122" s="18"/>
      <c r="AF122" s="18"/>
      <c r="AG122" s="18"/>
      <c r="AH122" s="18">
        <f>MIN(AH3:AH118)</f>
        <v>-104.75</v>
      </c>
      <c r="AI122" s="18">
        <f>MIN(AI3:AI118)</f>
        <v>-15.54</v>
      </c>
    </row>
    <row r="123" spans="1:35" s="4" customFormat="1" x14ac:dyDescent="0.2">
      <c r="A123" s="29"/>
      <c r="B123" s="31"/>
      <c r="C123" s="30"/>
      <c r="D123" s="30"/>
      <c r="E123" s="4" t="s">
        <v>899</v>
      </c>
      <c r="F123" s="18">
        <f>AVERAGE(F3:F118)</f>
        <v>189.5609515971816</v>
      </c>
      <c r="G123" s="18"/>
      <c r="H123" s="18">
        <f>AVERAGE(H3:H118)</f>
        <v>0.64578082601002773</v>
      </c>
      <c r="I123" s="18"/>
      <c r="J123" s="18">
        <f>AVERAGE(J3:J118)</f>
        <v>7.2758620689655149E-2</v>
      </c>
      <c r="K123" s="18"/>
      <c r="L123" s="18">
        <f>AVERAGE(L3:L118)</f>
        <v>10.62330172413793</v>
      </c>
      <c r="M123" s="18"/>
      <c r="N123" s="18"/>
      <c r="O123" s="18"/>
      <c r="P123" s="18"/>
      <c r="Q123" s="18"/>
      <c r="R123" s="18">
        <f>AVERAGE(R3:R118)</f>
        <v>1.4307077586206902</v>
      </c>
      <c r="S123" s="18"/>
      <c r="T123" s="18">
        <f>AVERAGE(T3:T118)</f>
        <v>7.7353448275862075E-2</v>
      </c>
      <c r="U123" s="18"/>
      <c r="V123" s="18"/>
      <c r="W123" s="18"/>
      <c r="X123" s="18">
        <f>AVERAGE(X3:X118)</f>
        <v>63.16293103448276</v>
      </c>
      <c r="Y123" s="18">
        <f>AVERAGE(Y3:Y118)</f>
        <v>8.3465517241379317</v>
      </c>
      <c r="Z123" s="18"/>
      <c r="AA123" s="18">
        <f>AVERAGE(AA3:AA118)</f>
        <v>18.849137931034484</v>
      </c>
      <c r="AB123" s="18">
        <f>AVERAGE(AB3:AB118)</f>
        <v>0.30344827586206902</v>
      </c>
      <c r="AC123" s="18">
        <f>AVERAGE(AC3:AC118)</f>
        <v>6.8965517241379309E-2</v>
      </c>
      <c r="AD123" s="18"/>
      <c r="AE123" s="18"/>
      <c r="AF123" s="18"/>
      <c r="AG123" s="18"/>
      <c r="AH123" s="18">
        <f>AVERAGE(AH3:AH118)</f>
        <v>-83.73818965517242</v>
      </c>
      <c r="AI123" s="18">
        <f>AVERAGE(AI3:AI118)</f>
        <v>-12.248189655172421</v>
      </c>
    </row>
    <row r="124" spans="1:35" s="4" customFormat="1" x14ac:dyDescent="0.2">
      <c r="A124" s="29"/>
      <c r="B124" s="31"/>
      <c r="C124" s="30"/>
      <c r="D124" s="30"/>
      <c r="E124" s="4" t="s">
        <v>900</v>
      </c>
      <c r="F124" s="18">
        <f>STDEV(F3:F118)</f>
        <v>126.11632085964314</v>
      </c>
      <c r="G124" s="18"/>
      <c r="H124" s="18">
        <f>STDEV(H3:H118)</f>
        <v>0.37420170375301559</v>
      </c>
      <c r="I124" s="18"/>
      <c r="J124" s="18">
        <f>STDEV(J3:J118)</f>
        <v>3.0916049213160008E-2</v>
      </c>
      <c r="K124" s="18"/>
      <c r="L124" s="18">
        <f>STDEV(L3:L118)</f>
        <v>12.36595142015212</v>
      </c>
      <c r="M124" s="18"/>
      <c r="N124" s="18"/>
      <c r="O124" s="18"/>
      <c r="P124" s="18"/>
      <c r="Q124" s="18"/>
      <c r="R124" s="18">
        <f>STDEV(R3:R118)</f>
        <v>2.5984340537816855</v>
      </c>
      <c r="S124" s="18"/>
      <c r="T124" s="18">
        <f>STDEV(T3:T118)</f>
        <v>0.51091181582854728</v>
      </c>
      <c r="U124" s="18"/>
      <c r="V124" s="18"/>
      <c r="W124" s="18"/>
      <c r="X124" s="18">
        <f>STDEV(X3:X118)</f>
        <v>203.96571430988843</v>
      </c>
      <c r="Y124" s="18">
        <f>STDEV(Y3:Y118)</f>
        <v>18.043452051063859</v>
      </c>
      <c r="Z124" s="18"/>
      <c r="AA124" s="18">
        <f>STDEV(AA3:AA118)</f>
        <v>133.44651655947811</v>
      </c>
      <c r="AB124" s="18">
        <f>STDEV(AB3:AB118)</f>
        <v>1.0428998896874258</v>
      </c>
      <c r="AC124" s="18"/>
      <c r="AD124" s="18"/>
      <c r="AE124" s="18"/>
      <c r="AF124" s="18"/>
      <c r="AG124" s="18"/>
      <c r="AH124" s="18">
        <f>STDEV(AH3:AH118)</f>
        <v>8.2786107424245845</v>
      </c>
      <c r="AI124" s="18">
        <f>STDEV(AI3:AI118)</f>
        <v>1.2211317623866169</v>
      </c>
    </row>
    <row r="125" spans="1:35" s="4" customFormat="1" x14ac:dyDescent="0.2">
      <c r="A125" s="29"/>
      <c r="B125" s="31"/>
      <c r="C125" s="30"/>
      <c r="D125" s="30"/>
      <c r="E125" s="4" t="s">
        <v>909</v>
      </c>
      <c r="F125" s="18">
        <f>MEDIAN(F3:F118)</f>
        <v>155.85155618001448</v>
      </c>
      <c r="G125" s="18"/>
      <c r="H125" s="18">
        <f>MEDIAN(H3:H118)</f>
        <v>0.57175082551107481</v>
      </c>
      <c r="I125" s="18"/>
      <c r="J125" s="18">
        <f>MEDIAN(J3:J118)</f>
        <v>7.0000000000000007E-2</v>
      </c>
      <c r="K125" s="18"/>
      <c r="L125" s="18">
        <f>MEDIAN(L3:L118)</f>
        <v>6.7389999999999999</v>
      </c>
      <c r="M125" s="18"/>
      <c r="N125" s="18"/>
      <c r="O125" s="18"/>
      <c r="P125" s="18"/>
      <c r="Q125" s="18"/>
      <c r="R125" s="18">
        <f>MEDIAN(R3:R118)</f>
        <v>4.7000000000000002E-3</v>
      </c>
      <c r="S125" s="18"/>
      <c r="T125" s="18">
        <f>MEDIAN(T3:T118)</f>
        <v>0</v>
      </c>
      <c r="U125" s="18"/>
      <c r="V125" s="18"/>
      <c r="W125" s="18"/>
      <c r="X125" s="18">
        <f>MEDIAN(X3:X118)</f>
        <v>6.85</v>
      </c>
      <c r="Y125" s="18">
        <f>MEDIAN(Y3:Y118)</f>
        <v>0</v>
      </c>
      <c r="Z125" s="18"/>
      <c r="AA125" s="18">
        <f>MEDIAN(AA3:AA118)</f>
        <v>0</v>
      </c>
      <c r="AB125" s="18">
        <f>MEDIAN(AB3:AB118)</f>
        <v>0</v>
      </c>
      <c r="AC125" s="18">
        <f>MEDIAN(AC3:AC118)</f>
        <v>0</v>
      </c>
      <c r="AD125" s="18"/>
      <c r="AE125" s="18"/>
      <c r="AF125" s="18"/>
      <c r="AG125" s="18"/>
      <c r="AH125" s="18">
        <f>MEDIAN(AH3:AH118)</f>
        <v>-84.64</v>
      </c>
      <c r="AI125" s="18">
        <f>MEDIAN(AI3:AI118)</f>
        <v>-12.41</v>
      </c>
    </row>
    <row r="126" spans="1:35" s="4" customFormat="1" x14ac:dyDescent="0.2">
      <c r="A126" s="29"/>
      <c r="B126" s="31"/>
      <c r="C126" s="30"/>
      <c r="D126" s="3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s="4" customFormat="1" x14ac:dyDescent="0.2">
      <c r="A127" s="29"/>
      <c r="B127" s="31"/>
      <c r="C127" s="30"/>
      <c r="D127" s="30"/>
      <c r="E127" s="4" t="s">
        <v>937</v>
      </c>
      <c r="F127" s="18">
        <f>CORREL($F$3:$F$118,F3:F118)</f>
        <v>0.99999999999999989</v>
      </c>
      <c r="G127" s="18"/>
      <c r="H127" s="18">
        <f>CORREL($F$3:$F$118,H3:H118)</f>
        <v>0.16963949961884423</v>
      </c>
      <c r="I127" s="18"/>
      <c r="J127" s="18">
        <f>CORREL($F$3:$F$118,J3:J118)</f>
        <v>0.32359182540656889</v>
      </c>
      <c r="K127" s="18"/>
      <c r="L127" s="18">
        <f>CORREL($F$3:$F$118,L3:L118)</f>
        <v>-0.23032162832976749</v>
      </c>
      <c r="M127" s="18"/>
      <c r="N127" s="18"/>
      <c r="O127" s="18"/>
      <c r="P127" s="18"/>
      <c r="Q127" s="18"/>
      <c r="R127" s="18">
        <f>CORREL($F$3:$F$118,R3:R118)</f>
        <v>-0.2690411045283867</v>
      </c>
      <c r="S127" s="18"/>
      <c r="T127" s="18">
        <f>CORREL($F$3:$F$118,T3:T118)</f>
        <v>-5.3141266258572031E-2</v>
      </c>
      <c r="U127" s="18"/>
      <c r="V127" s="18"/>
      <c r="W127" s="18"/>
      <c r="X127" s="18">
        <f>CORREL($F$3:$F$118,X3:X118)</f>
        <v>-9.732956842384231E-3</v>
      </c>
      <c r="Y127" s="18">
        <f>CORREL($F$3:$F$118,Y3:Y118)</f>
        <v>0.20430927722374065</v>
      </c>
      <c r="Z127" s="18"/>
      <c r="AA127" s="18">
        <f>CORREL($F$3:$F$118,AA3:AA118)</f>
        <v>-3.5958726095222361E-2</v>
      </c>
      <c r="AB127" s="18">
        <f>CORREL($F$3:$F$118,AB3:AB118)</f>
        <v>-6.7572265824117697E-2</v>
      </c>
      <c r="AC127" s="18"/>
      <c r="AD127" s="18"/>
      <c r="AE127" s="18"/>
      <c r="AF127" s="18"/>
      <c r="AG127" s="18"/>
      <c r="AH127" s="18">
        <f>CORREL($F$3:$F$118,AH3:AH118)</f>
        <v>0.15262752198753857</v>
      </c>
      <c r="AI127" s="18">
        <f>CORREL($F$3:$F$118,AI3:AI118)</f>
        <v>0.17434667049048697</v>
      </c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34" s="4" customFormat="1" x14ac:dyDescent="0.2">
      <c r="A129" s="29"/>
      <c r="B129" s="31"/>
      <c r="C129" s="30"/>
      <c r="D129" s="30"/>
      <c r="E129" s="8" t="s">
        <v>938</v>
      </c>
      <c r="F129" s="18">
        <f>COUNTIF(F3:F118, "&gt;0")</f>
        <v>116</v>
      </c>
      <c r="G129" s="18"/>
      <c r="H129" s="18">
        <f t="shared" ref="H129:AG129" si="2">COUNTIF(H3:H118, "&gt;0")</f>
        <v>116</v>
      </c>
      <c r="I129" s="18"/>
      <c r="J129" s="18">
        <f t="shared" si="2"/>
        <v>116</v>
      </c>
      <c r="K129" s="18"/>
      <c r="L129" s="18">
        <f t="shared" si="2"/>
        <v>116</v>
      </c>
      <c r="M129" s="18"/>
      <c r="N129" s="18">
        <f t="shared" si="2"/>
        <v>0</v>
      </c>
      <c r="O129" s="18">
        <f t="shared" si="2"/>
        <v>0</v>
      </c>
      <c r="P129" s="18">
        <f t="shared" si="2"/>
        <v>0</v>
      </c>
      <c r="Q129" s="18"/>
      <c r="R129" s="18">
        <f t="shared" si="2"/>
        <v>58</v>
      </c>
      <c r="S129" s="18"/>
      <c r="T129" s="18">
        <f t="shared" si="2"/>
        <v>11</v>
      </c>
      <c r="U129" s="18"/>
      <c r="V129" s="18">
        <f t="shared" si="2"/>
        <v>0</v>
      </c>
      <c r="W129" s="18"/>
      <c r="X129" s="18">
        <f t="shared" si="2"/>
        <v>85</v>
      </c>
      <c r="Y129" s="18">
        <f t="shared" si="2"/>
        <v>38</v>
      </c>
      <c r="Z129" s="18">
        <f t="shared" si="2"/>
        <v>0</v>
      </c>
      <c r="AA129" s="18">
        <f t="shared" si="2"/>
        <v>8</v>
      </c>
      <c r="AB129" s="18">
        <f t="shared" si="2"/>
        <v>15</v>
      </c>
      <c r="AC129" s="18">
        <f t="shared" si="2"/>
        <v>2</v>
      </c>
      <c r="AD129" s="18">
        <f t="shared" si="2"/>
        <v>0</v>
      </c>
      <c r="AE129" s="18">
        <f t="shared" si="2"/>
        <v>0</v>
      </c>
      <c r="AF129" s="18">
        <f t="shared" si="2"/>
        <v>0</v>
      </c>
      <c r="AG129" s="18">
        <f t="shared" si="2"/>
        <v>0</v>
      </c>
      <c r="AH129" s="18">
        <f>CORREL(AH3:AH118,AI3:AI118)</f>
        <v>0.98658601489208264</v>
      </c>
    </row>
    <row r="130" spans="1:34" s="4" customFormat="1" x14ac:dyDescent="0.2">
      <c r="A130" s="29"/>
      <c r="B130" s="31"/>
      <c r="C130" s="30"/>
      <c r="D130" s="30"/>
      <c r="E130" s="8"/>
      <c r="F130" s="18"/>
      <c r="G130" s="17"/>
    </row>
    <row r="131" spans="1:34" s="4" customFormat="1" x14ac:dyDescent="0.2">
      <c r="A131" s="29"/>
      <c r="B131" s="31"/>
      <c r="C131" s="30"/>
      <c r="D131" s="30"/>
      <c r="E131" s="8"/>
      <c r="F131" s="18"/>
      <c r="G131" s="17"/>
    </row>
    <row r="132" spans="1:34" s="4" customFormat="1" x14ac:dyDescent="0.2">
      <c r="A132" s="29"/>
      <c r="B132" s="31"/>
      <c r="C132" s="30"/>
      <c r="D132" s="30"/>
      <c r="E132" s="8"/>
      <c r="F132" s="18"/>
      <c r="G132" s="17"/>
    </row>
    <row r="133" spans="1:34" s="4" customFormat="1" x14ac:dyDescent="0.2">
      <c r="A133" s="29"/>
      <c r="B133" s="31"/>
      <c r="C133" s="30"/>
      <c r="D133" s="30"/>
      <c r="E133" s="8"/>
      <c r="F133" s="18"/>
      <c r="G133" s="17"/>
    </row>
    <row r="134" spans="1:34" s="4" customFormat="1" x14ac:dyDescent="0.2">
      <c r="A134" s="29"/>
      <c r="B134" s="31"/>
      <c r="C134" s="30"/>
      <c r="D134" s="30"/>
      <c r="E134" s="8"/>
      <c r="F134" s="18"/>
      <c r="G134" s="17"/>
    </row>
    <row r="135" spans="1:34" s="4" customFormat="1" x14ac:dyDescent="0.2">
      <c r="A135" s="29"/>
      <c r="B135" s="31"/>
      <c r="C135" s="30"/>
      <c r="D135" s="30"/>
      <c r="E135" s="8"/>
      <c r="F135" s="18"/>
      <c r="G135" s="17"/>
    </row>
    <row r="136" spans="1:34" s="4" customFormat="1" x14ac:dyDescent="0.2">
      <c r="A136" s="29"/>
      <c r="B136" s="31"/>
      <c r="C136" s="30"/>
      <c r="D136" s="30"/>
      <c r="E136" s="8"/>
      <c r="F136" s="18"/>
      <c r="G136" s="17"/>
    </row>
    <row r="137" spans="1:34" s="4" customFormat="1" x14ac:dyDescent="0.2">
      <c r="A137" s="29"/>
      <c r="B137" s="31"/>
      <c r="C137" s="30"/>
      <c r="D137" s="30"/>
      <c r="E137" s="8"/>
      <c r="F137" s="18"/>
      <c r="G137" s="17"/>
    </row>
    <row r="138" spans="1:34" s="4" customFormat="1" x14ac:dyDescent="0.2">
      <c r="A138" s="29"/>
      <c r="B138" s="31"/>
      <c r="C138" s="30"/>
      <c r="D138" s="30"/>
      <c r="E138" s="8"/>
      <c r="F138" s="18"/>
      <c r="G138" s="17"/>
    </row>
    <row r="139" spans="1:34" s="4" customFormat="1" x14ac:dyDescent="0.2">
      <c r="A139" s="29"/>
      <c r="B139" s="31"/>
      <c r="C139" s="30"/>
      <c r="D139" s="30"/>
      <c r="E139" s="8"/>
      <c r="F139" s="18"/>
      <c r="G139" s="17"/>
    </row>
    <row r="140" spans="1:34" s="4" customFormat="1" x14ac:dyDescent="0.2">
      <c r="A140" s="29"/>
      <c r="B140" s="31"/>
      <c r="C140" s="30"/>
      <c r="D140" s="30"/>
      <c r="E140" s="8"/>
      <c r="F140" s="20"/>
      <c r="G140" s="17"/>
    </row>
    <row r="141" spans="1:34" s="4" customFormat="1" x14ac:dyDescent="0.2">
      <c r="A141" s="29"/>
      <c r="B141" s="31"/>
      <c r="C141" s="30"/>
      <c r="D141" s="30"/>
      <c r="E141" s="8"/>
      <c r="F141" s="20"/>
      <c r="G141" s="17"/>
    </row>
    <row r="142" spans="1:34" s="4" customFormat="1" x14ac:dyDescent="0.2">
      <c r="A142" s="29"/>
      <c r="B142" s="31"/>
      <c r="C142" s="30"/>
      <c r="D142" s="30"/>
      <c r="E142" s="8"/>
      <c r="F142" s="20"/>
      <c r="G142" s="17"/>
    </row>
    <row r="143" spans="1:34" s="4" customFormat="1" x14ac:dyDescent="0.2">
      <c r="A143" s="29"/>
      <c r="B143" s="31"/>
      <c r="C143" s="30"/>
      <c r="D143" s="30"/>
      <c r="E143" s="8"/>
      <c r="F143" s="18"/>
      <c r="G143" s="17"/>
    </row>
    <row r="144" spans="1:34" s="4" customFormat="1" x14ac:dyDescent="0.2">
      <c r="A144" s="29"/>
      <c r="B144" s="31"/>
      <c r="C144" s="30"/>
      <c r="D144" s="30"/>
      <c r="E144" s="8"/>
      <c r="F144" s="18"/>
      <c r="G144" s="17"/>
    </row>
    <row r="145" spans="1:33" s="4" customFormat="1" x14ac:dyDescent="0.2">
      <c r="A145" s="29"/>
      <c r="B145" s="31"/>
      <c r="C145" s="30"/>
      <c r="D145" s="30"/>
      <c r="E145" s="8"/>
      <c r="F145" s="18"/>
      <c r="G145" s="17"/>
    </row>
    <row r="146" spans="1:33" s="4" customFormat="1" x14ac:dyDescent="0.2">
      <c r="A146" s="17"/>
      <c r="B146" s="19"/>
      <c r="C146" s="18"/>
      <c r="D146" s="30"/>
      <c r="E146" s="8"/>
      <c r="F146" s="18"/>
      <c r="G146" s="17"/>
    </row>
    <row r="147" spans="1:33" s="4" customFormat="1" x14ac:dyDescent="0.2">
      <c r="A147" s="29"/>
      <c r="B147" s="31"/>
      <c r="C147" s="30"/>
      <c r="D147" s="30"/>
      <c r="E147" s="8"/>
      <c r="F147" s="18"/>
      <c r="G147" s="17"/>
    </row>
    <row r="148" spans="1:33" s="4" customFormat="1" x14ac:dyDescent="0.2">
      <c r="A148" s="17"/>
      <c r="B148" s="19"/>
      <c r="C148" s="18"/>
      <c r="D148" s="30"/>
      <c r="E148" s="8"/>
      <c r="F148" s="18"/>
      <c r="G148" s="17"/>
    </row>
    <row r="149" spans="1:33" s="4" customFormat="1" x14ac:dyDescent="0.2">
      <c r="A149" s="17"/>
      <c r="B149" s="19"/>
      <c r="C149" s="18"/>
      <c r="D149" s="30"/>
      <c r="E149" s="8"/>
      <c r="F149" s="18"/>
      <c r="G149" s="17"/>
    </row>
    <row r="150" spans="1:33" s="4" customFormat="1" x14ac:dyDescent="0.2">
      <c r="A150" s="17"/>
      <c r="B150" s="19"/>
      <c r="C150" s="18"/>
      <c r="D150" s="30"/>
      <c r="E150" s="8"/>
      <c r="F150" s="18"/>
      <c r="G150" s="17"/>
    </row>
    <row r="151" spans="1:33" s="4" customFormat="1" x14ac:dyDescent="0.2">
      <c r="A151" s="29"/>
      <c r="B151" s="31"/>
      <c r="C151" s="30"/>
      <c r="D151" s="30"/>
      <c r="E151" s="8"/>
      <c r="F151" s="18"/>
      <c r="G151" s="17"/>
    </row>
    <row r="152" spans="1:33" s="4" customFormat="1" x14ac:dyDescent="0.2">
      <c r="A152" s="29"/>
      <c r="B152" s="31"/>
      <c r="C152" s="30"/>
      <c r="D152" s="30"/>
      <c r="E152" s="8"/>
      <c r="F152" s="18"/>
      <c r="G152" s="17"/>
    </row>
    <row r="153" spans="1:33" s="4" customFormat="1" x14ac:dyDescent="0.2">
      <c r="A153" s="29"/>
      <c r="B153" s="31"/>
      <c r="C153" s="30"/>
      <c r="D153" s="30"/>
      <c r="E153" s="8"/>
      <c r="F153" s="18"/>
      <c r="G153" s="17"/>
    </row>
    <row r="154" spans="1:33" s="4" customFormat="1" x14ac:dyDescent="0.2">
      <c r="A154" s="29"/>
      <c r="B154" s="31"/>
      <c r="C154" s="30"/>
      <c r="D154" s="30"/>
      <c r="E154" s="8"/>
      <c r="F154" s="18"/>
      <c r="G154" s="17"/>
    </row>
    <row r="155" spans="1:33" s="4" customFormat="1" x14ac:dyDescent="0.2">
      <c r="A155" s="29"/>
      <c r="B155" s="31"/>
      <c r="C155" s="30"/>
      <c r="D155" s="30"/>
      <c r="E155" s="8"/>
      <c r="F155" s="18"/>
      <c r="G155" s="17"/>
    </row>
    <row r="156" spans="1:33" s="4" customFormat="1" x14ac:dyDescent="0.2">
      <c r="A156" s="29"/>
      <c r="B156" s="31"/>
      <c r="C156" s="30"/>
      <c r="D156" s="30"/>
      <c r="E156" s="8"/>
      <c r="F156" s="18"/>
      <c r="G156" s="17"/>
    </row>
    <row r="157" spans="1:33" s="4" customFormat="1" x14ac:dyDescent="0.2">
      <c r="A157" s="29"/>
      <c r="B157" s="31"/>
      <c r="C157" s="30"/>
      <c r="D157" s="30"/>
      <c r="E157" s="8"/>
      <c r="F157" s="20"/>
      <c r="G157" s="17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s="4" customFormat="1" x14ac:dyDescent="0.2">
      <c r="A158" s="29"/>
      <c r="B158" s="31"/>
      <c r="C158" s="30"/>
      <c r="D158" s="30"/>
      <c r="E158" s="8"/>
      <c r="F158" s="20"/>
      <c r="G158" s="17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s="4" customFormat="1" x14ac:dyDescent="0.2">
      <c r="A159" s="29"/>
      <c r="B159" s="31"/>
      <c r="C159" s="30"/>
      <c r="D159" s="30"/>
      <c r="E159" s="8"/>
      <c r="F159" s="18"/>
      <c r="G159" s="17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s="4" customFormat="1" x14ac:dyDescent="0.2">
      <c r="A160" s="29"/>
      <c r="B160" s="31"/>
      <c r="C160" s="30"/>
      <c r="D160" s="30"/>
      <c r="E160" s="8"/>
      <c r="F160" s="18"/>
      <c r="G160" s="17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s="4" customFormat="1" x14ac:dyDescent="0.2">
      <c r="A164" s="17"/>
      <c r="B164" s="19"/>
      <c r="C164" s="18"/>
      <c r="D164" s="30"/>
      <c r="E164" s="8"/>
      <c r="F164" s="18"/>
      <c r="G164" s="17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s="4" customFormat="1" x14ac:dyDescent="0.2">
      <c r="A167" s="17"/>
      <c r="B167" s="19"/>
      <c r="C167" s="18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s="26" customFormat="1" x14ac:dyDescent="0.2">
      <c r="A168" s="32"/>
      <c r="B168" s="33"/>
      <c r="C168" s="32"/>
      <c r="D168" s="30"/>
      <c r="E168" s="8"/>
      <c r="F168" s="18"/>
      <c r="G168" s="17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s="26" customFormat="1" x14ac:dyDescent="0.2">
      <c r="A169" s="32"/>
      <c r="B169" s="33"/>
      <c r="C169" s="32"/>
      <c r="D169" s="30"/>
      <c r="E169" s="8"/>
      <c r="F169" s="18"/>
      <c r="G169" s="17"/>
    </row>
    <row r="170" spans="1:33" s="26" customFormat="1" x14ac:dyDescent="0.2">
      <c r="A170" s="32"/>
      <c r="B170" s="33"/>
      <c r="C170" s="32"/>
      <c r="D170" s="30"/>
      <c r="E170" s="8"/>
      <c r="F170" s="18"/>
      <c r="G170" s="17"/>
    </row>
    <row r="171" spans="1:33" s="26" customFormat="1" x14ac:dyDescent="0.2">
      <c r="A171" s="32"/>
      <c r="B171" s="33"/>
      <c r="C171" s="32"/>
      <c r="D171" s="30"/>
      <c r="E171" s="8"/>
      <c r="F171" s="18"/>
      <c r="G171" s="17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s="26" customFormat="1" x14ac:dyDescent="0.2">
      <c r="A172" s="32"/>
      <c r="B172" s="33"/>
      <c r="C172" s="32"/>
      <c r="D172" s="30"/>
      <c r="E172" s="8"/>
      <c r="F172" s="18"/>
      <c r="G172" s="17"/>
    </row>
    <row r="173" spans="1:33" s="26" customFormat="1" x14ac:dyDescent="0.2">
      <c r="A173" s="32"/>
      <c r="B173" s="33"/>
      <c r="C173" s="32"/>
      <c r="D173" s="30"/>
      <c r="E173" s="8"/>
      <c r="F173" s="18"/>
      <c r="G173" s="17"/>
    </row>
    <row r="174" spans="1:33" s="26" customFormat="1" x14ac:dyDescent="0.2">
      <c r="A174" s="32"/>
      <c r="B174" s="33"/>
      <c r="C174" s="32"/>
      <c r="D174" s="30"/>
      <c r="E174" s="8"/>
      <c r="F174" s="18"/>
      <c r="G174" s="17"/>
    </row>
    <row r="175" spans="1:33" s="26" customFormat="1" x14ac:dyDescent="0.2">
      <c r="A175" s="32"/>
      <c r="B175" s="33"/>
      <c r="C175" s="32"/>
      <c r="D175" s="30"/>
      <c r="E175" s="8"/>
      <c r="F175" s="18"/>
      <c r="G175" s="17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1" customFormat="1" x14ac:dyDescent="0.2">
      <c r="A179" s="32"/>
      <c r="B179" s="33"/>
      <c r="C179" s="32"/>
      <c r="D179" s="30"/>
      <c r="E179" s="8"/>
      <c r="F179" s="18"/>
      <c r="G179" s="17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1" customFormat="1" x14ac:dyDescent="0.2">
      <c r="A182" s="32"/>
      <c r="B182" s="33"/>
      <c r="C182" s="32"/>
      <c r="D182" s="30"/>
      <c r="E182" s="8"/>
      <c r="F182" s="18"/>
      <c r="G182" s="17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</row>
    <row r="187" spans="1:33" s="26" customFormat="1" x14ac:dyDescent="0.2">
      <c r="A187" s="32"/>
      <c r="B187" s="33"/>
      <c r="C187" s="32"/>
      <c r="D187" s="30"/>
      <c r="E187" s="8"/>
      <c r="F187" s="18"/>
      <c r="G187" s="17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</row>
    <row r="190" spans="1:33" s="26" customFormat="1" x14ac:dyDescent="0.2">
      <c r="A190" s="32"/>
      <c r="B190" s="33"/>
      <c r="C190" s="32"/>
      <c r="D190" s="30"/>
      <c r="E190" s="8"/>
      <c r="F190" s="18"/>
      <c r="G190" s="17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33" s="26" customFormat="1" x14ac:dyDescent="0.2">
      <c r="A193" s="32"/>
      <c r="B193" s="33"/>
      <c r="C193" s="32"/>
      <c r="D193" s="30"/>
      <c r="E193" s="8"/>
      <c r="F193" s="18"/>
      <c r="G193" s="17"/>
    </row>
    <row r="194" spans="1:33" s="26" customFormat="1" x14ac:dyDescent="0.2">
      <c r="A194" s="32"/>
      <c r="B194" s="33"/>
      <c r="C194" s="32"/>
      <c r="D194" s="30"/>
      <c r="E194" s="8"/>
      <c r="F194" s="18"/>
      <c r="G194" s="17"/>
    </row>
    <row r="195" spans="1:33" s="26" customFormat="1" x14ac:dyDescent="0.2">
      <c r="A195" s="32"/>
      <c r="B195" s="33"/>
      <c r="C195" s="32"/>
      <c r="D195" s="30"/>
      <c r="E195" s="8"/>
      <c r="F195" s="18"/>
      <c r="G195" s="17"/>
    </row>
    <row r="196" spans="1:33" s="26" customFormat="1" x14ac:dyDescent="0.2">
      <c r="A196" s="32"/>
      <c r="B196" s="33"/>
      <c r="C196" s="32"/>
      <c r="D196" s="30"/>
      <c r="E196" s="8"/>
      <c r="F196" s="18"/>
      <c r="G196" s="17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 s="26" customFormat="1" x14ac:dyDescent="0.2">
      <c r="A197" s="32"/>
      <c r="B197" s="33"/>
      <c r="C197" s="32"/>
      <c r="D197" s="30"/>
      <c r="E197" s="8"/>
      <c r="F197" s="18"/>
      <c r="G197" s="17"/>
    </row>
    <row r="198" spans="1:33" s="26" customFormat="1" x14ac:dyDescent="0.2">
      <c r="A198" s="32"/>
      <c r="B198" s="33"/>
      <c r="C198" s="32"/>
      <c r="D198" s="30"/>
      <c r="E198" s="8"/>
      <c r="F198" s="18"/>
      <c r="G198" s="17"/>
    </row>
    <row r="199" spans="1:33" s="26" customFormat="1" x14ac:dyDescent="0.2">
      <c r="A199" s="32"/>
      <c r="B199" s="33"/>
      <c r="C199" s="32"/>
      <c r="D199" s="30"/>
      <c r="E199" s="8"/>
      <c r="F199" s="18"/>
      <c r="G199" s="17"/>
    </row>
    <row r="200" spans="1:33" s="26" customFormat="1" x14ac:dyDescent="0.2">
      <c r="A200" s="32"/>
      <c r="B200" s="33"/>
      <c r="C200" s="32"/>
      <c r="D200" s="30"/>
      <c r="E200" s="8"/>
      <c r="F200" s="18"/>
      <c r="G200" s="17"/>
    </row>
    <row r="201" spans="1:33" s="26" customFormat="1" x14ac:dyDescent="0.2">
      <c r="A201" s="32"/>
      <c r="B201" s="33"/>
      <c r="C201" s="32"/>
      <c r="D201" s="30"/>
      <c r="E201" s="8"/>
      <c r="F201" s="18"/>
      <c r="G201" s="17"/>
    </row>
    <row r="202" spans="1:33" s="26" customFormat="1" x14ac:dyDescent="0.2">
      <c r="A202" s="32"/>
      <c r="B202" s="33"/>
      <c r="C202" s="32"/>
      <c r="D202" s="30"/>
      <c r="E202" s="8"/>
      <c r="F202" s="18"/>
      <c r="G202" s="17"/>
    </row>
    <row r="203" spans="1:33" s="26" customFormat="1" x14ac:dyDescent="0.2">
      <c r="A203" s="32"/>
      <c r="B203" s="33"/>
      <c r="C203" s="32"/>
      <c r="D203" s="30"/>
      <c r="E203" s="8"/>
      <c r="F203" s="18"/>
      <c r="G203" s="17"/>
    </row>
    <row r="204" spans="1:33" s="26" customFormat="1" x14ac:dyDescent="0.2">
      <c r="A204" s="32"/>
      <c r="B204" s="33"/>
      <c r="C204" s="32"/>
      <c r="D204" s="30"/>
      <c r="E204" s="8"/>
      <c r="F204" s="18"/>
      <c r="G204" s="17"/>
    </row>
    <row r="205" spans="1:33" s="26" customFormat="1" x14ac:dyDescent="0.2">
      <c r="A205" s="32"/>
      <c r="B205" s="33"/>
      <c r="C205" s="32"/>
      <c r="D205" s="30"/>
      <c r="E205" s="8"/>
      <c r="F205" s="18"/>
      <c r="G205" s="17"/>
    </row>
    <row r="206" spans="1:33" s="26" customFormat="1" x14ac:dyDescent="0.2">
      <c r="A206" s="32"/>
      <c r="B206" s="33"/>
      <c r="C206" s="32"/>
      <c r="D206" s="30"/>
      <c r="E206" s="8"/>
      <c r="F206" s="18"/>
      <c r="G206" s="17"/>
    </row>
    <row r="207" spans="1:33" s="21" customFormat="1" x14ac:dyDescent="0.2">
      <c r="A207" s="4"/>
      <c r="B207" s="4"/>
      <c r="C207" s="4"/>
      <c r="D207" s="4"/>
      <c r="E207" s="8"/>
      <c r="F207" s="4"/>
      <c r="G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4" customFormat="1" x14ac:dyDescent="0.2"/>
    <row r="219" spans="1:33" s="4" customFormat="1" x14ac:dyDescent="0.2"/>
    <row r="220" spans="1:33" s="4" customFormat="1" x14ac:dyDescent="0.2"/>
    <row r="221" spans="1:33" s="4" customFormat="1" x14ac:dyDescent="0.2"/>
    <row r="222" spans="1:33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4" customFormat="1" x14ac:dyDescent="0.2"/>
    <row r="224" spans="1:33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24:33" s="4" customFormat="1" x14ac:dyDescent="0.2"/>
    <row r="252" spans="24:33" s="4" customFormat="1" x14ac:dyDescent="0.2"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24:33" s="4" customFormat="1" x14ac:dyDescent="0.2"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24:33" s="4" customFormat="1" x14ac:dyDescent="0.2"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24:33" s="4" customFormat="1" x14ac:dyDescent="0.2"/>
    <row r="256" spans="24:33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s="4" customFormat="1" x14ac:dyDescent="0.2"/>
    <row r="263" spans="1:33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s="4" customFormat="1" x14ac:dyDescent="0.2"/>
    <row r="267" spans="1:33" s="4" customFormat="1" x14ac:dyDescent="0.2"/>
    <row r="268" spans="1:33" s="4" customFormat="1" x14ac:dyDescent="0.2"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4" customFormat="1" x14ac:dyDescent="0.2"/>
    <row r="270" spans="1:33" s="4" customFormat="1" x14ac:dyDescent="0.2"/>
    <row r="271" spans="1:33" s="4" customFormat="1" x14ac:dyDescent="0.2"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4" customFormat="1" x14ac:dyDescent="0.2"/>
    <row r="273" spans="1:33" s="4" customFormat="1" x14ac:dyDescent="0.2"/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s="4" customFormat="1" x14ac:dyDescent="0.2"/>
    <row r="281" spans="1:33" s="4" customFormat="1" x14ac:dyDescent="0.2"/>
    <row r="282" spans="1:33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24:33" s="4" customFormat="1" x14ac:dyDescent="0.2"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24:33" s="4" customFormat="1" x14ac:dyDescent="0.2"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24:33" s="4" customFormat="1" x14ac:dyDescent="0.2"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24:33" s="4" customFormat="1" x14ac:dyDescent="0.2"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24:33" s="4" customFormat="1" x14ac:dyDescent="0.2"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7"/>
  <sheetViews>
    <sheetView zoomScale="90" zoomScaleNormal="90" workbookViewId="0">
      <selection activeCell="C9" sqref="C9"/>
    </sheetView>
  </sheetViews>
  <sheetFormatPr defaultRowHeight="15" x14ac:dyDescent="0.2"/>
  <sheetData>
    <row r="1" spans="1:48" x14ac:dyDescent="0.2">
      <c r="B1" s="201" t="s">
        <v>911</v>
      </c>
      <c r="E1" t="s">
        <v>912</v>
      </c>
      <c r="H1" t="s">
        <v>913</v>
      </c>
      <c r="K1" t="s">
        <v>914</v>
      </c>
      <c r="N1" t="s">
        <v>915</v>
      </c>
      <c r="Q1" t="s">
        <v>916</v>
      </c>
      <c r="T1" t="s">
        <v>917</v>
      </c>
      <c r="W1" t="s">
        <v>918</v>
      </c>
      <c r="Z1" t="s">
        <v>919</v>
      </c>
      <c r="AC1" t="s">
        <v>920</v>
      </c>
      <c r="AF1" t="s">
        <v>921</v>
      </c>
      <c r="AI1" t="s">
        <v>922</v>
      </c>
      <c r="AL1" t="s">
        <v>923</v>
      </c>
    </row>
    <row r="2" spans="1:48" x14ac:dyDescent="0.2">
      <c r="B2" t="s">
        <v>890</v>
      </c>
      <c r="C2" t="s">
        <v>891</v>
      </c>
      <c r="D2" t="s">
        <v>892</v>
      </c>
      <c r="E2" t="s">
        <v>890</v>
      </c>
      <c r="F2" t="s">
        <v>891</v>
      </c>
      <c r="G2" t="s">
        <v>892</v>
      </c>
      <c r="H2" t="s">
        <v>890</v>
      </c>
      <c r="I2" t="s">
        <v>891</v>
      </c>
      <c r="J2" t="s">
        <v>892</v>
      </c>
      <c r="K2" t="s">
        <v>890</v>
      </c>
      <c r="L2" t="s">
        <v>891</v>
      </c>
      <c r="M2" t="s">
        <v>892</v>
      </c>
      <c r="N2" t="s">
        <v>890</v>
      </c>
      <c r="O2" t="s">
        <v>891</v>
      </c>
      <c r="P2" t="s">
        <v>892</v>
      </c>
      <c r="Q2" t="s">
        <v>890</v>
      </c>
      <c r="R2" t="s">
        <v>891</v>
      </c>
      <c r="S2" t="s">
        <v>892</v>
      </c>
      <c r="T2" t="s">
        <v>890</v>
      </c>
      <c r="U2" t="s">
        <v>891</v>
      </c>
      <c r="V2" t="s">
        <v>892</v>
      </c>
      <c r="W2" t="s">
        <v>890</v>
      </c>
      <c r="X2" t="s">
        <v>891</v>
      </c>
      <c r="Y2" t="s">
        <v>892</v>
      </c>
      <c r="Z2" t="s">
        <v>890</v>
      </c>
      <c r="AA2" t="s">
        <v>891</v>
      </c>
      <c r="AB2" t="s">
        <v>892</v>
      </c>
      <c r="AC2" t="s">
        <v>890</v>
      </c>
      <c r="AD2" t="s">
        <v>891</v>
      </c>
      <c r="AE2" t="s">
        <v>892</v>
      </c>
      <c r="AF2" t="s">
        <v>890</v>
      </c>
      <c r="AG2" t="s">
        <v>891</v>
      </c>
      <c r="AH2" t="s">
        <v>892</v>
      </c>
      <c r="AI2" t="s">
        <v>890</v>
      </c>
      <c r="AJ2" t="s">
        <v>891</v>
      </c>
      <c r="AK2" t="s">
        <v>892</v>
      </c>
      <c r="AL2" t="s">
        <v>890</v>
      </c>
      <c r="AM2" t="s">
        <v>891</v>
      </c>
      <c r="AN2" t="s">
        <v>892</v>
      </c>
      <c r="AP2" t="s">
        <v>887</v>
      </c>
      <c r="AQ2" t="s">
        <v>910</v>
      </c>
      <c r="AR2" t="s">
        <v>897</v>
      </c>
      <c r="AS2" t="s">
        <v>898</v>
      </c>
      <c r="AT2" t="s">
        <v>899</v>
      </c>
      <c r="AU2" t="s">
        <v>909</v>
      </c>
      <c r="AV2" t="s">
        <v>900</v>
      </c>
    </row>
    <row r="3" spans="1:48" x14ac:dyDescent="0.2">
      <c r="A3" t="s">
        <v>887</v>
      </c>
      <c r="B3" t="s">
        <v>888</v>
      </c>
      <c r="E3" t="s">
        <v>888</v>
      </c>
      <c r="H3" t="s">
        <v>888</v>
      </c>
      <c r="K3" t="s">
        <v>888</v>
      </c>
      <c r="N3" t="s">
        <v>888</v>
      </c>
      <c r="Q3" t="s">
        <v>888</v>
      </c>
      <c r="T3" t="s">
        <v>888</v>
      </c>
      <c r="W3" t="s">
        <v>888</v>
      </c>
      <c r="Z3" t="s">
        <v>888</v>
      </c>
      <c r="AC3" t="s">
        <v>888</v>
      </c>
      <c r="AF3" t="s">
        <v>888</v>
      </c>
      <c r="AI3" t="s">
        <v>888</v>
      </c>
      <c r="AL3" t="s">
        <v>888</v>
      </c>
    </row>
    <row r="4" spans="1:48" x14ac:dyDescent="0.2">
      <c r="A4" s="8">
        <v>-3</v>
      </c>
      <c r="B4" s="18">
        <v>31.23</v>
      </c>
      <c r="C4" s="18">
        <v>69.435069100847898</v>
      </c>
      <c r="D4" s="18">
        <v>84.638416996636437</v>
      </c>
      <c r="E4" s="18">
        <v>25</v>
      </c>
      <c r="F4" s="18">
        <v>60.530627922705406</v>
      </c>
      <c r="G4" s="18">
        <v>75.209009239153573</v>
      </c>
      <c r="H4" s="18">
        <v>22.88</v>
      </c>
      <c r="I4" s="18">
        <v>56.94012744764796</v>
      </c>
      <c r="J4" s="18">
        <v>74.364584663856604</v>
      </c>
      <c r="K4" s="18">
        <v>51.59</v>
      </c>
      <c r="L4" s="18">
        <v>77.908650221983478</v>
      </c>
      <c r="M4" s="18">
        <v>94.771511900200125</v>
      </c>
      <c r="N4" s="18">
        <v>59.19</v>
      </c>
      <c r="O4" s="18">
        <v>99.738893110332796</v>
      </c>
      <c r="P4" s="18">
        <v>118.27466257929919</v>
      </c>
      <c r="Q4" s="18">
        <v>238.61945148555509</v>
      </c>
      <c r="R4" s="18">
        <v>87.858411054359507</v>
      </c>
      <c r="S4" s="18">
        <v>225.90476793212113</v>
      </c>
      <c r="T4" s="18">
        <v>76.849999999999994</v>
      </c>
      <c r="U4" s="18">
        <v>106.05817394643393</v>
      </c>
      <c r="V4" s="18">
        <v>129.38602617037807</v>
      </c>
      <c r="W4" s="18">
        <v>42.09</v>
      </c>
      <c r="X4" s="18">
        <v>87.858411054359507</v>
      </c>
      <c r="Y4" s="18">
        <v>79.290394686422275</v>
      </c>
      <c r="Z4" s="18">
        <v>53.63</v>
      </c>
      <c r="AA4" s="18">
        <v>99.240177991899387</v>
      </c>
      <c r="AB4" s="18">
        <v>86.045791288798057</v>
      </c>
      <c r="AC4" s="18">
        <v>74.430000000000007</v>
      </c>
      <c r="AD4" s="18">
        <v>123.42643273417161</v>
      </c>
      <c r="AE4" s="18">
        <v>98.289947630604161</v>
      </c>
      <c r="AF4" s="18">
        <v>23.72</v>
      </c>
      <c r="AG4" s="18">
        <v>62.72367573395897</v>
      </c>
      <c r="AH4" s="18">
        <v>65.920338910886869</v>
      </c>
      <c r="AI4" s="18">
        <v>27.06</v>
      </c>
      <c r="AJ4" s="18">
        <v>72.208481515242198</v>
      </c>
      <c r="AK4" s="18">
        <v>70.70541150423638</v>
      </c>
      <c r="AL4" s="18">
        <v>28.58</v>
      </c>
      <c r="AM4" s="18">
        <v>74.105442671498835</v>
      </c>
      <c r="AN4" s="18">
        <v>77.038595818963685</v>
      </c>
      <c r="AP4" s="8">
        <v>-3</v>
      </c>
      <c r="AQ4" s="18">
        <f>COUNT(B4:AN4)</f>
        <v>39</v>
      </c>
      <c r="AR4" s="18">
        <f>MAX(B4:AN4)</f>
        <v>238.61945148555509</v>
      </c>
      <c r="AS4" s="18">
        <f>MIN(B4:AN4)</f>
        <v>22.88</v>
      </c>
      <c r="AT4" s="18">
        <f>AVERAGE(B4:AN4)</f>
        <v>79.813884238783402</v>
      </c>
      <c r="AU4" s="18">
        <f>MEDIAN(B4:AN4)</f>
        <v>74.430000000000007</v>
      </c>
      <c r="AV4" s="18">
        <f>STDEV(B4:AN4)</f>
        <v>44.977544572596983</v>
      </c>
    </row>
    <row r="5" spans="1:48" x14ac:dyDescent="0.2">
      <c r="A5" s="8">
        <v>-2.5</v>
      </c>
      <c r="B5" s="18">
        <v>58.89</v>
      </c>
      <c r="C5" s="18">
        <v>91.983412084208695</v>
      </c>
      <c r="D5" s="18">
        <v>106.03050623749309</v>
      </c>
      <c r="E5" s="18">
        <v>26.07</v>
      </c>
      <c r="F5" s="18">
        <v>62.828548226742178</v>
      </c>
      <c r="G5" s="18">
        <v>77.320070677396018</v>
      </c>
      <c r="H5" s="18">
        <v>23.18</v>
      </c>
      <c r="I5" s="18">
        <v>55.791167295629577</v>
      </c>
      <c r="J5" s="18">
        <v>73.660897517775794</v>
      </c>
      <c r="K5" s="18">
        <v>66.33</v>
      </c>
      <c r="L5" s="18">
        <v>91.696172046204097</v>
      </c>
      <c r="M5" s="18">
        <v>106.7341933835739</v>
      </c>
      <c r="N5" s="18">
        <v>99.15</v>
      </c>
      <c r="O5" s="18">
        <v>139.09077831696248</v>
      </c>
      <c r="P5" s="18">
        <v>141.63707582918209</v>
      </c>
      <c r="Q5" s="18">
        <v>251.40163317675962</v>
      </c>
      <c r="R5" s="18">
        <v>98.449777510125784</v>
      </c>
      <c r="S5" s="18">
        <v>287.65657597820064</v>
      </c>
      <c r="T5" s="18">
        <v>109.64</v>
      </c>
      <c r="U5" s="18">
        <v>125.15963647373958</v>
      </c>
      <c r="V5" s="18">
        <v>133.56994771161953</v>
      </c>
      <c r="W5" s="18">
        <v>45.28</v>
      </c>
      <c r="X5" s="18">
        <v>98.449777510125784</v>
      </c>
      <c r="Y5" s="18">
        <v>85.482841571933406</v>
      </c>
      <c r="Z5" s="18">
        <v>112.68</v>
      </c>
      <c r="AA5" s="18">
        <v>100.82097895544659</v>
      </c>
      <c r="AB5" s="18">
        <v>102.93428279473751</v>
      </c>
      <c r="AC5" s="18">
        <v>66.84</v>
      </c>
      <c r="AD5" s="18">
        <v>109.35730415860148</v>
      </c>
      <c r="AE5" s="18">
        <v>86.608741005662708</v>
      </c>
      <c r="AF5" s="18">
        <v>27.97</v>
      </c>
      <c r="AG5" s="18">
        <v>65.2529572756345</v>
      </c>
      <c r="AH5" s="18">
        <v>69.157299782858601</v>
      </c>
      <c r="AI5" s="18">
        <v>23.27</v>
      </c>
      <c r="AJ5" s="18">
        <v>62.565595637604247</v>
      </c>
      <c r="AK5" s="18">
        <v>68.453612636777791</v>
      </c>
      <c r="AL5" s="18">
        <v>58.64</v>
      </c>
      <c r="AM5" s="18">
        <v>86.909930476231182</v>
      </c>
      <c r="AN5" s="18">
        <v>91.25307616979606</v>
      </c>
      <c r="AP5" s="8">
        <v>-2.5</v>
      </c>
      <c r="AQ5" s="18">
        <f t="shared" ref="AQ5:AQ12" si="0">COUNT(B5:AN5)</f>
        <v>39</v>
      </c>
      <c r="AR5" s="18">
        <f t="shared" ref="AR5:AR12" si="1">MAX(B5:AN5)</f>
        <v>287.65657597820064</v>
      </c>
      <c r="AS5" s="18">
        <f t="shared" ref="AS5:AS12" si="2">MIN(B5:AN5)</f>
        <v>23.18</v>
      </c>
      <c r="AT5" s="18">
        <f t="shared" ref="AT5:AT12" si="3">AVERAGE(B5:AN5)</f>
        <v>92.005045908744179</v>
      </c>
      <c r="AU5" s="18">
        <f t="shared" ref="AU5:AU12" si="4">MEDIAN(B5:AN5)</f>
        <v>86.909930476231182</v>
      </c>
      <c r="AV5" s="18">
        <f t="shared" ref="AV5:AV12" si="5">STDEV(B5:AN5)</f>
        <v>51.820951265545254</v>
      </c>
    </row>
    <row r="6" spans="1:48" x14ac:dyDescent="0.2">
      <c r="A6" s="8">
        <v>-2</v>
      </c>
      <c r="B6" s="18">
        <v>101.28</v>
      </c>
      <c r="C6" s="18">
        <v>127.17031673977175</v>
      </c>
      <c r="D6" s="18">
        <v>147.68878528547708</v>
      </c>
      <c r="E6" s="18">
        <v>95.35</v>
      </c>
      <c r="F6" s="18">
        <v>94.281332388245474</v>
      </c>
      <c r="G6" s="18">
        <v>108.42304253416785</v>
      </c>
      <c r="H6" s="18">
        <v>26.52</v>
      </c>
      <c r="I6" s="18">
        <v>58.37632763767094</v>
      </c>
      <c r="J6" s="18">
        <v>84.497679567420278</v>
      </c>
      <c r="K6" s="18">
        <v>66.33</v>
      </c>
      <c r="L6" s="18">
        <v>99.164413034323601</v>
      </c>
      <c r="M6" s="18">
        <v>129.67439434580834</v>
      </c>
      <c r="N6" s="18">
        <v>150.51</v>
      </c>
      <c r="O6" s="18">
        <v>191.51208525280128</v>
      </c>
      <c r="P6" s="18">
        <v>243.95318686933203</v>
      </c>
      <c r="Q6" s="18">
        <v>278.25857673018936</v>
      </c>
      <c r="R6" s="18">
        <v>109.83154444766565</v>
      </c>
      <c r="S6" s="18">
        <v>342.54417337250391</v>
      </c>
      <c r="T6" s="18">
        <v>108.88</v>
      </c>
      <c r="U6" s="18">
        <v>135.21303780390045</v>
      </c>
      <c r="V6" s="18">
        <v>163.00167165690439</v>
      </c>
      <c r="W6" s="18">
        <v>69.260000000000005</v>
      </c>
      <c r="X6" s="18">
        <v>109.83154444766565</v>
      </c>
      <c r="Y6" s="18">
        <v>97.867735342955669</v>
      </c>
      <c r="Z6" s="18">
        <v>84.29</v>
      </c>
      <c r="AA6" s="18">
        <v>130.22387687742457</v>
      </c>
      <c r="AB6" s="18">
        <v>103.7787073700345</v>
      </c>
      <c r="AC6" s="18">
        <v>60.61</v>
      </c>
      <c r="AD6" s="18">
        <v>96.236656161159701</v>
      </c>
      <c r="AE6" s="18">
        <v>149.23689700685489</v>
      </c>
      <c r="AF6" s="18">
        <v>31.47</v>
      </c>
      <c r="AG6" s="18">
        <v>78.68976546578574</v>
      </c>
      <c r="AH6" s="18">
        <v>79.431132115638434</v>
      </c>
      <c r="AI6" s="18">
        <v>24.03</v>
      </c>
      <c r="AJ6" s="18">
        <v>61.300954866766489</v>
      </c>
      <c r="AK6" s="18">
        <v>63.950014901860605</v>
      </c>
      <c r="AL6" s="18">
        <v>64.56</v>
      </c>
      <c r="AM6" s="18">
        <v>97.501296931997459</v>
      </c>
      <c r="AN6" s="18">
        <v>102.93428279473751</v>
      </c>
      <c r="AP6" s="8">
        <v>-2</v>
      </c>
      <c r="AQ6" s="18">
        <f t="shared" si="0"/>
        <v>39</v>
      </c>
      <c r="AR6" s="18">
        <f t="shared" si="1"/>
        <v>342.54417337250391</v>
      </c>
      <c r="AS6" s="18">
        <f t="shared" si="2"/>
        <v>24.03</v>
      </c>
      <c r="AT6" s="18">
        <f t="shared" si="3"/>
        <v>111.99137004997603</v>
      </c>
      <c r="AU6" s="18">
        <f t="shared" si="4"/>
        <v>99.164413034323601</v>
      </c>
      <c r="AV6" s="18">
        <f t="shared" si="5"/>
        <v>64.109086525092522</v>
      </c>
    </row>
    <row r="7" spans="1:48" x14ac:dyDescent="0.2">
      <c r="A7" s="198">
        <v>-1.5</v>
      </c>
      <c r="B7" s="59">
        <v>198.52</v>
      </c>
      <c r="C7" s="59">
        <v>309.5</v>
      </c>
      <c r="D7" s="59">
        <v>333.45945430662971</v>
      </c>
      <c r="E7" s="18">
        <v>61.16</v>
      </c>
      <c r="F7" s="18">
        <v>93.56323229323398</v>
      </c>
      <c r="G7" s="18">
        <v>121.79309830970324</v>
      </c>
      <c r="H7" s="18">
        <v>43.69</v>
      </c>
      <c r="I7" s="18">
        <v>73.456429632912247</v>
      </c>
      <c r="J7" s="18">
        <v>95.334461617064775</v>
      </c>
      <c r="K7" s="18">
        <v>94.29</v>
      </c>
      <c r="L7" s="18">
        <v>118.26587556162926</v>
      </c>
      <c r="M7" s="18">
        <v>143.74813726742454</v>
      </c>
      <c r="N7" s="18">
        <v>247.3</v>
      </c>
      <c r="O7" s="18">
        <v>315.31254163278226</v>
      </c>
      <c r="P7" s="18">
        <v>324.57923497944273</v>
      </c>
      <c r="Q7" s="18">
        <v>282.99803735726522</v>
      </c>
      <c r="R7" s="18">
        <v>136.07284044254922</v>
      </c>
      <c r="S7" s="18">
        <v>380.61118046038212</v>
      </c>
      <c r="T7" s="18">
        <v>172.64</v>
      </c>
      <c r="U7" s="18">
        <v>197.68774606990013</v>
      </c>
      <c r="V7" s="18">
        <v>235.42679626736034</v>
      </c>
      <c r="W7" s="18">
        <v>89.45</v>
      </c>
      <c r="X7" s="18">
        <v>136.07284044254922</v>
      </c>
      <c r="Y7" s="18">
        <v>139.38527696172352</v>
      </c>
      <c r="Z7" s="18">
        <v>114.96</v>
      </c>
      <c r="AA7" s="18">
        <v>165.79189855723666</v>
      </c>
      <c r="AB7" s="18">
        <v>135.44462894367098</v>
      </c>
      <c r="AC7" s="18">
        <v>136.82</v>
      </c>
      <c r="AD7" s="18">
        <v>181.91606838541813</v>
      </c>
      <c r="AE7" s="18">
        <v>180.19913143441053</v>
      </c>
      <c r="AF7" s="18">
        <v>34.96</v>
      </c>
      <c r="AG7" s="18">
        <v>79.164005754849896</v>
      </c>
      <c r="AH7" s="18">
        <v>123.0597351726487</v>
      </c>
      <c r="AI7" s="18">
        <v>26.61</v>
      </c>
      <c r="AJ7" s="18">
        <v>65.569117468343933</v>
      </c>
      <c r="AK7" s="18">
        <v>77.038595818963685</v>
      </c>
      <c r="AL7" s="18">
        <v>78.52</v>
      </c>
      <c r="AM7" s="18">
        <v>127.53651523939432</v>
      </c>
      <c r="AN7" s="18">
        <v>122.49678545578406</v>
      </c>
      <c r="AP7" s="8">
        <v>-1.5</v>
      </c>
      <c r="AQ7" s="18">
        <f t="shared" si="0"/>
        <v>39</v>
      </c>
      <c r="AR7" s="18">
        <f t="shared" si="1"/>
        <v>380.61118046038212</v>
      </c>
      <c r="AS7" s="18">
        <f t="shared" si="2"/>
        <v>26.61</v>
      </c>
      <c r="AT7" s="18">
        <f t="shared" si="3"/>
        <v>153.70265809828905</v>
      </c>
      <c r="AU7" s="18">
        <f t="shared" si="4"/>
        <v>135.44462894367098</v>
      </c>
      <c r="AV7" s="18">
        <f t="shared" si="5"/>
        <v>89.780805889652328</v>
      </c>
    </row>
    <row r="8" spans="1:48" x14ac:dyDescent="0.2">
      <c r="A8" s="198">
        <v>-1.25</v>
      </c>
      <c r="B8" s="59">
        <v>388.29</v>
      </c>
      <c r="C8" s="59">
        <v>339.54</v>
      </c>
      <c r="D8" s="59">
        <v>819.37955513077782</v>
      </c>
      <c r="E8" s="18">
        <v>74.84</v>
      </c>
      <c r="F8" s="18">
        <v>100.60061322434659</v>
      </c>
      <c r="G8" s="18">
        <v>150.78500872823264</v>
      </c>
      <c r="H8" s="18">
        <v>45.97</v>
      </c>
      <c r="I8" s="18">
        <v>74.030909708921428</v>
      </c>
      <c r="J8" s="18">
        <v>111.80074083535574</v>
      </c>
      <c r="K8" s="18">
        <v>100.37</v>
      </c>
      <c r="L8" s="18">
        <v>125.87773656875106</v>
      </c>
      <c r="M8" s="18">
        <v>158.94777962277007</v>
      </c>
      <c r="N8" s="18">
        <v>248.51</v>
      </c>
      <c r="O8" s="18">
        <v>304.11018015060307</v>
      </c>
      <c r="P8" s="18">
        <v>359.24073622426937</v>
      </c>
      <c r="Q8" s="18">
        <v>310.42946098670416</v>
      </c>
      <c r="R8" s="18">
        <v>186.97463146876919</v>
      </c>
      <c r="S8" s="18">
        <v>494.58697417006374</v>
      </c>
      <c r="T8" s="18">
        <v>170.67</v>
      </c>
      <c r="U8" s="18">
        <v>193.52276551883347</v>
      </c>
      <c r="V8" s="18">
        <v>240.62062990476355</v>
      </c>
      <c r="W8" s="18">
        <v>133.16999999999999</v>
      </c>
      <c r="X8" s="18">
        <v>186.97463146876919</v>
      </c>
      <c r="Y8" s="18">
        <v>193.56918720994597</v>
      </c>
      <c r="Z8" s="18">
        <v>127.4</v>
      </c>
      <c r="AA8" s="18">
        <v>176.3832650130029</v>
      </c>
      <c r="AB8" s="18">
        <v>171.895623110657</v>
      </c>
      <c r="AC8" s="18">
        <v>168.85</v>
      </c>
      <c r="AD8" s="18">
        <v>210.21240563291312</v>
      </c>
      <c r="AE8" s="18">
        <v>221.01298590709754</v>
      </c>
      <c r="AF8" s="18">
        <v>96.44</v>
      </c>
      <c r="AG8" s="18">
        <v>164.84341797910832</v>
      </c>
      <c r="AH8" s="18">
        <v>203.70228211350965</v>
      </c>
      <c r="AI8" s="18">
        <v>42.24</v>
      </c>
      <c r="AJ8" s="18">
        <v>115.99666820549974</v>
      </c>
      <c r="AK8" s="18">
        <v>149.37763443607105</v>
      </c>
      <c r="AL8" s="18">
        <v>92.03</v>
      </c>
      <c r="AM8" s="18">
        <v>127.06227495033016</v>
      </c>
      <c r="AN8" s="18">
        <v>129.95586920424066</v>
      </c>
      <c r="AP8" s="198">
        <v>-1.25</v>
      </c>
      <c r="AQ8" s="59">
        <f t="shared" si="0"/>
        <v>39</v>
      </c>
      <c r="AR8" s="59">
        <f t="shared" si="1"/>
        <v>819.37955513077782</v>
      </c>
      <c r="AS8" s="59">
        <f t="shared" si="2"/>
        <v>42.24</v>
      </c>
      <c r="AT8" s="59">
        <f t="shared" si="3"/>
        <v>197.69779403780274</v>
      </c>
      <c r="AU8" s="59">
        <f t="shared" si="4"/>
        <v>168.85</v>
      </c>
      <c r="AV8" s="59">
        <f t="shared" si="5"/>
        <v>140.69557653958773</v>
      </c>
    </row>
    <row r="9" spans="1:48" x14ac:dyDescent="0.2">
      <c r="A9" s="198">
        <v>-1</v>
      </c>
      <c r="B9" s="59">
        <v>696.73</v>
      </c>
      <c r="C9" s="59">
        <v>789.93572796040871</v>
      </c>
      <c r="D9" s="59">
        <v>736.30653561838358</v>
      </c>
      <c r="E9" s="18">
        <v>128.16999999999999</v>
      </c>
      <c r="F9" s="18">
        <v>154.88898040721529</v>
      </c>
      <c r="G9" s="18">
        <v>191.03591348405502</v>
      </c>
      <c r="H9" s="18">
        <v>81.22</v>
      </c>
      <c r="I9" s="18">
        <v>110.79763457350975</v>
      </c>
      <c r="J9" s="18">
        <v>152.89607016647508</v>
      </c>
      <c r="K9" s="18">
        <v>121.49</v>
      </c>
      <c r="L9" s="18">
        <v>147.70797945710038</v>
      </c>
      <c r="M9" s="18">
        <v>178.08806999616809</v>
      </c>
      <c r="N9" s="18">
        <v>269.77999999999997</v>
      </c>
      <c r="O9" s="18">
        <v>307.41344058765588</v>
      </c>
      <c r="P9" s="18">
        <v>315.1260982763082</v>
      </c>
      <c r="Q9" s="18">
        <v>322.92440263990403</v>
      </c>
      <c r="R9" s="18">
        <v>246.88698798720822</v>
      </c>
      <c r="S9" s="18">
        <v>413.79400647712481</v>
      </c>
      <c r="T9" s="18">
        <v>160.5</v>
      </c>
      <c r="U9" s="18">
        <v>193.23552548082887</v>
      </c>
      <c r="V9" s="18">
        <v>228.21313843763369</v>
      </c>
      <c r="W9" s="18">
        <v>200.72</v>
      </c>
      <c r="X9" s="18">
        <v>246.88698798720822</v>
      </c>
      <c r="Y9" s="18">
        <v>240.01253885127949</v>
      </c>
      <c r="Z9" s="18">
        <v>162.01</v>
      </c>
      <c r="AA9" s="18">
        <v>236.76986182050609</v>
      </c>
      <c r="AB9" s="18">
        <v>217.63528760590967</v>
      </c>
      <c r="AC9" s="18">
        <v>210.44</v>
      </c>
      <c r="AD9" s="18">
        <v>256.52987386484614</v>
      </c>
      <c r="AE9" s="18">
        <v>332.02716086676088</v>
      </c>
      <c r="AF9" s="18">
        <v>183.87</v>
      </c>
      <c r="AG9" s="18">
        <v>229.49817738818899</v>
      </c>
      <c r="AH9" s="18">
        <v>306.81879632506872</v>
      </c>
      <c r="AI9" s="18">
        <v>122.39</v>
      </c>
      <c r="AJ9" s="18">
        <v>222.06841285951711</v>
      </c>
      <c r="AK9" s="18">
        <v>210.17620385745309</v>
      </c>
      <c r="AL9" s="18">
        <v>247.78</v>
      </c>
      <c r="AM9" s="18">
        <v>303.00542219313394</v>
      </c>
      <c r="AN9" s="18">
        <v>216.93160045982887</v>
      </c>
      <c r="AP9" s="198">
        <v>-1</v>
      </c>
      <c r="AQ9" s="59">
        <f t="shared" si="0"/>
        <v>39</v>
      </c>
      <c r="AR9" s="59">
        <f t="shared" si="1"/>
        <v>789.93572796040871</v>
      </c>
      <c r="AS9" s="59">
        <f t="shared" si="2"/>
        <v>81.22</v>
      </c>
      <c r="AT9" s="59">
        <f t="shared" si="3"/>
        <v>258.78745732383788</v>
      </c>
      <c r="AU9" s="59">
        <f t="shared" si="4"/>
        <v>222.06841285951711</v>
      </c>
      <c r="AV9" s="59">
        <f t="shared" si="5"/>
        <v>157.58042988717872</v>
      </c>
    </row>
    <row r="10" spans="1:48" x14ac:dyDescent="0.2">
      <c r="A10" s="198">
        <v>-0.75</v>
      </c>
      <c r="B10" s="59">
        <v>766.63</v>
      </c>
      <c r="C10" s="59">
        <v>791.55667768738886</v>
      </c>
      <c r="D10" s="59">
        <v>627.45223418834951</v>
      </c>
      <c r="E10" s="18">
        <v>277.79000000000002</v>
      </c>
      <c r="F10" s="18">
        <v>262.46037463993656</v>
      </c>
      <c r="G10" s="18">
        <v>240.36038071515321</v>
      </c>
      <c r="H10" s="18">
        <v>211.89</v>
      </c>
      <c r="I10" s="18">
        <v>233.44913080147236</v>
      </c>
      <c r="J10" s="18">
        <v>221.57593562396221</v>
      </c>
      <c r="K10" s="18">
        <v>203.08</v>
      </c>
      <c r="L10" s="18">
        <v>215.78386846418968</v>
      </c>
      <c r="M10" s="18">
        <v>223.82773449142081</v>
      </c>
      <c r="N10" s="18">
        <v>267.62</v>
      </c>
      <c r="O10" s="18">
        <v>289.89179826937556</v>
      </c>
      <c r="P10" s="18">
        <v>272.44375376821586</v>
      </c>
      <c r="Q10" s="18">
        <v>308.56240073967427</v>
      </c>
      <c r="R10" s="18">
        <v>421.24933426646481</v>
      </c>
      <c r="S10" s="18">
        <v>383.49664359227279</v>
      </c>
      <c r="T10" s="18">
        <v>320.73</v>
      </c>
      <c r="U10" s="18">
        <v>321.0573423928742</v>
      </c>
      <c r="V10" s="18">
        <v>401.65389364329195</v>
      </c>
      <c r="W10" s="18">
        <v>437.61</v>
      </c>
      <c r="X10" s="18">
        <v>421.24933426646481</v>
      </c>
      <c r="Y10" s="18">
        <v>297.65211830990796</v>
      </c>
      <c r="Z10" s="18">
        <v>357.16</v>
      </c>
      <c r="AA10" s="18">
        <v>408.91908675079668</v>
      </c>
      <c r="AB10" s="18">
        <v>274.4489645840323</v>
      </c>
      <c r="AC10" s="18">
        <v>413.32</v>
      </c>
      <c r="AD10" s="18">
        <v>423.46245561543088</v>
      </c>
      <c r="AE10" s="18">
        <v>164.01432707455191</v>
      </c>
      <c r="AF10" s="18">
        <v>490.74</v>
      </c>
      <c r="AG10" s="18">
        <v>569.13894896419356</v>
      </c>
      <c r="AH10" s="18">
        <v>208.06514241921062</v>
      </c>
      <c r="AI10" s="18">
        <v>134.38999999999999</v>
      </c>
      <c r="AJ10" s="18">
        <v>348.37440984693876</v>
      </c>
      <c r="AK10" s="18">
        <v>198.77647209094394</v>
      </c>
      <c r="AL10" s="18">
        <v>302.51</v>
      </c>
      <c r="AM10" s="18">
        <v>158.83637431762898</v>
      </c>
      <c r="AN10" s="18">
        <v>133.19283007621237</v>
      </c>
      <c r="AP10" s="198">
        <v>-0.75</v>
      </c>
      <c r="AQ10" s="59">
        <f t="shared" si="0"/>
        <v>39</v>
      </c>
      <c r="AR10" s="59">
        <f t="shared" si="1"/>
        <v>791.55667768738886</v>
      </c>
      <c r="AS10" s="59">
        <f t="shared" si="2"/>
        <v>133.19283007621237</v>
      </c>
      <c r="AT10" s="59">
        <f t="shared" si="3"/>
        <v>333.44671711795775</v>
      </c>
      <c r="AU10" s="59">
        <f t="shared" si="4"/>
        <v>297.65211830990796</v>
      </c>
      <c r="AV10" s="59">
        <f t="shared" si="5"/>
        <v>154.32067587325429</v>
      </c>
    </row>
    <row r="11" spans="1:48" x14ac:dyDescent="0.2">
      <c r="A11" s="198">
        <v>-0.5</v>
      </c>
      <c r="B11" s="59">
        <v>417.16</v>
      </c>
      <c r="C11" s="59">
        <v>420.87325559947146</v>
      </c>
      <c r="D11" s="59">
        <v>386.16785289380414</v>
      </c>
      <c r="E11" s="18">
        <v>186.97</v>
      </c>
      <c r="F11" s="18">
        <v>194.67172567085186</v>
      </c>
      <c r="G11" s="18">
        <v>210.31694128666922</v>
      </c>
      <c r="H11" s="18">
        <v>142.6</v>
      </c>
      <c r="I11" s="18">
        <v>163.79342158535778</v>
      </c>
      <c r="J11" s="18">
        <v>158.10335504747306</v>
      </c>
      <c r="K11" s="18">
        <v>179.37</v>
      </c>
      <c r="L11" s="18">
        <v>191.22484521479669</v>
      </c>
      <c r="M11" s="18">
        <v>202.57638267978035</v>
      </c>
      <c r="N11" s="18">
        <v>227.08</v>
      </c>
      <c r="O11" s="18">
        <v>213.1987081221483</v>
      </c>
      <c r="P11" s="18">
        <v>202.15417039213185</v>
      </c>
      <c r="Q11" s="18">
        <v>260.16245433589984</v>
      </c>
      <c r="R11" s="18">
        <v>204.00702690600124</v>
      </c>
      <c r="S11" s="18">
        <v>193.15476138516198</v>
      </c>
      <c r="T11" s="18">
        <v>211.65</v>
      </c>
      <c r="U11" s="18">
        <v>222.1031493002908</v>
      </c>
      <c r="V11" s="18">
        <v>218.5468369457999</v>
      </c>
      <c r="W11" s="18">
        <v>255.45</v>
      </c>
      <c r="X11" s="18">
        <v>204.00702690600124</v>
      </c>
      <c r="Y11" s="18">
        <v>186.53231574913781</v>
      </c>
      <c r="Z11" s="18">
        <v>160.34</v>
      </c>
      <c r="AA11" s="18">
        <v>219.53913131784159</v>
      </c>
      <c r="AB11" s="18">
        <v>196.94688551113384</v>
      </c>
      <c r="AC11" s="18">
        <v>180.38</v>
      </c>
      <c r="AD11" s="18">
        <v>229.3400972918343</v>
      </c>
      <c r="AE11" s="18">
        <v>113.34885255673352</v>
      </c>
      <c r="AF11" s="18">
        <v>89.76</v>
      </c>
      <c r="AG11" s="18"/>
      <c r="AH11" s="18">
        <v>106.45271852514158</v>
      </c>
      <c r="AI11" s="18">
        <v>141.52000000000001</v>
      </c>
      <c r="AJ11" s="18">
        <v>201.8341605261129</v>
      </c>
      <c r="AK11" s="18">
        <v>138.6815898156427</v>
      </c>
      <c r="AL11" s="18">
        <v>68.66</v>
      </c>
      <c r="AM11" s="18">
        <v>172.11510241142548</v>
      </c>
      <c r="AN11" s="18">
        <v>147.54804785626095</v>
      </c>
      <c r="AP11" s="8">
        <v>-0.5</v>
      </c>
      <c r="AQ11" s="18">
        <f t="shared" si="0"/>
        <v>38</v>
      </c>
      <c r="AR11" s="18">
        <f t="shared" si="1"/>
        <v>420.87325559947146</v>
      </c>
      <c r="AS11" s="18">
        <f t="shared" si="2"/>
        <v>68.66</v>
      </c>
      <c r="AT11" s="18">
        <f t="shared" si="3"/>
        <v>200.48265304823431</v>
      </c>
      <c r="AU11" s="18">
        <f t="shared" si="4"/>
        <v>195.80930559099284</v>
      </c>
      <c r="AV11" s="18">
        <f t="shared" si="5"/>
        <v>74.650048193165574</v>
      </c>
    </row>
    <row r="12" spans="1:48" x14ac:dyDescent="0.2">
      <c r="A12" s="8">
        <v>-0.25</v>
      </c>
      <c r="B12" s="18">
        <v>139.11000000000001</v>
      </c>
      <c r="C12" s="18">
        <v>256.85919389884697</v>
      </c>
      <c r="D12" s="18">
        <v>210.03546642823693</v>
      </c>
      <c r="E12" s="18"/>
      <c r="F12" s="18">
        <v>91.121691970194917</v>
      </c>
      <c r="G12" s="18">
        <v>168.79939966790141</v>
      </c>
      <c r="H12" s="18">
        <v>133.18</v>
      </c>
      <c r="I12" s="18">
        <v>180.59696380862667</v>
      </c>
      <c r="J12" s="18">
        <v>176.96217056243879</v>
      </c>
      <c r="K12" s="18"/>
      <c r="L12" s="18"/>
      <c r="M12" s="18">
        <v>143.04445012134374</v>
      </c>
      <c r="N12" s="18"/>
      <c r="O12" s="18"/>
      <c r="P12" s="18">
        <v>189.06558947502876</v>
      </c>
      <c r="Q12" s="18"/>
      <c r="R12" s="18">
        <v>119.55845573264995</v>
      </c>
      <c r="S12" s="18">
        <v>167.32986635474043</v>
      </c>
      <c r="T12" s="18">
        <v>154.27000000000001</v>
      </c>
      <c r="U12" s="18">
        <v>216.5019685592012</v>
      </c>
      <c r="V12" s="18">
        <v>207.14925757483172</v>
      </c>
      <c r="W12" s="18"/>
      <c r="X12" s="18">
        <v>119.55845573264995</v>
      </c>
      <c r="Y12" s="18">
        <v>153.59975731255588</v>
      </c>
      <c r="Z12" s="18"/>
      <c r="AA12" s="18">
        <v>160.41717528117613</v>
      </c>
      <c r="AB12" s="18">
        <v>95.897411333929412</v>
      </c>
      <c r="AC12" s="18"/>
      <c r="AD12" s="18"/>
      <c r="AE12" s="18">
        <v>66.061076340103028</v>
      </c>
      <c r="AF12" s="18">
        <v>133.18446271700861</v>
      </c>
      <c r="AG12" s="18"/>
      <c r="AH12" s="18"/>
      <c r="AI12" s="18"/>
      <c r="AJ12" s="18">
        <v>149.66772872905517</v>
      </c>
      <c r="AK12" s="18">
        <v>83.231042704474817</v>
      </c>
      <c r="AL12" s="18">
        <v>134.08000000000001</v>
      </c>
      <c r="AM12" s="18"/>
      <c r="AN12" s="18">
        <v>136.57052837740028</v>
      </c>
      <c r="AP12" s="8">
        <v>-0.25</v>
      </c>
      <c r="AQ12" s="18">
        <f t="shared" si="0"/>
        <v>25</v>
      </c>
      <c r="AR12" s="18">
        <f t="shared" si="1"/>
        <v>256.85919389884697</v>
      </c>
      <c r="AS12" s="18">
        <f t="shared" si="2"/>
        <v>66.061076340103028</v>
      </c>
      <c r="AT12" s="18">
        <f t="shared" si="3"/>
        <v>151.43408450729581</v>
      </c>
      <c r="AU12" s="18">
        <f t="shared" si="4"/>
        <v>149.66772872905517</v>
      </c>
      <c r="AV12" s="18">
        <f t="shared" si="5"/>
        <v>44.516145758158117</v>
      </c>
    </row>
    <row r="13" spans="1:48" x14ac:dyDescent="0.2">
      <c r="AM13" s="18"/>
    </row>
    <row r="14" spans="1:48" x14ac:dyDescent="0.2">
      <c r="A14" t="s">
        <v>897</v>
      </c>
      <c r="B14" s="18">
        <f>MAX(B4:B12)</f>
        <v>766.63</v>
      </c>
      <c r="C14" s="18">
        <f t="shared" ref="C14:AN14" si="6">MAX(C4:C12)</f>
        <v>791.55667768738886</v>
      </c>
      <c r="D14" s="18">
        <f t="shared" si="6"/>
        <v>819.37955513077782</v>
      </c>
      <c r="E14" s="18">
        <f t="shared" si="6"/>
        <v>277.79000000000002</v>
      </c>
      <c r="F14" s="18">
        <f t="shared" si="6"/>
        <v>262.46037463993656</v>
      </c>
      <c r="G14" s="18">
        <f t="shared" si="6"/>
        <v>240.36038071515321</v>
      </c>
      <c r="H14" s="18">
        <f t="shared" si="6"/>
        <v>211.89</v>
      </c>
      <c r="I14" s="18">
        <f t="shared" si="6"/>
        <v>233.44913080147236</v>
      </c>
      <c r="J14" s="18">
        <f t="shared" si="6"/>
        <v>221.57593562396221</v>
      </c>
      <c r="K14" s="18">
        <f t="shared" si="6"/>
        <v>203.08</v>
      </c>
      <c r="L14" s="18">
        <f t="shared" si="6"/>
        <v>215.78386846418968</v>
      </c>
      <c r="M14" s="18">
        <f t="shared" si="6"/>
        <v>223.82773449142081</v>
      </c>
      <c r="N14" s="18">
        <f t="shared" si="6"/>
        <v>269.77999999999997</v>
      </c>
      <c r="O14" s="18">
        <f t="shared" si="6"/>
        <v>315.31254163278226</v>
      </c>
      <c r="P14" s="18">
        <f t="shared" si="6"/>
        <v>359.24073622426937</v>
      </c>
      <c r="Q14" s="18">
        <f t="shared" si="6"/>
        <v>322.92440263990403</v>
      </c>
      <c r="R14" s="18">
        <f t="shared" si="6"/>
        <v>421.24933426646481</v>
      </c>
      <c r="S14" s="18">
        <f t="shared" si="6"/>
        <v>494.58697417006374</v>
      </c>
      <c r="T14" s="18">
        <f t="shared" si="6"/>
        <v>320.73</v>
      </c>
      <c r="U14" s="18">
        <f t="shared" si="6"/>
        <v>321.0573423928742</v>
      </c>
      <c r="V14" s="18">
        <f t="shared" si="6"/>
        <v>401.65389364329195</v>
      </c>
      <c r="W14" s="18">
        <f t="shared" si="6"/>
        <v>437.61</v>
      </c>
      <c r="X14" s="18">
        <f t="shared" si="6"/>
        <v>421.24933426646481</v>
      </c>
      <c r="Y14" s="18">
        <f t="shared" si="6"/>
        <v>297.65211830990796</v>
      </c>
      <c r="Z14" s="18">
        <f t="shared" si="6"/>
        <v>357.16</v>
      </c>
      <c r="AA14" s="18">
        <f t="shared" si="6"/>
        <v>408.91908675079668</v>
      </c>
      <c r="AB14" s="18">
        <f t="shared" si="6"/>
        <v>274.4489645840323</v>
      </c>
      <c r="AC14" s="18">
        <f t="shared" si="6"/>
        <v>413.32</v>
      </c>
      <c r="AD14" s="18">
        <f t="shared" si="6"/>
        <v>423.46245561543088</v>
      </c>
      <c r="AE14" s="18">
        <f t="shared" si="6"/>
        <v>332.02716086676088</v>
      </c>
      <c r="AF14" s="18">
        <f t="shared" si="6"/>
        <v>490.74</v>
      </c>
      <c r="AG14" s="18">
        <f t="shared" si="6"/>
        <v>569.13894896419356</v>
      </c>
      <c r="AH14" s="18">
        <f t="shared" si="6"/>
        <v>306.81879632506872</v>
      </c>
      <c r="AI14" s="18">
        <f t="shared" si="6"/>
        <v>141.52000000000001</v>
      </c>
      <c r="AJ14" s="18">
        <f t="shared" si="6"/>
        <v>348.37440984693876</v>
      </c>
      <c r="AK14" s="18">
        <f t="shared" si="6"/>
        <v>210.17620385745309</v>
      </c>
      <c r="AL14" s="18">
        <f t="shared" si="6"/>
        <v>302.51</v>
      </c>
      <c r="AM14" s="18">
        <f t="shared" si="6"/>
        <v>303.00542219313394</v>
      </c>
      <c r="AN14" s="18">
        <f t="shared" si="6"/>
        <v>216.93160045982887</v>
      </c>
    </row>
    <row r="15" spans="1:48" x14ac:dyDescent="0.2">
      <c r="A15" t="s">
        <v>898</v>
      </c>
      <c r="B15" s="18">
        <f>MIN(B4:B12)</f>
        <v>31.23</v>
      </c>
      <c r="C15" s="18">
        <f t="shared" ref="C15:AN15" si="7">MIN(C4:C12)</f>
        <v>69.435069100847898</v>
      </c>
      <c r="D15" s="18">
        <f t="shared" si="7"/>
        <v>84.638416996636437</v>
      </c>
      <c r="E15" s="18">
        <f t="shared" si="7"/>
        <v>25</v>
      </c>
      <c r="F15" s="18">
        <f t="shared" si="7"/>
        <v>60.530627922705406</v>
      </c>
      <c r="G15" s="18">
        <f t="shared" si="7"/>
        <v>75.209009239153573</v>
      </c>
      <c r="H15" s="18">
        <f t="shared" si="7"/>
        <v>22.88</v>
      </c>
      <c r="I15" s="18">
        <f t="shared" si="7"/>
        <v>55.791167295629577</v>
      </c>
      <c r="J15" s="18">
        <f t="shared" si="7"/>
        <v>73.660897517775794</v>
      </c>
      <c r="K15" s="18">
        <f t="shared" si="7"/>
        <v>51.59</v>
      </c>
      <c r="L15" s="18">
        <f t="shared" si="7"/>
        <v>77.908650221983478</v>
      </c>
      <c r="M15" s="18">
        <f t="shared" si="7"/>
        <v>94.771511900200125</v>
      </c>
      <c r="N15" s="18">
        <f t="shared" si="7"/>
        <v>59.19</v>
      </c>
      <c r="O15" s="18">
        <f t="shared" si="7"/>
        <v>99.738893110332796</v>
      </c>
      <c r="P15" s="18">
        <f t="shared" si="7"/>
        <v>118.27466257929919</v>
      </c>
      <c r="Q15" s="18">
        <f t="shared" si="7"/>
        <v>238.61945148555509</v>
      </c>
      <c r="R15" s="18">
        <f t="shared" si="7"/>
        <v>87.858411054359507</v>
      </c>
      <c r="S15" s="18">
        <f t="shared" si="7"/>
        <v>167.32986635474043</v>
      </c>
      <c r="T15" s="18">
        <f t="shared" si="7"/>
        <v>76.849999999999994</v>
      </c>
      <c r="U15" s="18">
        <f t="shared" si="7"/>
        <v>106.05817394643393</v>
      </c>
      <c r="V15" s="18">
        <f t="shared" si="7"/>
        <v>129.38602617037807</v>
      </c>
      <c r="W15" s="18">
        <f t="shared" si="7"/>
        <v>42.09</v>
      </c>
      <c r="X15" s="18">
        <f t="shared" si="7"/>
        <v>87.858411054359507</v>
      </c>
      <c r="Y15" s="18">
        <f t="shared" si="7"/>
        <v>79.290394686422275</v>
      </c>
      <c r="Z15" s="18">
        <f t="shared" si="7"/>
        <v>53.63</v>
      </c>
      <c r="AA15" s="18">
        <f t="shared" si="7"/>
        <v>99.240177991899387</v>
      </c>
      <c r="AB15" s="18">
        <f t="shared" si="7"/>
        <v>86.045791288798057</v>
      </c>
      <c r="AC15" s="18">
        <f t="shared" si="7"/>
        <v>60.61</v>
      </c>
      <c r="AD15" s="18">
        <f t="shared" si="7"/>
        <v>96.236656161159701</v>
      </c>
      <c r="AE15" s="18">
        <f t="shared" si="7"/>
        <v>66.061076340103028</v>
      </c>
      <c r="AF15" s="18">
        <f t="shared" si="7"/>
        <v>23.72</v>
      </c>
      <c r="AG15" s="18">
        <f t="shared" si="7"/>
        <v>62.72367573395897</v>
      </c>
      <c r="AH15" s="18">
        <f t="shared" si="7"/>
        <v>65.920338910886869</v>
      </c>
      <c r="AI15" s="18">
        <f t="shared" si="7"/>
        <v>23.27</v>
      </c>
      <c r="AJ15" s="18">
        <f t="shared" si="7"/>
        <v>61.300954866766489</v>
      </c>
      <c r="AK15" s="18">
        <f t="shared" si="7"/>
        <v>63.950014901860605</v>
      </c>
      <c r="AL15" s="18">
        <f t="shared" si="7"/>
        <v>28.58</v>
      </c>
      <c r="AM15" s="18">
        <f t="shared" si="7"/>
        <v>74.105442671498835</v>
      </c>
      <c r="AN15" s="18">
        <f t="shared" si="7"/>
        <v>77.038595818963685</v>
      </c>
    </row>
    <row r="16" spans="1:48" x14ac:dyDescent="0.2">
      <c r="A16" t="s">
        <v>899</v>
      </c>
      <c r="B16" s="18">
        <f>AVERAGE(B4:B12)</f>
        <v>310.87111111111113</v>
      </c>
      <c r="C16" s="18">
        <f t="shared" ref="C16:AN16" si="8">AVERAGE(C4:C12)</f>
        <v>355.20596145232713</v>
      </c>
      <c r="D16" s="18">
        <f t="shared" si="8"/>
        <v>383.46208967619873</v>
      </c>
      <c r="E16" s="18">
        <f t="shared" si="8"/>
        <v>109.41874999999999</v>
      </c>
      <c r="F16" s="18">
        <f t="shared" si="8"/>
        <v>123.88301408260801</v>
      </c>
      <c r="G16" s="18">
        <f t="shared" si="8"/>
        <v>149.33809607138133</v>
      </c>
      <c r="H16" s="18">
        <f t="shared" si="8"/>
        <v>81.236666666666679</v>
      </c>
      <c r="I16" s="18">
        <f t="shared" si="8"/>
        <v>111.91467916574987</v>
      </c>
      <c r="J16" s="18">
        <f t="shared" si="8"/>
        <v>127.68843284464691</v>
      </c>
      <c r="K16" s="18">
        <f t="shared" si="8"/>
        <v>110.35625</v>
      </c>
      <c r="L16" s="18">
        <f t="shared" si="8"/>
        <v>133.45369257112228</v>
      </c>
      <c r="M16" s="18">
        <f t="shared" si="8"/>
        <v>153.49029486761003</v>
      </c>
      <c r="N16" s="18">
        <f t="shared" si="8"/>
        <v>196.14249999999998</v>
      </c>
      <c r="O16" s="18">
        <f t="shared" si="8"/>
        <v>232.53355318033272</v>
      </c>
      <c r="P16" s="18">
        <f t="shared" si="8"/>
        <v>240.71938982146781</v>
      </c>
      <c r="Q16" s="18">
        <f t="shared" si="8"/>
        <v>281.66955218149394</v>
      </c>
      <c r="R16" s="18">
        <f t="shared" si="8"/>
        <v>178.98766775731039</v>
      </c>
      <c r="S16" s="18">
        <f t="shared" si="8"/>
        <v>321.00877219139682</v>
      </c>
      <c r="T16" s="18">
        <f t="shared" si="8"/>
        <v>165.0922222222222</v>
      </c>
      <c r="U16" s="18">
        <f t="shared" si="8"/>
        <v>190.05992728288919</v>
      </c>
      <c r="V16" s="18">
        <f t="shared" si="8"/>
        <v>217.50757759028704</v>
      </c>
      <c r="W16" s="18">
        <f t="shared" si="8"/>
        <v>159.12875</v>
      </c>
      <c r="X16" s="18">
        <f t="shared" si="8"/>
        <v>178.98766775731039</v>
      </c>
      <c r="Y16" s="18">
        <f t="shared" si="8"/>
        <v>163.71024066620689</v>
      </c>
      <c r="Z16" s="18">
        <f t="shared" si="8"/>
        <v>146.55875</v>
      </c>
      <c r="AA16" s="18">
        <f t="shared" si="8"/>
        <v>188.67838361837008</v>
      </c>
      <c r="AB16" s="18">
        <f t="shared" si="8"/>
        <v>153.89195361587812</v>
      </c>
      <c r="AC16" s="18">
        <f t="shared" si="8"/>
        <v>163.96125000000001</v>
      </c>
      <c r="AD16" s="18">
        <f t="shared" si="8"/>
        <v>203.81016173054692</v>
      </c>
      <c r="AE16" s="18">
        <f t="shared" si="8"/>
        <v>156.75545775808658</v>
      </c>
      <c r="AF16" s="18">
        <f t="shared" si="8"/>
        <v>123.56827363522319</v>
      </c>
      <c r="AG16" s="18">
        <f t="shared" si="8"/>
        <v>178.47299265167428</v>
      </c>
      <c r="AH16" s="18">
        <f t="shared" si="8"/>
        <v>145.32593067062038</v>
      </c>
      <c r="AI16" s="18">
        <f t="shared" si="8"/>
        <v>67.688749999999999</v>
      </c>
      <c r="AJ16" s="18">
        <f t="shared" si="8"/>
        <v>144.39839218389784</v>
      </c>
      <c r="AK16" s="18">
        <f t="shared" si="8"/>
        <v>117.82117530738044</v>
      </c>
      <c r="AL16" s="18">
        <f t="shared" si="8"/>
        <v>119.48444444444443</v>
      </c>
      <c r="AM16" s="18">
        <f t="shared" si="8"/>
        <v>143.38404489895504</v>
      </c>
      <c r="AN16" s="18">
        <f t="shared" si="8"/>
        <v>128.65795735702494</v>
      </c>
    </row>
    <row r="17" spans="1:40" x14ac:dyDescent="0.2">
      <c r="A17" t="s">
        <v>900</v>
      </c>
      <c r="B17" s="18">
        <f>STDEV(B4:B12)</f>
        <v>274.23552283778099</v>
      </c>
      <c r="C17" s="18">
        <f t="shared" ref="C17:AN17" si="9">STDEV(C4:C12)</f>
        <v>273.5557583900947</v>
      </c>
      <c r="D17" s="18">
        <f t="shared" si="9"/>
        <v>280.28818441821261</v>
      </c>
      <c r="E17" s="18">
        <f t="shared" si="9"/>
        <v>86.611406117455815</v>
      </c>
      <c r="F17" s="18">
        <f t="shared" si="9"/>
        <v>67.387120682802149</v>
      </c>
      <c r="G17" s="18">
        <f t="shared" si="9"/>
        <v>58.349706233544616</v>
      </c>
      <c r="H17" s="18">
        <f t="shared" si="9"/>
        <v>67.042284231669782</v>
      </c>
      <c r="I17" s="18">
        <f t="shared" si="9"/>
        <v>65.319553746175501</v>
      </c>
      <c r="J17" s="18">
        <f t="shared" si="9"/>
        <v>52.118019457413126</v>
      </c>
      <c r="K17" s="18">
        <f t="shared" si="9"/>
        <v>54.996746640791663</v>
      </c>
      <c r="L17" s="18">
        <f t="shared" si="9"/>
        <v>48.714489588333471</v>
      </c>
      <c r="M17" s="18">
        <f t="shared" si="9"/>
        <v>42.4218178456834</v>
      </c>
      <c r="N17" s="18">
        <f t="shared" si="9"/>
        <v>82.022597539597982</v>
      </c>
      <c r="O17" s="18">
        <f t="shared" si="9"/>
        <v>83.917571169661898</v>
      </c>
      <c r="P17" s="18">
        <f t="shared" si="9"/>
        <v>84.111861212202129</v>
      </c>
      <c r="Q17" s="18">
        <f t="shared" si="9"/>
        <v>30.467156366305229</v>
      </c>
      <c r="R17" s="18">
        <f t="shared" si="9"/>
        <v>105.43823363601363</v>
      </c>
      <c r="S17" s="18">
        <f t="shared" si="9"/>
        <v>109.98888656819801</v>
      </c>
      <c r="T17" s="18">
        <f t="shared" si="9"/>
        <v>71.272791754248345</v>
      </c>
      <c r="U17" s="18">
        <f t="shared" si="9"/>
        <v>64.462251820206959</v>
      </c>
      <c r="V17" s="18">
        <f t="shared" si="9"/>
        <v>81.217292265646122</v>
      </c>
      <c r="W17" s="18">
        <f t="shared" si="9"/>
        <v>135.65945066731308</v>
      </c>
      <c r="X17" s="18">
        <f t="shared" si="9"/>
        <v>105.43823363601363</v>
      </c>
      <c r="Y17" s="18">
        <f t="shared" si="9"/>
        <v>73.697242739512703</v>
      </c>
      <c r="Z17" s="18">
        <f t="shared" si="9"/>
        <v>92.433766779632165</v>
      </c>
      <c r="AA17" s="18">
        <f t="shared" si="9"/>
        <v>95.118246090898069</v>
      </c>
      <c r="AB17" s="18">
        <f t="shared" si="9"/>
        <v>65.373789593863691</v>
      </c>
      <c r="AC17" s="18">
        <f t="shared" si="9"/>
        <v>115.57313447553454</v>
      </c>
      <c r="AD17" s="18">
        <f t="shared" si="9"/>
        <v>106.33744214119555</v>
      </c>
      <c r="AE17" s="18">
        <f t="shared" si="9"/>
        <v>82.125215030852402</v>
      </c>
      <c r="AF17" s="18">
        <f t="shared" si="9"/>
        <v>148.26707927188087</v>
      </c>
      <c r="AG17" s="18">
        <f t="shared" si="9"/>
        <v>183.23248997212048</v>
      </c>
      <c r="AH17" s="18">
        <f t="shared" si="9"/>
        <v>86.089567686381486</v>
      </c>
      <c r="AI17" s="18">
        <f t="shared" si="9"/>
        <v>54.454760630794652</v>
      </c>
      <c r="AJ17" s="18">
        <f t="shared" si="9"/>
        <v>97.979186338761821</v>
      </c>
      <c r="AK17" s="18">
        <f t="shared" si="9"/>
        <v>58.022654855064218</v>
      </c>
      <c r="AL17" s="18">
        <f t="shared" si="9"/>
        <v>93.653916911028247</v>
      </c>
      <c r="AM17" s="18">
        <f t="shared" si="9"/>
        <v>72.85489835235667</v>
      </c>
      <c r="AN17" s="18">
        <f t="shared" si="9"/>
        <v>40.307073054887418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31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Y68" sqref="Y68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1.88671875" style="4" customWidth="1"/>
    <col min="5" max="5" width="10.109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 t="s">
        <v>323</v>
      </c>
      <c r="E1" s="10"/>
      <c r="F1" s="7"/>
      <c r="G1" s="7"/>
      <c r="J1" s="88" t="s">
        <v>861</v>
      </c>
      <c r="K1" s="89"/>
      <c r="L1" s="90" t="s">
        <v>862</v>
      </c>
      <c r="M1" s="91"/>
      <c r="N1" s="88" t="s">
        <v>863</v>
      </c>
      <c r="O1" s="89"/>
      <c r="P1" s="88" t="s">
        <v>864</v>
      </c>
      <c r="Q1" s="89"/>
      <c r="R1" s="90" t="s">
        <v>865</v>
      </c>
      <c r="S1" s="91"/>
      <c r="T1" s="90" t="s">
        <v>866</v>
      </c>
      <c r="U1" s="91"/>
      <c r="V1" s="88" t="s">
        <v>867</v>
      </c>
      <c r="X1" s="120" t="s">
        <v>872</v>
      </c>
      <c r="Y1" s="120" t="s">
        <v>873</v>
      </c>
      <c r="Z1" s="120" t="s">
        <v>874</v>
      </c>
      <c r="AA1" s="120" t="s">
        <v>875</v>
      </c>
      <c r="AB1" s="120" t="s">
        <v>876</v>
      </c>
      <c r="AC1" s="120" t="s">
        <v>877</v>
      </c>
      <c r="AD1" s="120" t="s">
        <v>878</v>
      </c>
      <c r="AE1" s="120" t="s">
        <v>879</v>
      </c>
      <c r="AF1" s="120" t="s">
        <v>880</v>
      </c>
      <c r="AG1" s="120" t="s">
        <v>881</v>
      </c>
      <c r="AH1" s="185" t="s">
        <v>885</v>
      </c>
      <c r="AI1" s="184" t="s">
        <v>886</v>
      </c>
    </row>
    <row r="2" spans="1:35" x14ac:dyDescent="0.2">
      <c r="A2" s="10" t="s">
        <v>2</v>
      </c>
      <c r="B2" s="6" t="s">
        <v>4</v>
      </c>
      <c r="C2" s="10" t="s">
        <v>3</v>
      </c>
      <c r="D2" s="10" t="s">
        <v>325</v>
      </c>
      <c r="E2" s="10" t="s">
        <v>326</v>
      </c>
      <c r="F2" s="6" t="s">
        <v>5</v>
      </c>
      <c r="G2" s="6" t="s">
        <v>324</v>
      </c>
      <c r="H2" s="68" t="s">
        <v>855</v>
      </c>
      <c r="I2" s="68" t="s">
        <v>856</v>
      </c>
      <c r="J2" s="90" t="s">
        <v>868</v>
      </c>
      <c r="K2" s="91"/>
      <c r="L2" s="90" t="s">
        <v>868</v>
      </c>
      <c r="M2" s="91"/>
      <c r="N2" s="90" t="s">
        <v>868</v>
      </c>
      <c r="O2" s="91"/>
      <c r="P2" s="90" t="s">
        <v>868</v>
      </c>
      <c r="Q2" s="91"/>
      <c r="R2" s="90" t="s">
        <v>868</v>
      </c>
      <c r="S2" s="91"/>
      <c r="T2" s="90" t="s">
        <v>868</v>
      </c>
      <c r="U2" s="91"/>
      <c r="V2" s="90" t="s">
        <v>868</v>
      </c>
      <c r="X2" s="119" t="s">
        <v>882</v>
      </c>
      <c r="Y2" s="119" t="s">
        <v>882</v>
      </c>
      <c r="Z2" s="119" t="s">
        <v>882</v>
      </c>
      <c r="AA2" s="119" t="s">
        <v>882</v>
      </c>
      <c r="AB2" s="119" t="s">
        <v>882</v>
      </c>
      <c r="AC2" s="119" t="s">
        <v>882</v>
      </c>
      <c r="AD2" s="119" t="s">
        <v>882</v>
      </c>
      <c r="AE2" s="119" t="s">
        <v>882</v>
      </c>
      <c r="AF2" s="119" t="s">
        <v>882</v>
      </c>
      <c r="AG2" s="119" t="s">
        <v>882</v>
      </c>
    </row>
    <row r="3" spans="1:35" ht="15.75" x14ac:dyDescent="0.25">
      <c r="A3" s="3">
        <v>20150972</v>
      </c>
      <c r="B3" s="11">
        <v>42310</v>
      </c>
      <c r="C3" s="8" t="s">
        <v>6</v>
      </c>
      <c r="D3" s="8">
        <v>0</v>
      </c>
      <c r="E3" s="8">
        <v>-2.5</v>
      </c>
      <c r="F3" s="8">
        <v>35.696409495359141</v>
      </c>
      <c r="G3" s="3">
        <v>1</v>
      </c>
      <c r="H3" s="67">
        <v>0.68650051765551656</v>
      </c>
      <c r="I3" s="66">
        <v>1</v>
      </c>
      <c r="J3" s="93">
        <v>0</v>
      </c>
      <c r="K3" s="93" t="s">
        <v>869</v>
      </c>
      <c r="L3" s="94">
        <v>16.077000000000002</v>
      </c>
      <c r="M3" s="20"/>
      <c r="N3" s="92">
        <v>0</v>
      </c>
      <c r="O3" s="93" t="s">
        <v>869</v>
      </c>
      <c r="P3" s="92">
        <v>0</v>
      </c>
      <c r="Q3" s="93" t="s">
        <v>869</v>
      </c>
      <c r="R3" s="94">
        <v>7.7382999999999997</v>
      </c>
      <c r="S3" s="20"/>
      <c r="T3" s="92">
        <v>0</v>
      </c>
      <c r="U3" s="93" t="s">
        <v>869</v>
      </c>
      <c r="V3" s="92">
        <v>0</v>
      </c>
      <c r="W3" s="93" t="s">
        <v>869</v>
      </c>
      <c r="X3" s="162">
        <v>905.9</v>
      </c>
      <c r="Y3" s="162">
        <v>0</v>
      </c>
      <c r="Z3" s="162">
        <v>51.4</v>
      </c>
      <c r="AA3" s="162">
        <v>0</v>
      </c>
      <c r="AB3" s="162">
        <v>0</v>
      </c>
      <c r="AC3" s="162">
        <v>0</v>
      </c>
      <c r="AD3" s="162">
        <v>0</v>
      </c>
      <c r="AE3" s="162">
        <v>0</v>
      </c>
      <c r="AF3" s="162">
        <v>0</v>
      </c>
      <c r="AG3" s="162">
        <v>0</v>
      </c>
      <c r="AH3" s="188">
        <v>-90.46</v>
      </c>
      <c r="AI3" s="187">
        <v>-13.09</v>
      </c>
    </row>
    <row r="4" spans="1:35" ht="15.75" x14ac:dyDescent="0.25">
      <c r="A4" s="3">
        <v>20150973</v>
      </c>
      <c r="B4" s="11">
        <v>42310</v>
      </c>
      <c r="C4" s="8" t="s">
        <v>7</v>
      </c>
      <c r="D4" s="8">
        <v>0</v>
      </c>
      <c r="E4" s="8">
        <v>-2</v>
      </c>
      <c r="F4" s="8">
        <v>44.281080285807491</v>
      </c>
      <c r="G4" s="3">
        <v>1</v>
      </c>
      <c r="H4" s="67">
        <v>0.62205774152421001</v>
      </c>
      <c r="I4" s="66">
        <v>1</v>
      </c>
      <c r="J4" s="94">
        <v>0.02</v>
      </c>
      <c r="K4" s="95"/>
      <c r="L4" s="94">
        <v>11.862</v>
      </c>
      <c r="M4" s="95"/>
      <c r="N4" s="92">
        <v>0</v>
      </c>
      <c r="O4" s="93" t="s">
        <v>869</v>
      </c>
      <c r="P4" s="92">
        <v>0</v>
      </c>
      <c r="Q4" s="93" t="s">
        <v>869</v>
      </c>
      <c r="R4" s="94">
        <v>1.9034</v>
      </c>
      <c r="S4" s="95"/>
      <c r="T4" s="92">
        <v>0</v>
      </c>
      <c r="U4" s="93" t="s">
        <v>869</v>
      </c>
      <c r="V4" s="92">
        <v>0</v>
      </c>
      <c r="W4" s="93" t="s">
        <v>869</v>
      </c>
      <c r="X4" s="162">
        <v>388.8</v>
      </c>
      <c r="Y4" s="162">
        <v>0</v>
      </c>
      <c r="Z4" s="162">
        <v>0</v>
      </c>
      <c r="AA4" s="162">
        <v>0</v>
      </c>
      <c r="AB4" s="162">
        <v>0</v>
      </c>
      <c r="AC4" s="162">
        <v>0</v>
      </c>
      <c r="AD4" s="162">
        <v>0</v>
      </c>
      <c r="AE4" s="162">
        <v>0</v>
      </c>
      <c r="AF4" s="162">
        <v>0</v>
      </c>
      <c r="AG4" s="162">
        <v>0</v>
      </c>
      <c r="AH4" s="188">
        <v>-94.5</v>
      </c>
      <c r="AI4" s="187">
        <v>-13.93</v>
      </c>
    </row>
    <row r="5" spans="1:35" ht="15.75" x14ac:dyDescent="0.25">
      <c r="A5" s="3">
        <v>20150974</v>
      </c>
      <c r="B5" s="11">
        <v>42310</v>
      </c>
      <c r="C5" s="8" t="s">
        <v>8</v>
      </c>
      <c r="D5" s="8">
        <v>0</v>
      </c>
      <c r="E5" s="8">
        <v>-1.5</v>
      </c>
      <c r="F5" s="8">
        <v>113.55049287080452</v>
      </c>
      <c r="G5" s="3">
        <v>1</v>
      </c>
      <c r="H5" s="67">
        <v>0.64188628802615044</v>
      </c>
      <c r="I5" s="66">
        <v>1</v>
      </c>
      <c r="J5" s="94">
        <v>0.04</v>
      </c>
      <c r="K5" s="95"/>
      <c r="L5" s="94">
        <v>3.544</v>
      </c>
      <c r="M5" s="95"/>
      <c r="N5" s="92">
        <v>0</v>
      </c>
      <c r="O5" s="93" t="s">
        <v>869</v>
      </c>
      <c r="P5" s="92">
        <v>0</v>
      </c>
      <c r="Q5" s="93" t="s">
        <v>869</v>
      </c>
      <c r="R5" s="94">
        <v>1.3466</v>
      </c>
      <c r="S5" s="95"/>
      <c r="T5" s="92">
        <v>0</v>
      </c>
      <c r="U5" s="93" t="s">
        <v>869</v>
      </c>
      <c r="V5" s="92">
        <v>0</v>
      </c>
      <c r="W5" s="93" t="s">
        <v>869</v>
      </c>
      <c r="X5" s="162">
        <v>11.8</v>
      </c>
      <c r="Y5" s="162">
        <v>0</v>
      </c>
      <c r="Z5" s="162">
        <v>0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88">
        <v>-87.43</v>
      </c>
      <c r="AI5" s="187">
        <v>-12.66</v>
      </c>
    </row>
    <row r="6" spans="1:35" ht="15.75" x14ac:dyDescent="0.25">
      <c r="A6" s="3">
        <v>20150975</v>
      </c>
      <c r="B6" s="11">
        <v>42310</v>
      </c>
      <c r="C6" s="8" t="s">
        <v>9</v>
      </c>
      <c r="D6" s="8">
        <v>0</v>
      </c>
      <c r="E6" s="8">
        <v>-1.25</v>
      </c>
      <c r="F6" s="2">
        <v>541.97855164428859</v>
      </c>
      <c r="G6" s="3">
        <v>10</v>
      </c>
      <c r="H6" s="67">
        <v>1.1921284534549996</v>
      </c>
      <c r="I6" s="66">
        <v>1</v>
      </c>
      <c r="J6" s="94">
        <v>0.05</v>
      </c>
      <c r="K6" s="95"/>
      <c r="L6" s="94">
        <v>5.2610000000000001</v>
      </c>
      <c r="M6" s="95"/>
      <c r="N6" s="92">
        <v>0</v>
      </c>
      <c r="O6" s="93" t="s">
        <v>869</v>
      </c>
      <c r="P6" s="92">
        <v>0</v>
      </c>
      <c r="Q6" s="93" t="s">
        <v>869</v>
      </c>
      <c r="R6" s="93">
        <v>0</v>
      </c>
      <c r="S6" s="93" t="s">
        <v>869</v>
      </c>
      <c r="T6" s="92">
        <v>0</v>
      </c>
      <c r="U6" s="93" t="s">
        <v>869</v>
      </c>
      <c r="V6" s="92">
        <v>0</v>
      </c>
      <c r="W6" s="93" t="s">
        <v>869</v>
      </c>
      <c r="X6" s="162">
        <v>0</v>
      </c>
      <c r="Y6" s="162">
        <v>0</v>
      </c>
      <c r="Z6" s="162">
        <v>0</v>
      </c>
      <c r="AA6" s="162">
        <v>0</v>
      </c>
      <c r="AB6" s="162">
        <v>0</v>
      </c>
      <c r="AC6" s="162">
        <v>0</v>
      </c>
      <c r="AD6" s="162">
        <v>0</v>
      </c>
      <c r="AE6" s="162">
        <v>0</v>
      </c>
      <c r="AF6" s="162">
        <v>0</v>
      </c>
      <c r="AG6" s="162">
        <v>0</v>
      </c>
      <c r="AH6" s="188">
        <v>-81.81</v>
      </c>
      <c r="AI6" s="187">
        <v>-11.75</v>
      </c>
    </row>
    <row r="7" spans="1:35" ht="15.75" x14ac:dyDescent="0.25">
      <c r="A7" s="3">
        <v>20150976</v>
      </c>
      <c r="B7" s="11">
        <v>42310</v>
      </c>
      <c r="C7" s="8" t="s">
        <v>10</v>
      </c>
      <c r="D7" s="8">
        <v>0</v>
      </c>
      <c r="E7" s="8">
        <v>-1</v>
      </c>
      <c r="F7" s="2">
        <v>624.86502824172089</v>
      </c>
      <c r="G7" s="3">
        <v>10</v>
      </c>
      <c r="H7" s="67">
        <v>1.8638204662082343</v>
      </c>
      <c r="I7" s="66">
        <v>1</v>
      </c>
      <c r="J7" s="94">
        <v>7.0000000000000007E-2</v>
      </c>
      <c r="K7" s="95"/>
      <c r="L7" s="94">
        <v>5.82</v>
      </c>
      <c r="M7" s="95"/>
      <c r="N7" s="92">
        <v>0</v>
      </c>
      <c r="O7" s="93" t="s">
        <v>869</v>
      </c>
      <c r="P7" s="92">
        <v>0</v>
      </c>
      <c r="Q7" s="93" t="s">
        <v>869</v>
      </c>
      <c r="R7" s="93">
        <v>0</v>
      </c>
      <c r="S7" s="93" t="s">
        <v>869</v>
      </c>
      <c r="T7" s="92">
        <v>0</v>
      </c>
      <c r="U7" s="93" t="s">
        <v>869</v>
      </c>
      <c r="V7" s="92">
        <v>0</v>
      </c>
      <c r="W7" s="93" t="s">
        <v>869</v>
      </c>
      <c r="X7" s="162">
        <v>4</v>
      </c>
      <c r="Y7" s="162">
        <v>5</v>
      </c>
      <c r="Z7" s="162">
        <v>0</v>
      </c>
      <c r="AA7" s="162">
        <v>0</v>
      </c>
      <c r="AB7" s="162">
        <v>0</v>
      </c>
      <c r="AC7" s="162">
        <v>0</v>
      </c>
      <c r="AD7" s="162">
        <v>0</v>
      </c>
      <c r="AE7" s="162">
        <v>0</v>
      </c>
      <c r="AF7" s="162">
        <v>0</v>
      </c>
      <c r="AG7" s="162">
        <v>0</v>
      </c>
      <c r="AH7" s="188">
        <v>-65.5</v>
      </c>
      <c r="AI7" s="187">
        <v>-8.67</v>
      </c>
    </row>
    <row r="8" spans="1:35" ht="15.75" x14ac:dyDescent="0.25">
      <c r="A8" s="3">
        <v>20150977</v>
      </c>
      <c r="B8" s="11">
        <v>42310</v>
      </c>
      <c r="C8" s="8" t="s">
        <v>11</v>
      </c>
      <c r="D8" s="8">
        <v>0</v>
      </c>
      <c r="E8" s="8">
        <v>-0.75</v>
      </c>
      <c r="F8" s="2">
        <v>689.99011699684627</v>
      </c>
      <c r="G8" s="3">
        <v>10</v>
      </c>
      <c r="H8" s="67">
        <v>1.3978496234126323</v>
      </c>
      <c r="I8" s="66">
        <v>1</v>
      </c>
      <c r="J8" s="94">
        <v>0.08</v>
      </c>
      <c r="K8" s="95"/>
      <c r="L8" s="94">
        <v>7.8550000000000004</v>
      </c>
      <c r="M8" s="95"/>
      <c r="N8" s="92">
        <v>0</v>
      </c>
      <c r="O8" s="93" t="s">
        <v>869</v>
      </c>
      <c r="P8" s="92">
        <v>0</v>
      </c>
      <c r="Q8" s="93" t="s">
        <v>869</v>
      </c>
      <c r="R8" s="93">
        <v>0</v>
      </c>
      <c r="S8" s="93" t="s">
        <v>869</v>
      </c>
      <c r="T8" s="92">
        <v>0</v>
      </c>
      <c r="U8" s="93" t="s">
        <v>869</v>
      </c>
      <c r="V8" s="92">
        <v>0</v>
      </c>
      <c r="W8" s="93" t="s">
        <v>869</v>
      </c>
      <c r="X8" s="162">
        <v>73.8</v>
      </c>
      <c r="Y8" s="162">
        <v>22.5</v>
      </c>
      <c r="Z8" s="162">
        <v>0</v>
      </c>
      <c r="AA8" s="162">
        <v>163.19999999999999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88">
        <v>-59.51</v>
      </c>
      <c r="AI8" s="187">
        <v>-7.89</v>
      </c>
    </row>
    <row r="9" spans="1:35" ht="15.75" x14ac:dyDescent="0.25">
      <c r="A9" s="3">
        <v>20150978</v>
      </c>
      <c r="B9" s="11">
        <v>42310</v>
      </c>
      <c r="C9" s="8" t="s">
        <v>12</v>
      </c>
      <c r="D9" s="8">
        <v>0</v>
      </c>
      <c r="E9" s="8">
        <v>-0.5</v>
      </c>
      <c r="F9" s="2">
        <v>581.94167428947924</v>
      </c>
      <c r="G9" s="3">
        <v>10</v>
      </c>
      <c r="H9" s="67">
        <v>0.50308646251256695</v>
      </c>
      <c r="I9" s="66">
        <v>1</v>
      </c>
      <c r="J9" s="94">
        <v>0.06</v>
      </c>
      <c r="K9" s="95"/>
      <c r="L9" s="94">
        <v>10.151999999999999</v>
      </c>
      <c r="M9" s="95"/>
      <c r="N9" s="92">
        <v>0</v>
      </c>
      <c r="O9" s="93" t="s">
        <v>869</v>
      </c>
      <c r="P9" s="92">
        <v>0</v>
      </c>
      <c r="Q9" s="93" t="s">
        <v>869</v>
      </c>
      <c r="R9" s="93">
        <v>0</v>
      </c>
      <c r="S9" s="93" t="s">
        <v>869</v>
      </c>
      <c r="T9" s="97">
        <v>4.6078000000000001</v>
      </c>
      <c r="U9" s="95"/>
      <c r="V9" s="92">
        <v>0</v>
      </c>
      <c r="W9" s="93" t="s">
        <v>869</v>
      </c>
      <c r="X9" s="162">
        <v>91.6</v>
      </c>
      <c r="Y9" s="162">
        <v>38.9</v>
      </c>
      <c r="Z9" s="162">
        <v>0</v>
      </c>
      <c r="AA9" s="162">
        <v>88.9</v>
      </c>
      <c r="AB9" s="162">
        <v>2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88">
        <v>-55.6</v>
      </c>
      <c r="AI9" s="187">
        <v>-7.35</v>
      </c>
    </row>
    <row r="10" spans="1:35" ht="15.75" x14ac:dyDescent="0.25">
      <c r="A10" s="3">
        <v>20150979</v>
      </c>
      <c r="B10" s="11">
        <v>42310</v>
      </c>
      <c r="C10" s="8" t="s">
        <v>13</v>
      </c>
      <c r="D10" s="8">
        <v>0</v>
      </c>
      <c r="E10" s="8">
        <v>-0.25</v>
      </c>
      <c r="F10" s="8">
        <v>196.43696946823687</v>
      </c>
      <c r="G10" s="3">
        <v>1</v>
      </c>
      <c r="H10" s="67">
        <v>0.63197201477518028</v>
      </c>
      <c r="I10" s="66">
        <v>1</v>
      </c>
      <c r="J10" s="94">
        <v>7.0000000000000007E-2</v>
      </c>
      <c r="K10" s="95"/>
      <c r="L10" s="94">
        <v>7.9619999999999997</v>
      </c>
      <c r="M10" s="95"/>
      <c r="N10" s="92">
        <v>0</v>
      </c>
      <c r="O10" s="93" t="s">
        <v>869</v>
      </c>
      <c r="P10" s="92">
        <v>0</v>
      </c>
      <c r="Q10" s="93" t="s">
        <v>869</v>
      </c>
      <c r="R10" s="94">
        <v>7.0972</v>
      </c>
      <c r="S10" s="95"/>
      <c r="T10" s="94">
        <v>0.77659999999999996</v>
      </c>
      <c r="U10" s="95"/>
      <c r="V10" s="92">
        <v>0</v>
      </c>
      <c r="W10" s="93" t="s">
        <v>869</v>
      </c>
      <c r="X10" s="162">
        <v>24.9</v>
      </c>
      <c r="Y10" s="162">
        <v>9.9</v>
      </c>
      <c r="Z10" s="162">
        <v>0</v>
      </c>
      <c r="AA10" s="162">
        <v>0</v>
      </c>
      <c r="AB10" s="162">
        <v>1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88">
        <v>-83.48</v>
      </c>
      <c r="AI10" s="187">
        <v>-12.02</v>
      </c>
    </row>
    <row r="11" spans="1:35" ht="15.75" x14ac:dyDescent="0.25">
      <c r="A11" s="3">
        <v>20150980</v>
      </c>
      <c r="B11" s="11">
        <v>42311</v>
      </c>
      <c r="C11" s="8" t="s">
        <v>14</v>
      </c>
      <c r="D11" s="8">
        <v>5</v>
      </c>
      <c r="E11" s="8">
        <v>-3</v>
      </c>
      <c r="F11" s="8">
        <v>34.808340103243793</v>
      </c>
      <c r="G11" s="3">
        <v>1</v>
      </c>
      <c r="H11" s="67">
        <v>2.8316897527213469</v>
      </c>
      <c r="I11" s="66">
        <v>2</v>
      </c>
      <c r="J11" s="94">
        <v>0.06</v>
      </c>
      <c r="K11" s="95"/>
      <c r="L11" s="94">
        <v>21.178999999999998</v>
      </c>
      <c r="M11" s="95"/>
      <c r="N11" s="92">
        <v>0</v>
      </c>
      <c r="O11" s="93" t="s">
        <v>869</v>
      </c>
      <c r="P11" s="92">
        <v>0</v>
      </c>
      <c r="Q11" s="93" t="s">
        <v>869</v>
      </c>
      <c r="R11" s="94">
        <v>5.6318000000000001</v>
      </c>
      <c r="S11" s="95"/>
      <c r="T11" s="92">
        <v>0</v>
      </c>
      <c r="U11" s="93" t="s">
        <v>869</v>
      </c>
      <c r="V11" s="92">
        <v>0</v>
      </c>
      <c r="W11" s="93" t="s">
        <v>869</v>
      </c>
      <c r="X11" s="162">
        <v>2</v>
      </c>
      <c r="Y11" s="162">
        <v>0</v>
      </c>
      <c r="Z11" s="162">
        <v>0</v>
      </c>
      <c r="AA11" s="162">
        <v>0</v>
      </c>
      <c r="AB11" s="162">
        <v>0</v>
      </c>
      <c r="AC11" s="162">
        <v>0</v>
      </c>
      <c r="AD11" s="162">
        <v>0</v>
      </c>
      <c r="AE11" s="162">
        <v>0</v>
      </c>
      <c r="AF11" s="162">
        <v>0</v>
      </c>
      <c r="AG11" s="162">
        <v>0</v>
      </c>
      <c r="AH11" s="188">
        <v>-80.88</v>
      </c>
      <c r="AI11" s="187">
        <v>-11.45</v>
      </c>
    </row>
    <row r="12" spans="1:35" ht="15.75" x14ac:dyDescent="0.25">
      <c r="A12" s="3">
        <v>20150981</v>
      </c>
      <c r="B12" s="11">
        <v>42310</v>
      </c>
      <c r="C12" s="8" t="s">
        <v>15</v>
      </c>
      <c r="D12" s="8">
        <v>5</v>
      </c>
      <c r="E12" s="8">
        <v>-2.5</v>
      </c>
      <c r="F12" s="8">
        <v>37.176525148884714</v>
      </c>
      <c r="G12" s="3">
        <v>1</v>
      </c>
      <c r="H12" s="67">
        <v>3.387612447243864</v>
      </c>
      <c r="I12" s="66">
        <v>2</v>
      </c>
      <c r="J12" s="94">
        <v>0.08</v>
      </c>
      <c r="K12" s="95"/>
      <c r="L12" s="94">
        <v>31.562999999999999</v>
      </c>
      <c r="M12" s="95"/>
      <c r="N12" s="92">
        <v>0</v>
      </c>
      <c r="O12" s="93" t="s">
        <v>869</v>
      </c>
      <c r="P12" s="92">
        <v>0</v>
      </c>
      <c r="Q12" s="93" t="s">
        <v>869</v>
      </c>
      <c r="R12" s="94">
        <v>3.7898000000000001</v>
      </c>
      <c r="S12" s="95"/>
      <c r="T12" s="92">
        <v>0</v>
      </c>
      <c r="U12" s="93" t="s">
        <v>869</v>
      </c>
      <c r="V12" s="92">
        <v>0</v>
      </c>
      <c r="W12" s="93" t="s">
        <v>869</v>
      </c>
      <c r="X12" s="162">
        <v>5</v>
      </c>
      <c r="Y12" s="162">
        <v>0</v>
      </c>
      <c r="Z12" s="162">
        <v>0</v>
      </c>
      <c r="AA12" s="162">
        <v>0</v>
      </c>
      <c r="AB12" s="162">
        <v>2</v>
      </c>
      <c r="AC12" s="162">
        <v>0</v>
      </c>
      <c r="AD12" s="162">
        <v>0</v>
      </c>
      <c r="AE12" s="162">
        <v>0</v>
      </c>
      <c r="AF12" s="162">
        <v>0</v>
      </c>
      <c r="AG12" s="162">
        <v>0</v>
      </c>
      <c r="AH12" s="188">
        <v>-77</v>
      </c>
      <c r="AI12" s="187">
        <v>-10.96</v>
      </c>
    </row>
    <row r="13" spans="1:35" ht="15.75" x14ac:dyDescent="0.25">
      <c r="A13" s="3"/>
      <c r="B13" s="11">
        <v>42310</v>
      </c>
      <c r="C13" s="8" t="s">
        <v>625</v>
      </c>
      <c r="D13" s="8">
        <v>5</v>
      </c>
      <c r="E13" s="8">
        <v>-2</v>
      </c>
      <c r="F13" s="8"/>
      <c r="G13" s="3"/>
      <c r="H13" s="67"/>
      <c r="I13" s="66"/>
      <c r="J13" s="94"/>
      <c r="K13" s="95"/>
      <c r="L13" s="94"/>
      <c r="M13" s="95"/>
      <c r="N13" s="92"/>
      <c r="O13" s="93"/>
      <c r="P13" s="92"/>
      <c r="Q13" s="93"/>
      <c r="R13" s="94"/>
      <c r="S13" s="95"/>
      <c r="T13" s="92"/>
      <c r="U13" s="93"/>
      <c r="V13" s="92"/>
      <c r="W13" s="93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86"/>
      <c r="AI13" s="187"/>
    </row>
    <row r="14" spans="1:35" ht="15.75" x14ac:dyDescent="0.25">
      <c r="A14" s="3">
        <v>20150982</v>
      </c>
      <c r="B14" s="11">
        <v>42310</v>
      </c>
      <c r="C14" s="8" t="s">
        <v>16</v>
      </c>
      <c r="D14" s="8">
        <v>5</v>
      </c>
      <c r="E14" s="8">
        <v>-1.5</v>
      </c>
      <c r="F14" s="8">
        <v>70.627138918562764</v>
      </c>
      <c r="G14" s="3">
        <v>1</v>
      </c>
      <c r="H14" s="67">
        <v>1.1805618013288675</v>
      </c>
      <c r="I14" s="66">
        <v>1</v>
      </c>
      <c r="J14" s="94">
        <v>0.03</v>
      </c>
      <c r="K14" s="95"/>
      <c r="L14" s="94">
        <v>2.6120000000000001</v>
      </c>
      <c r="M14" s="95"/>
      <c r="N14" s="92">
        <v>0</v>
      </c>
      <c r="O14" s="93" t="s">
        <v>869</v>
      </c>
      <c r="P14" s="92">
        <v>0</v>
      </c>
      <c r="Q14" s="93" t="s">
        <v>869</v>
      </c>
      <c r="R14" s="94">
        <v>1.3744000000000001</v>
      </c>
      <c r="S14" s="95"/>
      <c r="T14" s="92">
        <v>0</v>
      </c>
      <c r="U14" s="93" t="s">
        <v>869</v>
      </c>
      <c r="V14" s="92">
        <v>0</v>
      </c>
      <c r="W14" s="93" t="s">
        <v>869</v>
      </c>
      <c r="X14" s="162">
        <v>0</v>
      </c>
      <c r="Y14" s="162">
        <v>0</v>
      </c>
      <c r="Z14" s="162">
        <v>0</v>
      </c>
      <c r="AA14" s="162">
        <v>0</v>
      </c>
      <c r="AB14" s="162">
        <v>0</v>
      </c>
      <c r="AC14" s="162">
        <v>0</v>
      </c>
      <c r="AD14" s="162">
        <v>0</v>
      </c>
      <c r="AE14" s="162">
        <v>0</v>
      </c>
      <c r="AF14" s="162">
        <v>0</v>
      </c>
      <c r="AG14" s="162">
        <v>0</v>
      </c>
      <c r="AH14" s="188">
        <v>-82.83</v>
      </c>
      <c r="AI14" s="187">
        <v>-11.53</v>
      </c>
    </row>
    <row r="15" spans="1:35" ht="15.75" x14ac:dyDescent="0.25">
      <c r="A15" s="3">
        <v>20150983</v>
      </c>
      <c r="B15" s="11">
        <v>42310</v>
      </c>
      <c r="C15" s="8" t="s">
        <v>17</v>
      </c>
      <c r="D15" s="8">
        <v>5</v>
      </c>
      <c r="E15" s="8">
        <v>-1.25</v>
      </c>
      <c r="F15" s="8">
        <v>103.33769486147804</v>
      </c>
      <c r="G15" s="3">
        <v>1</v>
      </c>
      <c r="H15" s="67">
        <v>1.6010922250575226</v>
      </c>
      <c r="I15" s="66">
        <v>1</v>
      </c>
      <c r="J15" s="94">
        <v>0.02</v>
      </c>
      <c r="K15" s="95"/>
      <c r="L15" s="94">
        <v>3.0859999999999999</v>
      </c>
      <c r="M15" s="95"/>
      <c r="N15" s="92">
        <v>0</v>
      </c>
      <c r="O15" s="93" t="s">
        <v>869</v>
      </c>
      <c r="P15" s="92">
        <v>0</v>
      </c>
      <c r="Q15" s="93" t="s">
        <v>869</v>
      </c>
      <c r="R15" s="93">
        <v>0</v>
      </c>
      <c r="S15" s="93" t="s">
        <v>869</v>
      </c>
      <c r="T15" s="92">
        <v>0</v>
      </c>
      <c r="U15" s="93" t="s">
        <v>869</v>
      </c>
      <c r="V15" s="92">
        <v>0</v>
      </c>
      <c r="W15" s="93" t="s">
        <v>869</v>
      </c>
      <c r="X15" s="162">
        <v>5</v>
      </c>
      <c r="Y15" s="162">
        <v>0</v>
      </c>
      <c r="Z15" s="162">
        <v>0</v>
      </c>
      <c r="AA15" s="162">
        <v>0</v>
      </c>
      <c r="AB15" s="162">
        <v>0</v>
      </c>
      <c r="AC15" s="162">
        <v>0</v>
      </c>
      <c r="AD15" s="162">
        <v>0</v>
      </c>
      <c r="AE15" s="162">
        <v>0</v>
      </c>
      <c r="AF15" s="162">
        <v>0</v>
      </c>
      <c r="AG15" s="162">
        <v>0</v>
      </c>
      <c r="AH15" s="188">
        <v>-70.56</v>
      </c>
      <c r="AI15" s="187">
        <v>-9.2100000000000009</v>
      </c>
    </row>
    <row r="16" spans="1:35" ht="15.75" x14ac:dyDescent="0.25">
      <c r="A16" s="3">
        <v>20150984</v>
      </c>
      <c r="B16" s="11">
        <v>42310</v>
      </c>
      <c r="C16" s="8" t="s">
        <v>18</v>
      </c>
      <c r="D16" s="8">
        <v>5</v>
      </c>
      <c r="E16" s="8">
        <v>-1</v>
      </c>
      <c r="F16" s="8">
        <v>108.96213434487524</v>
      </c>
      <c r="G16" s="3">
        <v>1</v>
      </c>
      <c r="H16" s="67">
        <v>1.5829160574307435</v>
      </c>
      <c r="I16" s="66">
        <v>1</v>
      </c>
      <c r="J16" s="94">
        <v>0.04</v>
      </c>
      <c r="K16" s="95"/>
      <c r="L16" s="94">
        <v>5.8630000000000004</v>
      </c>
      <c r="M16" s="95"/>
      <c r="N16" s="92">
        <v>0</v>
      </c>
      <c r="O16" s="93" t="s">
        <v>869</v>
      </c>
      <c r="P16" s="92">
        <v>0</v>
      </c>
      <c r="Q16" s="93" t="s">
        <v>869</v>
      </c>
      <c r="R16" s="93">
        <v>0</v>
      </c>
      <c r="S16" s="93" t="s">
        <v>869</v>
      </c>
      <c r="T16" s="92">
        <v>0</v>
      </c>
      <c r="U16" s="93" t="s">
        <v>869</v>
      </c>
      <c r="V16" s="92">
        <v>0</v>
      </c>
      <c r="W16" s="93" t="s">
        <v>869</v>
      </c>
      <c r="X16" s="162">
        <v>37</v>
      </c>
      <c r="Y16" s="162">
        <v>20.8</v>
      </c>
      <c r="Z16" s="162">
        <v>0</v>
      </c>
      <c r="AA16" s="162">
        <v>660.2</v>
      </c>
      <c r="AB16" s="162">
        <v>0</v>
      </c>
      <c r="AC16" s="162">
        <v>0</v>
      </c>
      <c r="AD16" s="162">
        <v>0</v>
      </c>
      <c r="AE16" s="162">
        <v>0</v>
      </c>
      <c r="AF16" s="162">
        <v>0</v>
      </c>
      <c r="AG16" s="162">
        <v>0</v>
      </c>
      <c r="AH16" s="188">
        <v>-60.48</v>
      </c>
      <c r="AI16" s="187">
        <v>-7.91</v>
      </c>
    </row>
    <row r="17" spans="1:35" ht="15.75" x14ac:dyDescent="0.25">
      <c r="A17" s="3">
        <v>20150985</v>
      </c>
      <c r="B17" s="11">
        <v>42311</v>
      </c>
      <c r="C17" s="8" t="s">
        <v>19</v>
      </c>
      <c r="D17" s="8">
        <v>5</v>
      </c>
      <c r="E17" s="8">
        <v>-0.75</v>
      </c>
      <c r="F17" s="8">
        <v>217.75063487900522</v>
      </c>
      <c r="G17" s="3">
        <v>1</v>
      </c>
      <c r="H17" s="67">
        <v>0.92361688624122174</v>
      </c>
      <c r="I17" s="66">
        <v>1</v>
      </c>
      <c r="J17" s="94">
        <v>0.05</v>
      </c>
      <c r="K17" s="95"/>
      <c r="L17" s="94">
        <v>8.0210000000000008</v>
      </c>
      <c r="M17" s="95"/>
      <c r="N17" s="92">
        <v>0</v>
      </c>
      <c r="O17" s="93" t="s">
        <v>869</v>
      </c>
      <c r="P17" s="92">
        <v>0</v>
      </c>
      <c r="Q17" s="93" t="s">
        <v>869</v>
      </c>
      <c r="R17" s="93">
        <v>0</v>
      </c>
      <c r="S17" s="93" t="s">
        <v>869</v>
      </c>
      <c r="T17" s="92">
        <v>0</v>
      </c>
      <c r="U17" s="93" t="s">
        <v>869</v>
      </c>
      <c r="V17" s="92">
        <v>0</v>
      </c>
      <c r="W17" s="93" t="s">
        <v>869</v>
      </c>
      <c r="X17" s="162">
        <v>153.80000000000001</v>
      </c>
      <c r="Y17" s="162">
        <v>37.4</v>
      </c>
      <c r="Z17" s="162">
        <v>0</v>
      </c>
      <c r="AA17" s="162">
        <v>437.2</v>
      </c>
      <c r="AB17" s="162">
        <v>0</v>
      </c>
      <c r="AC17" s="162">
        <v>0</v>
      </c>
      <c r="AD17" s="162">
        <v>0</v>
      </c>
      <c r="AE17" s="162">
        <v>0</v>
      </c>
      <c r="AF17" s="162">
        <v>0</v>
      </c>
      <c r="AG17" s="162">
        <v>0</v>
      </c>
      <c r="AH17" s="188">
        <v>-52.9</v>
      </c>
      <c r="AI17" s="187">
        <v>-6.99</v>
      </c>
    </row>
    <row r="18" spans="1:35" s="12" customFormat="1" ht="15.75" x14ac:dyDescent="0.25">
      <c r="A18" s="3">
        <v>20150986</v>
      </c>
      <c r="B18" s="11">
        <v>42311</v>
      </c>
      <c r="C18" s="8" t="s">
        <v>20</v>
      </c>
      <c r="D18" s="8">
        <v>5</v>
      </c>
      <c r="E18" s="8">
        <v>-0.5</v>
      </c>
      <c r="F18" s="2">
        <v>347.90602904260379</v>
      </c>
      <c r="G18" s="3">
        <v>10</v>
      </c>
      <c r="H18" s="67">
        <v>0.56091972314322669</v>
      </c>
      <c r="I18" s="66">
        <v>1</v>
      </c>
      <c r="J18" s="94">
        <v>0.05</v>
      </c>
      <c r="K18" s="95"/>
      <c r="L18" s="94">
        <v>11.693</v>
      </c>
      <c r="M18" s="95"/>
      <c r="N18" s="92">
        <v>0</v>
      </c>
      <c r="O18" s="93" t="s">
        <v>869</v>
      </c>
      <c r="P18" s="92">
        <v>0</v>
      </c>
      <c r="Q18" s="93" t="s">
        <v>869</v>
      </c>
      <c r="R18" s="94">
        <v>4.17</v>
      </c>
      <c r="S18" s="95"/>
      <c r="T18" s="94">
        <v>0.4975</v>
      </c>
      <c r="U18" s="95"/>
      <c r="V18" s="94">
        <v>0.2031</v>
      </c>
      <c r="W18" s="95"/>
      <c r="X18" s="162">
        <v>230.8</v>
      </c>
      <c r="Y18" s="162">
        <v>19.2</v>
      </c>
      <c r="Z18" s="162">
        <v>0</v>
      </c>
      <c r="AA18" s="162">
        <v>256.39999999999998</v>
      </c>
      <c r="AB18" s="162">
        <v>0</v>
      </c>
      <c r="AC18" s="162">
        <v>0</v>
      </c>
      <c r="AD18" s="162">
        <v>0</v>
      </c>
      <c r="AE18" s="162">
        <v>0</v>
      </c>
      <c r="AF18" s="162">
        <v>0</v>
      </c>
      <c r="AG18" s="162">
        <v>0</v>
      </c>
      <c r="AH18" s="188">
        <v>-60.65</v>
      </c>
      <c r="AI18" s="187">
        <v>-7.76</v>
      </c>
    </row>
    <row r="19" spans="1:35" ht="15.75" x14ac:dyDescent="0.25">
      <c r="A19" s="3">
        <v>20150987</v>
      </c>
      <c r="B19" s="11">
        <v>42311</v>
      </c>
      <c r="C19" s="8" t="s">
        <v>21</v>
      </c>
      <c r="D19" s="8">
        <v>5</v>
      </c>
      <c r="E19" s="8">
        <v>-0.25</v>
      </c>
      <c r="F19" s="8">
        <v>136.64029706580354</v>
      </c>
      <c r="G19" s="3">
        <v>1</v>
      </c>
      <c r="H19" s="67">
        <v>0.54274355551644793</v>
      </c>
      <c r="I19" s="66">
        <v>1</v>
      </c>
      <c r="J19" s="94">
        <v>0.03</v>
      </c>
      <c r="K19" s="95"/>
      <c r="L19" s="94">
        <v>7.8540000000000001</v>
      </c>
      <c r="M19" s="95"/>
      <c r="N19" s="92">
        <v>0</v>
      </c>
      <c r="O19" s="93" t="s">
        <v>869</v>
      </c>
      <c r="P19" s="92">
        <v>0</v>
      </c>
      <c r="Q19" s="93" t="s">
        <v>869</v>
      </c>
      <c r="R19" s="94">
        <v>9.0760000000000005</v>
      </c>
      <c r="S19" s="95"/>
      <c r="T19" s="92">
        <v>0</v>
      </c>
      <c r="U19" s="93" t="s">
        <v>869</v>
      </c>
      <c r="V19" s="92">
        <v>0</v>
      </c>
      <c r="W19" s="93" t="s">
        <v>869</v>
      </c>
      <c r="X19" s="162">
        <v>15.7</v>
      </c>
      <c r="Y19" s="162">
        <v>8.1</v>
      </c>
      <c r="Z19" s="162">
        <v>0</v>
      </c>
      <c r="AA19" s="162">
        <v>58</v>
      </c>
      <c r="AB19" s="162">
        <v>2</v>
      </c>
      <c r="AC19" s="162">
        <v>0</v>
      </c>
      <c r="AD19" s="162">
        <v>0</v>
      </c>
      <c r="AE19" s="162">
        <v>0</v>
      </c>
      <c r="AF19" s="162">
        <v>0</v>
      </c>
      <c r="AG19" s="162">
        <v>0</v>
      </c>
      <c r="AH19" s="188">
        <v>-89.94</v>
      </c>
      <c r="AI19" s="187">
        <v>-12.28</v>
      </c>
    </row>
    <row r="20" spans="1:35" ht="15.75" x14ac:dyDescent="0.25">
      <c r="A20" s="3">
        <v>20150988</v>
      </c>
      <c r="B20" s="11">
        <v>42311</v>
      </c>
      <c r="C20" s="8" t="s">
        <v>22</v>
      </c>
      <c r="D20" s="8">
        <v>10</v>
      </c>
      <c r="E20" s="8">
        <v>-3</v>
      </c>
      <c r="F20" s="8">
        <v>37.916582975647508</v>
      </c>
      <c r="G20" s="3">
        <v>1</v>
      </c>
      <c r="H20" s="67">
        <v>0.50060789419982443</v>
      </c>
      <c r="I20" s="66">
        <v>1</v>
      </c>
      <c r="J20" s="94">
        <v>0.05</v>
      </c>
      <c r="K20" s="95"/>
      <c r="L20" s="94">
        <v>10.644</v>
      </c>
      <c r="M20" s="95"/>
      <c r="N20" s="92">
        <v>0</v>
      </c>
      <c r="O20" s="93" t="s">
        <v>869</v>
      </c>
      <c r="P20" s="92">
        <v>0</v>
      </c>
      <c r="Q20" s="93" t="s">
        <v>869</v>
      </c>
      <c r="R20" s="94">
        <v>5.3642000000000003</v>
      </c>
      <c r="S20" s="95"/>
      <c r="T20" s="94">
        <v>0.48709999999999998</v>
      </c>
      <c r="U20" s="95"/>
      <c r="V20" s="92">
        <v>0</v>
      </c>
      <c r="W20" s="93" t="s">
        <v>869</v>
      </c>
      <c r="X20" s="162">
        <v>0</v>
      </c>
      <c r="Y20" s="162">
        <v>0</v>
      </c>
      <c r="Z20" s="162">
        <v>34.299999999999997</v>
      </c>
      <c r="AA20" s="162">
        <v>0</v>
      </c>
      <c r="AB20" s="162">
        <v>0</v>
      </c>
      <c r="AC20" s="162">
        <v>0</v>
      </c>
      <c r="AD20" s="162">
        <v>0</v>
      </c>
      <c r="AE20" s="162">
        <v>0</v>
      </c>
      <c r="AF20" s="162">
        <v>0</v>
      </c>
      <c r="AG20" s="162">
        <v>0</v>
      </c>
      <c r="AH20" s="188">
        <v>-85.9</v>
      </c>
      <c r="AI20" s="187">
        <v>-12.1</v>
      </c>
    </row>
    <row r="21" spans="1:35" ht="15.75" x14ac:dyDescent="0.25">
      <c r="A21" s="3">
        <v>20150989</v>
      </c>
      <c r="B21" s="11">
        <v>42311</v>
      </c>
      <c r="C21" s="8" t="s">
        <v>23</v>
      </c>
      <c r="D21" s="8">
        <v>10</v>
      </c>
      <c r="E21" s="8">
        <v>-2.5</v>
      </c>
      <c r="F21" s="8">
        <v>35.54839793000658</v>
      </c>
      <c r="G21" s="3">
        <v>1</v>
      </c>
      <c r="H21" s="67">
        <v>0.45681985400803909</v>
      </c>
      <c r="I21" s="66">
        <v>1</v>
      </c>
      <c r="J21" s="94">
        <v>0.04</v>
      </c>
      <c r="K21" s="95"/>
      <c r="L21" s="94">
        <v>33.316000000000003</v>
      </c>
      <c r="M21" s="95"/>
      <c r="N21" s="92">
        <v>0</v>
      </c>
      <c r="O21" s="93" t="s">
        <v>869</v>
      </c>
      <c r="P21" s="92">
        <v>0</v>
      </c>
      <c r="Q21" s="93" t="s">
        <v>869</v>
      </c>
      <c r="R21" s="94">
        <v>4.2708000000000004</v>
      </c>
      <c r="S21" s="95"/>
      <c r="T21" s="92">
        <v>0</v>
      </c>
      <c r="U21" s="93" t="s">
        <v>869</v>
      </c>
      <c r="V21" s="92">
        <v>0</v>
      </c>
      <c r="W21" s="93" t="s">
        <v>869</v>
      </c>
      <c r="X21" s="162">
        <v>0</v>
      </c>
      <c r="Y21" s="162">
        <v>0</v>
      </c>
      <c r="Z21" s="162">
        <v>0</v>
      </c>
      <c r="AA21" s="162">
        <v>0</v>
      </c>
      <c r="AB21" s="162">
        <v>0</v>
      </c>
      <c r="AC21" s="162">
        <v>0</v>
      </c>
      <c r="AD21" s="162">
        <v>0</v>
      </c>
      <c r="AE21" s="162">
        <v>0</v>
      </c>
      <c r="AF21" s="162">
        <v>0</v>
      </c>
      <c r="AG21" s="162">
        <v>0</v>
      </c>
      <c r="AH21" s="188">
        <v>-89.32</v>
      </c>
      <c r="AI21" s="187">
        <v>-12.78</v>
      </c>
    </row>
    <row r="22" spans="1:35" ht="15.75" x14ac:dyDescent="0.25">
      <c r="A22" s="3">
        <v>20150990</v>
      </c>
      <c r="B22" s="11">
        <v>42311</v>
      </c>
      <c r="C22" s="8" t="s">
        <v>24</v>
      </c>
      <c r="D22" s="8">
        <v>10</v>
      </c>
      <c r="E22" s="8">
        <v>-2</v>
      </c>
      <c r="F22" s="8">
        <v>33.624247580423329</v>
      </c>
      <c r="G22" s="3">
        <v>1</v>
      </c>
      <c r="H22" s="67">
        <v>0.47334364275965618</v>
      </c>
      <c r="I22" s="66">
        <v>1</v>
      </c>
      <c r="J22" s="94">
        <v>0.05</v>
      </c>
      <c r="K22" s="95"/>
      <c r="L22" s="94">
        <v>8.7799999999999994</v>
      </c>
      <c r="M22" s="95"/>
      <c r="N22" s="92">
        <v>0</v>
      </c>
      <c r="O22" s="93" t="s">
        <v>869</v>
      </c>
      <c r="P22" s="92">
        <v>0</v>
      </c>
      <c r="Q22" s="93" t="s">
        <v>869</v>
      </c>
      <c r="R22" s="94">
        <v>3.1137999999999999</v>
      </c>
      <c r="S22" s="95"/>
      <c r="T22" s="92">
        <v>0</v>
      </c>
      <c r="U22" s="93" t="s">
        <v>869</v>
      </c>
      <c r="V22" s="92">
        <v>0</v>
      </c>
      <c r="W22" s="93" t="s">
        <v>869</v>
      </c>
      <c r="X22" s="162">
        <v>0</v>
      </c>
      <c r="Y22" s="162">
        <v>0</v>
      </c>
      <c r="Z22" s="162">
        <v>0</v>
      </c>
      <c r="AA22" s="162">
        <v>0</v>
      </c>
      <c r="AB22" s="162">
        <v>0</v>
      </c>
      <c r="AC22" s="162">
        <v>0</v>
      </c>
      <c r="AD22" s="162">
        <v>0</v>
      </c>
      <c r="AE22" s="162">
        <v>0</v>
      </c>
      <c r="AF22" s="162">
        <v>0</v>
      </c>
      <c r="AG22" s="162">
        <v>0</v>
      </c>
      <c r="AH22" s="188">
        <v>-89.44</v>
      </c>
      <c r="AI22" s="187">
        <v>-12.81</v>
      </c>
    </row>
    <row r="23" spans="1:35" ht="15.75" x14ac:dyDescent="0.25">
      <c r="A23" s="3">
        <v>20150991</v>
      </c>
      <c r="B23" s="11">
        <v>42311</v>
      </c>
      <c r="C23" s="8" t="s">
        <v>25</v>
      </c>
      <c r="D23" s="8">
        <v>10</v>
      </c>
      <c r="E23" s="8">
        <v>-1.5</v>
      </c>
      <c r="F23" s="8">
        <v>44.873126547217723</v>
      </c>
      <c r="G23" s="3">
        <v>1</v>
      </c>
      <c r="H23" s="67">
        <v>1.211130810519359</v>
      </c>
      <c r="I23" s="66">
        <v>1</v>
      </c>
      <c r="J23" s="94">
        <v>0.06</v>
      </c>
      <c r="K23" s="95"/>
      <c r="L23" s="94">
        <v>2.7559999999999998</v>
      </c>
      <c r="M23" s="95"/>
      <c r="N23" s="92">
        <v>0</v>
      </c>
      <c r="O23" s="93" t="s">
        <v>869</v>
      </c>
      <c r="P23" s="92">
        <v>0</v>
      </c>
      <c r="Q23" s="93" t="s">
        <v>869</v>
      </c>
      <c r="R23" s="93">
        <v>0</v>
      </c>
      <c r="S23" s="93" t="s">
        <v>869</v>
      </c>
      <c r="T23" s="92">
        <v>0</v>
      </c>
      <c r="U23" s="93" t="s">
        <v>869</v>
      </c>
      <c r="V23" s="92">
        <v>0</v>
      </c>
      <c r="W23" s="93" t="s">
        <v>869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0</v>
      </c>
      <c r="AF23" s="162">
        <v>0</v>
      </c>
      <c r="AG23" s="162">
        <v>0</v>
      </c>
      <c r="AH23" s="188">
        <v>-87.23</v>
      </c>
      <c r="AI23" s="187">
        <v>-12.43</v>
      </c>
    </row>
    <row r="24" spans="1:35" ht="15.75" x14ac:dyDescent="0.25">
      <c r="A24" s="3">
        <v>20150992</v>
      </c>
      <c r="B24" s="11">
        <v>42311</v>
      </c>
      <c r="C24" s="8" t="s">
        <v>26</v>
      </c>
      <c r="D24" s="8">
        <v>10</v>
      </c>
      <c r="E24" s="8">
        <v>-1.25</v>
      </c>
      <c r="F24" s="8">
        <v>75.659532140549729</v>
      </c>
      <c r="G24" s="3">
        <v>1</v>
      </c>
      <c r="H24" s="67">
        <v>2.4179798405185435</v>
      </c>
      <c r="I24" s="66">
        <v>2</v>
      </c>
      <c r="J24" s="94">
        <v>0.06</v>
      </c>
      <c r="K24" s="95"/>
      <c r="L24" s="94">
        <v>2.786</v>
      </c>
      <c r="M24" s="95"/>
      <c r="N24" s="92">
        <v>0</v>
      </c>
      <c r="O24" s="93" t="s">
        <v>869</v>
      </c>
      <c r="P24" s="92">
        <v>0</v>
      </c>
      <c r="Q24" s="93" t="s">
        <v>869</v>
      </c>
      <c r="R24" s="93">
        <v>0</v>
      </c>
      <c r="S24" s="93" t="s">
        <v>869</v>
      </c>
      <c r="T24" s="92">
        <v>0</v>
      </c>
      <c r="U24" s="93" t="s">
        <v>869</v>
      </c>
      <c r="V24" s="92">
        <v>0</v>
      </c>
      <c r="W24" s="93" t="s">
        <v>869</v>
      </c>
      <c r="X24" s="162">
        <v>2</v>
      </c>
      <c r="Y24" s="162">
        <v>0</v>
      </c>
      <c r="Z24" s="162">
        <v>0</v>
      </c>
      <c r="AA24" s="162">
        <v>0</v>
      </c>
      <c r="AB24" s="162">
        <v>0</v>
      </c>
      <c r="AC24" s="162">
        <v>0</v>
      </c>
      <c r="AD24" s="162">
        <v>0</v>
      </c>
      <c r="AE24" s="162">
        <v>0</v>
      </c>
      <c r="AF24" s="162">
        <v>0</v>
      </c>
      <c r="AG24" s="162">
        <v>0</v>
      </c>
      <c r="AH24" s="188">
        <v>-73.239999999999995</v>
      </c>
      <c r="AI24" s="187">
        <v>-10.62</v>
      </c>
    </row>
    <row r="25" spans="1:35" ht="15.75" x14ac:dyDescent="0.25">
      <c r="A25" s="3">
        <v>20150993</v>
      </c>
      <c r="B25" s="11">
        <v>42311</v>
      </c>
      <c r="C25" s="8" t="s">
        <v>27</v>
      </c>
      <c r="D25" s="8">
        <v>10</v>
      </c>
      <c r="E25" s="8">
        <v>-1</v>
      </c>
      <c r="F25" s="8">
        <v>112.21838878263151</v>
      </c>
      <c r="G25" s="3">
        <v>1</v>
      </c>
      <c r="H25" s="67">
        <v>1.8076395844527362</v>
      </c>
      <c r="I25" s="66">
        <v>1</v>
      </c>
      <c r="J25" s="94">
        <v>0.06</v>
      </c>
      <c r="K25" s="95"/>
      <c r="L25" s="94">
        <v>3.0339999999999998</v>
      </c>
      <c r="M25" s="95"/>
      <c r="N25" s="92">
        <v>0</v>
      </c>
      <c r="O25" s="93" t="s">
        <v>869</v>
      </c>
      <c r="P25" s="92">
        <v>0</v>
      </c>
      <c r="Q25" s="93" t="s">
        <v>869</v>
      </c>
      <c r="R25" s="93">
        <v>0</v>
      </c>
      <c r="S25" s="93" t="s">
        <v>869</v>
      </c>
      <c r="T25" s="92">
        <v>0</v>
      </c>
      <c r="U25" s="93" t="s">
        <v>869</v>
      </c>
      <c r="V25" s="92">
        <v>0</v>
      </c>
      <c r="W25" s="93" t="s">
        <v>869</v>
      </c>
      <c r="X25" s="162">
        <v>8.5</v>
      </c>
      <c r="Y25" s="162">
        <v>8</v>
      </c>
      <c r="Z25" s="162">
        <v>0</v>
      </c>
      <c r="AA25" s="162">
        <v>0</v>
      </c>
      <c r="AB25" s="162">
        <v>0</v>
      </c>
      <c r="AC25" s="162">
        <v>0</v>
      </c>
      <c r="AD25" s="162">
        <v>0</v>
      </c>
      <c r="AE25" s="162">
        <v>0</v>
      </c>
      <c r="AF25" s="162">
        <v>0</v>
      </c>
      <c r="AG25" s="162">
        <v>0</v>
      </c>
      <c r="AH25" s="188">
        <v>-60.68</v>
      </c>
      <c r="AI25" s="187">
        <v>-8.42</v>
      </c>
    </row>
    <row r="26" spans="1:35" s="14" customFormat="1" ht="15.75" x14ac:dyDescent="0.25">
      <c r="A26" s="3">
        <v>20150994</v>
      </c>
      <c r="B26" s="11">
        <v>42311</v>
      </c>
      <c r="C26" s="8" t="s">
        <v>28</v>
      </c>
      <c r="D26" s="8">
        <v>10</v>
      </c>
      <c r="E26" s="8">
        <v>-0.75</v>
      </c>
      <c r="F26" s="2">
        <v>334.21405080285967</v>
      </c>
      <c r="G26" s="3">
        <v>10</v>
      </c>
      <c r="H26" s="67">
        <v>0.9269216439915452</v>
      </c>
      <c r="I26" s="66">
        <v>1</v>
      </c>
      <c r="J26" s="94">
        <v>0.05</v>
      </c>
      <c r="K26" s="95"/>
      <c r="L26" s="94">
        <v>13.593</v>
      </c>
      <c r="M26" s="95"/>
      <c r="N26" s="92">
        <v>0</v>
      </c>
      <c r="O26" s="93" t="s">
        <v>869</v>
      </c>
      <c r="P26" s="92">
        <v>0</v>
      </c>
      <c r="Q26" s="93" t="s">
        <v>869</v>
      </c>
      <c r="R26" s="93">
        <v>0</v>
      </c>
      <c r="S26" s="93" t="s">
        <v>869</v>
      </c>
      <c r="T26" s="92">
        <v>0</v>
      </c>
      <c r="U26" s="93" t="s">
        <v>869</v>
      </c>
      <c r="V26" s="92">
        <v>0</v>
      </c>
      <c r="W26" s="93" t="s">
        <v>869</v>
      </c>
      <c r="X26" s="162">
        <v>230.8</v>
      </c>
      <c r="Y26" s="162">
        <v>217.6</v>
      </c>
      <c r="Z26" s="162">
        <v>0</v>
      </c>
      <c r="AA26" s="162">
        <v>117.3</v>
      </c>
      <c r="AB26" s="162">
        <v>0</v>
      </c>
      <c r="AC26" s="162">
        <v>0</v>
      </c>
      <c r="AD26" s="162">
        <v>0</v>
      </c>
      <c r="AE26" s="162">
        <v>0</v>
      </c>
      <c r="AF26" s="162">
        <v>0</v>
      </c>
      <c r="AG26" s="162">
        <v>0</v>
      </c>
      <c r="AH26" s="188">
        <v>-49.29</v>
      </c>
      <c r="AI26" s="187">
        <v>-6.8</v>
      </c>
    </row>
    <row r="27" spans="1:35" ht="15.75" x14ac:dyDescent="0.25">
      <c r="A27" s="3">
        <v>20150995</v>
      </c>
      <c r="B27" s="11">
        <v>42311</v>
      </c>
      <c r="C27" s="8" t="s">
        <v>29</v>
      </c>
      <c r="D27" s="8">
        <v>10</v>
      </c>
      <c r="E27" s="8">
        <v>-0.5</v>
      </c>
      <c r="F27" s="8">
        <v>242.46856629288231</v>
      </c>
      <c r="G27" s="3">
        <v>1</v>
      </c>
      <c r="H27" s="67">
        <v>0.65510531902744407</v>
      </c>
      <c r="I27" s="66">
        <v>1</v>
      </c>
      <c r="J27" s="94">
        <v>0.05</v>
      </c>
      <c r="K27" s="95"/>
      <c r="L27" s="94">
        <v>11.582000000000001</v>
      </c>
      <c r="M27" s="95"/>
      <c r="N27" s="92">
        <v>0</v>
      </c>
      <c r="O27" s="93" t="s">
        <v>869</v>
      </c>
      <c r="P27" s="92">
        <v>0</v>
      </c>
      <c r="Q27" s="93" t="s">
        <v>869</v>
      </c>
      <c r="R27" s="94">
        <v>3.1253000000000002</v>
      </c>
      <c r="S27" s="95"/>
      <c r="T27" s="92">
        <v>0</v>
      </c>
      <c r="U27" s="93" t="s">
        <v>869</v>
      </c>
      <c r="V27" s="92">
        <v>0</v>
      </c>
      <c r="W27" s="93" t="s">
        <v>869</v>
      </c>
      <c r="X27" s="162">
        <v>259.3</v>
      </c>
      <c r="Y27" s="162">
        <v>102.4</v>
      </c>
      <c r="Z27" s="162">
        <v>0</v>
      </c>
      <c r="AA27" s="162">
        <v>155.4</v>
      </c>
      <c r="AB27" s="162">
        <v>0</v>
      </c>
      <c r="AC27" s="162">
        <v>0</v>
      </c>
      <c r="AD27" s="162">
        <v>0</v>
      </c>
      <c r="AE27" s="162">
        <v>0</v>
      </c>
      <c r="AF27" s="162">
        <v>0</v>
      </c>
      <c r="AG27" s="162">
        <v>0</v>
      </c>
      <c r="AH27" s="188">
        <v>-63.94</v>
      </c>
      <c r="AI27" s="187">
        <v>-8.8000000000000007</v>
      </c>
    </row>
    <row r="28" spans="1:35" ht="15.75" x14ac:dyDescent="0.25">
      <c r="A28" s="3">
        <v>20150996</v>
      </c>
      <c r="B28" s="11">
        <v>42311</v>
      </c>
      <c r="C28" s="8" t="s">
        <v>30</v>
      </c>
      <c r="D28" s="8">
        <v>10</v>
      </c>
      <c r="E28" s="8">
        <v>-0.25</v>
      </c>
      <c r="F28" s="8">
        <v>146.40906037907234</v>
      </c>
      <c r="G28" s="3">
        <v>1</v>
      </c>
      <c r="H28" s="67">
        <v>0.52456738788966917</v>
      </c>
      <c r="I28" s="66">
        <v>1</v>
      </c>
      <c r="J28" s="94">
        <v>0.03</v>
      </c>
      <c r="K28" s="95"/>
      <c r="L28" s="94">
        <v>7.7210000000000001</v>
      </c>
      <c r="M28" s="95"/>
      <c r="N28" s="92">
        <v>0</v>
      </c>
      <c r="O28" s="93" t="s">
        <v>869</v>
      </c>
      <c r="P28" s="92">
        <v>0</v>
      </c>
      <c r="Q28" s="93" t="s">
        <v>869</v>
      </c>
      <c r="R28" s="94">
        <v>8.4529999999999994</v>
      </c>
      <c r="S28" s="95"/>
      <c r="T28" s="92">
        <v>0</v>
      </c>
      <c r="U28" s="93" t="s">
        <v>869</v>
      </c>
      <c r="V28" s="92">
        <v>0</v>
      </c>
      <c r="W28" s="93" t="s">
        <v>869</v>
      </c>
      <c r="X28" s="162">
        <v>28.3</v>
      </c>
      <c r="Y28" s="162">
        <v>27.9</v>
      </c>
      <c r="Z28" s="162">
        <v>0</v>
      </c>
      <c r="AA28" s="162">
        <v>0</v>
      </c>
      <c r="AB28" s="162">
        <v>3</v>
      </c>
      <c r="AC28" s="162">
        <v>0</v>
      </c>
      <c r="AD28" s="161"/>
      <c r="AE28" s="161"/>
      <c r="AF28" s="161"/>
      <c r="AG28" s="161"/>
      <c r="AH28" s="188">
        <v>-85.69</v>
      </c>
      <c r="AI28" s="187">
        <v>-12.32</v>
      </c>
    </row>
    <row r="29" spans="1:35" ht="15.75" x14ac:dyDescent="0.25">
      <c r="A29" s="3">
        <v>20150997</v>
      </c>
      <c r="B29" s="11">
        <v>42310</v>
      </c>
      <c r="C29" s="8" t="s">
        <v>31</v>
      </c>
      <c r="D29" s="8">
        <v>15</v>
      </c>
      <c r="E29" s="8">
        <v>-3</v>
      </c>
      <c r="F29" s="8">
        <v>36.436467322121928</v>
      </c>
      <c r="G29" s="3">
        <v>1</v>
      </c>
      <c r="H29" s="67">
        <v>0.44029606525642195</v>
      </c>
      <c r="I29" s="66">
        <v>1</v>
      </c>
      <c r="J29" s="93">
        <v>0</v>
      </c>
      <c r="K29" s="93" t="s">
        <v>869</v>
      </c>
      <c r="L29" s="94">
        <v>47.000999999999998</v>
      </c>
      <c r="M29" s="95"/>
      <c r="N29" s="92">
        <v>0</v>
      </c>
      <c r="O29" s="93" t="s">
        <v>869</v>
      </c>
      <c r="P29" s="92">
        <v>0</v>
      </c>
      <c r="Q29" s="93" t="s">
        <v>869</v>
      </c>
      <c r="R29" s="94">
        <v>8.0029000000000003</v>
      </c>
      <c r="S29" s="95"/>
      <c r="T29" s="92">
        <v>0</v>
      </c>
      <c r="U29" s="93" t="s">
        <v>869</v>
      </c>
      <c r="V29" s="92">
        <v>0</v>
      </c>
      <c r="W29" s="93" t="s">
        <v>869</v>
      </c>
      <c r="X29" s="162">
        <v>2</v>
      </c>
      <c r="Y29" s="162">
        <v>0</v>
      </c>
      <c r="Z29" s="162">
        <v>13.5</v>
      </c>
      <c r="AA29" s="162">
        <v>0</v>
      </c>
      <c r="AB29" s="162">
        <v>0</v>
      </c>
      <c r="AC29" s="162">
        <v>0</v>
      </c>
      <c r="AD29" s="162">
        <v>0</v>
      </c>
      <c r="AE29" s="162">
        <v>0</v>
      </c>
      <c r="AF29" s="162">
        <v>0</v>
      </c>
      <c r="AG29" s="162">
        <v>0</v>
      </c>
      <c r="AH29" s="188">
        <v>-91.75</v>
      </c>
      <c r="AI29" s="187">
        <v>-13.02</v>
      </c>
    </row>
    <row r="30" spans="1:35" ht="15.75" x14ac:dyDescent="0.25">
      <c r="A30" s="3">
        <v>20150998</v>
      </c>
      <c r="B30" s="11">
        <v>42310</v>
      </c>
      <c r="C30" s="8" t="s">
        <v>32</v>
      </c>
      <c r="D30" s="8">
        <v>15</v>
      </c>
      <c r="E30" s="8">
        <v>-2.5</v>
      </c>
      <c r="F30" s="8">
        <v>36.436467322121928</v>
      </c>
      <c r="G30" s="3">
        <v>1</v>
      </c>
      <c r="H30" s="67">
        <v>0.64849580352679725</v>
      </c>
      <c r="I30" s="66">
        <v>1</v>
      </c>
      <c r="J30" s="93">
        <v>0</v>
      </c>
      <c r="K30" s="93" t="s">
        <v>869</v>
      </c>
      <c r="L30" s="94">
        <v>23.771000000000001</v>
      </c>
      <c r="M30" s="95"/>
      <c r="N30" s="92">
        <v>0</v>
      </c>
      <c r="O30" s="93" t="s">
        <v>869</v>
      </c>
      <c r="P30" s="92">
        <v>0</v>
      </c>
      <c r="Q30" s="93" t="s">
        <v>869</v>
      </c>
      <c r="R30" s="94">
        <v>1.8809</v>
      </c>
      <c r="S30" s="95"/>
      <c r="T30" s="92">
        <v>0</v>
      </c>
      <c r="U30" s="93" t="s">
        <v>869</v>
      </c>
      <c r="V30" s="92">
        <v>0</v>
      </c>
      <c r="W30" s="93" t="s">
        <v>869</v>
      </c>
      <c r="X30" s="162">
        <v>4</v>
      </c>
      <c r="Y30" s="162">
        <v>0</v>
      </c>
      <c r="Z30" s="162">
        <v>0</v>
      </c>
      <c r="AA30" s="162">
        <v>0</v>
      </c>
      <c r="AB30" s="162">
        <v>0</v>
      </c>
      <c r="AC30" s="162">
        <v>0</v>
      </c>
      <c r="AD30" s="162">
        <v>0</v>
      </c>
      <c r="AE30" s="162">
        <v>0</v>
      </c>
      <c r="AF30" s="162">
        <v>0</v>
      </c>
      <c r="AG30" s="162">
        <v>0</v>
      </c>
      <c r="AH30" s="188">
        <v>-82.01</v>
      </c>
      <c r="AI30" s="187">
        <v>-12.11</v>
      </c>
    </row>
    <row r="31" spans="1:35" ht="15.75" x14ac:dyDescent="0.25">
      <c r="A31" s="3">
        <v>20150999</v>
      </c>
      <c r="B31" s="11">
        <v>42310</v>
      </c>
      <c r="C31" s="8" t="s">
        <v>33</v>
      </c>
      <c r="D31" s="8">
        <v>15</v>
      </c>
      <c r="E31" s="8">
        <v>-2</v>
      </c>
      <c r="F31" s="8">
        <v>65.002699435165582</v>
      </c>
      <c r="G31" s="3">
        <v>1</v>
      </c>
      <c r="H31" s="67">
        <v>0.6724552972166421</v>
      </c>
      <c r="I31" s="66">
        <v>1</v>
      </c>
      <c r="J31" s="94">
        <v>0.04</v>
      </c>
      <c r="K31" s="95"/>
      <c r="L31" s="94">
        <v>4.04</v>
      </c>
      <c r="M31" s="95"/>
      <c r="N31" s="92">
        <v>0</v>
      </c>
      <c r="O31" s="93" t="s">
        <v>869</v>
      </c>
      <c r="P31" s="92">
        <v>0</v>
      </c>
      <c r="Q31" s="93" t="s">
        <v>869</v>
      </c>
      <c r="R31" s="94">
        <v>1.0801000000000001</v>
      </c>
      <c r="S31" s="95"/>
      <c r="T31" s="92">
        <v>0</v>
      </c>
      <c r="U31" s="93" t="s">
        <v>869</v>
      </c>
      <c r="V31" s="92">
        <v>0</v>
      </c>
      <c r="W31" s="93" t="s">
        <v>869</v>
      </c>
      <c r="X31" s="162">
        <v>0</v>
      </c>
      <c r="Y31" s="162">
        <v>0</v>
      </c>
      <c r="Z31" s="162">
        <v>0</v>
      </c>
      <c r="AA31" s="162">
        <v>0</v>
      </c>
      <c r="AB31" s="162">
        <v>0</v>
      </c>
      <c r="AC31" s="162">
        <v>0</v>
      </c>
      <c r="AD31" s="162">
        <v>0</v>
      </c>
      <c r="AE31" s="162">
        <v>0</v>
      </c>
      <c r="AF31" s="162">
        <v>0</v>
      </c>
      <c r="AG31" s="162">
        <v>0</v>
      </c>
      <c r="AH31" s="188">
        <v>-77.7</v>
      </c>
      <c r="AI31" s="187">
        <v>-11.48</v>
      </c>
    </row>
    <row r="32" spans="1:35" ht="15.75" x14ac:dyDescent="0.25">
      <c r="A32" s="3">
        <v>20151000</v>
      </c>
      <c r="B32" s="11">
        <v>42310</v>
      </c>
      <c r="C32" s="8" t="s">
        <v>34</v>
      </c>
      <c r="D32" s="8">
        <v>15</v>
      </c>
      <c r="E32" s="8">
        <v>-1.5</v>
      </c>
      <c r="F32" s="8">
        <v>121.09908270378496</v>
      </c>
      <c r="G32" s="3">
        <v>1</v>
      </c>
      <c r="H32" s="67">
        <v>0.92857402286670709</v>
      </c>
      <c r="I32" s="66">
        <v>1</v>
      </c>
      <c r="J32" s="94">
        <v>0.05</v>
      </c>
      <c r="K32" s="95"/>
      <c r="L32" s="94">
        <v>2.798</v>
      </c>
      <c r="M32" s="95"/>
      <c r="N32" s="92">
        <v>0</v>
      </c>
      <c r="O32" s="93" t="s">
        <v>869</v>
      </c>
      <c r="P32" s="92">
        <v>0</v>
      </c>
      <c r="Q32" s="93" t="s">
        <v>869</v>
      </c>
      <c r="R32" s="94">
        <v>1.1365000000000001</v>
      </c>
      <c r="S32" s="95"/>
      <c r="T32" s="92">
        <v>0</v>
      </c>
      <c r="U32" s="93" t="s">
        <v>869</v>
      </c>
      <c r="V32" s="92">
        <v>0</v>
      </c>
      <c r="W32" s="93" t="s">
        <v>869</v>
      </c>
      <c r="X32" s="162">
        <v>0</v>
      </c>
      <c r="Y32" s="162">
        <v>0</v>
      </c>
      <c r="Z32" s="162">
        <v>0</v>
      </c>
      <c r="AA32" s="162">
        <v>0</v>
      </c>
      <c r="AB32" s="162">
        <v>0</v>
      </c>
      <c r="AC32" s="162">
        <v>0</v>
      </c>
      <c r="AD32" s="162">
        <v>0</v>
      </c>
      <c r="AE32" s="162">
        <v>0</v>
      </c>
      <c r="AF32" s="162">
        <v>0</v>
      </c>
      <c r="AG32" s="162">
        <v>0</v>
      </c>
      <c r="AH32" s="188">
        <v>-81.59</v>
      </c>
      <c r="AI32" s="187">
        <v>-11.96</v>
      </c>
    </row>
    <row r="33" spans="1:35" ht="15.75" x14ac:dyDescent="0.25">
      <c r="A33" s="3">
        <v>20151001</v>
      </c>
      <c r="B33" s="11">
        <v>42310</v>
      </c>
      <c r="C33" s="8" t="s">
        <v>35</v>
      </c>
      <c r="D33" s="8">
        <v>15</v>
      </c>
      <c r="E33" s="8">
        <v>-1.25</v>
      </c>
      <c r="F33" s="8">
        <v>133.68006575875239</v>
      </c>
      <c r="G33" s="3">
        <v>1</v>
      </c>
      <c r="H33" s="67">
        <v>1.7217158829443271</v>
      </c>
      <c r="I33" s="66">
        <v>1</v>
      </c>
      <c r="J33" s="94">
        <v>0.05</v>
      </c>
      <c r="K33" s="95"/>
      <c r="L33" s="94">
        <v>2.9769999999999999</v>
      </c>
      <c r="M33" s="95"/>
      <c r="N33" s="92">
        <v>0</v>
      </c>
      <c r="O33" s="93" t="s">
        <v>869</v>
      </c>
      <c r="P33" s="92">
        <v>0</v>
      </c>
      <c r="Q33" s="93" t="s">
        <v>869</v>
      </c>
      <c r="R33" s="93">
        <v>0</v>
      </c>
      <c r="S33" s="93" t="s">
        <v>869</v>
      </c>
      <c r="T33" s="92">
        <v>0</v>
      </c>
      <c r="U33" s="93" t="s">
        <v>869</v>
      </c>
      <c r="V33" s="92">
        <v>0</v>
      </c>
      <c r="W33" s="93" t="s">
        <v>869</v>
      </c>
      <c r="X33" s="162">
        <v>5</v>
      </c>
      <c r="Y33" s="162">
        <v>0</v>
      </c>
      <c r="Z33" s="162">
        <v>0</v>
      </c>
      <c r="AA33" s="162">
        <v>0</v>
      </c>
      <c r="AB33" s="162">
        <v>0</v>
      </c>
      <c r="AC33" s="162">
        <v>0</v>
      </c>
      <c r="AD33" s="162">
        <v>0</v>
      </c>
      <c r="AE33" s="162">
        <v>0</v>
      </c>
      <c r="AF33" s="162">
        <v>0</v>
      </c>
      <c r="AG33" s="162">
        <v>0</v>
      </c>
      <c r="AH33" s="188">
        <v>-79.819999999999993</v>
      </c>
      <c r="AI33" s="187">
        <v>-11.7</v>
      </c>
    </row>
    <row r="34" spans="1:35" ht="15.75" x14ac:dyDescent="0.25">
      <c r="A34" s="3">
        <v>20151002</v>
      </c>
      <c r="B34" s="11">
        <v>42310</v>
      </c>
      <c r="C34" s="8" t="s">
        <v>36</v>
      </c>
      <c r="D34" s="8">
        <v>15</v>
      </c>
      <c r="E34" s="8">
        <v>-1</v>
      </c>
      <c r="F34" s="8">
        <v>208.27789469644151</v>
      </c>
      <c r="G34" s="3">
        <v>1</v>
      </c>
      <c r="H34" s="67">
        <v>1.2681378817124382</v>
      </c>
      <c r="I34" s="66">
        <v>1</v>
      </c>
      <c r="J34" s="94">
        <v>7.0000000000000007E-2</v>
      </c>
      <c r="K34" s="95"/>
      <c r="L34" s="94">
        <v>2.62</v>
      </c>
      <c r="M34" s="95"/>
      <c r="N34" s="92">
        <v>0</v>
      </c>
      <c r="O34" s="93" t="s">
        <v>869</v>
      </c>
      <c r="P34" s="92">
        <v>0</v>
      </c>
      <c r="Q34" s="93" t="s">
        <v>869</v>
      </c>
      <c r="R34" s="93">
        <v>0</v>
      </c>
      <c r="S34" s="93" t="s">
        <v>869</v>
      </c>
      <c r="T34" s="92">
        <v>0</v>
      </c>
      <c r="U34" s="93" t="s">
        <v>869</v>
      </c>
      <c r="V34" s="92">
        <v>0</v>
      </c>
      <c r="W34" s="93" t="s">
        <v>869</v>
      </c>
      <c r="X34" s="162">
        <v>3</v>
      </c>
      <c r="Y34" s="162">
        <v>3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88">
        <v>-74.56</v>
      </c>
      <c r="AI34" s="187">
        <v>-11.03</v>
      </c>
    </row>
    <row r="35" spans="1:35" s="14" customFormat="1" ht="15.75" x14ac:dyDescent="0.25">
      <c r="A35" s="3">
        <v>20151003</v>
      </c>
      <c r="B35" s="11">
        <v>42310</v>
      </c>
      <c r="C35" s="8" t="s">
        <v>37</v>
      </c>
      <c r="D35" s="8">
        <v>15</v>
      </c>
      <c r="E35" s="8">
        <v>-0.75</v>
      </c>
      <c r="F35" s="2">
        <v>419.40858207237886</v>
      </c>
      <c r="G35" s="3">
        <v>10</v>
      </c>
      <c r="H35" s="67">
        <v>0.93848829611767737</v>
      </c>
      <c r="I35" s="66">
        <v>1</v>
      </c>
      <c r="J35" s="94">
        <v>0.06</v>
      </c>
      <c r="K35" s="95"/>
      <c r="L35" s="94">
        <v>4.8330000000000002</v>
      </c>
      <c r="M35" s="95"/>
      <c r="N35" s="92">
        <v>0</v>
      </c>
      <c r="O35" s="93" t="s">
        <v>869</v>
      </c>
      <c r="P35" s="92">
        <v>0</v>
      </c>
      <c r="Q35" s="93" t="s">
        <v>869</v>
      </c>
      <c r="R35" s="93">
        <v>0</v>
      </c>
      <c r="S35" s="93" t="s">
        <v>869</v>
      </c>
      <c r="T35" s="92">
        <v>0</v>
      </c>
      <c r="U35" s="93" t="s">
        <v>869</v>
      </c>
      <c r="V35" s="92">
        <v>0</v>
      </c>
      <c r="W35" s="93" t="s">
        <v>869</v>
      </c>
      <c r="X35" s="162">
        <v>46.8</v>
      </c>
      <c r="Y35" s="162">
        <v>13.7</v>
      </c>
      <c r="Z35" s="162">
        <v>0</v>
      </c>
      <c r="AA35" s="162">
        <v>0</v>
      </c>
      <c r="AB35" s="162">
        <v>0</v>
      </c>
      <c r="AC35" s="162">
        <v>0</v>
      </c>
      <c r="AD35" s="162">
        <v>0</v>
      </c>
      <c r="AE35" s="162">
        <v>0</v>
      </c>
      <c r="AF35" s="162">
        <v>0</v>
      </c>
      <c r="AG35" s="162">
        <v>0</v>
      </c>
      <c r="AH35" s="188">
        <v>-76.39</v>
      </c>
      <c r="AI35" s="187">
        <v>-10.94</v>
      </c>
    </row>
    <row r="36" spans="1:35" s="12" customFormat="1" ht="15.75" x14ac:dyDescent="0.25">
      <c r="A36" s="3">
        <v>20151004</v>
      </c>
      <c r="B36" s="11">
        <v>42310</v>
      </c>
      <c r="C36" s="8" t="s">
        <v>38</v>
      </c>
      <c r="D36" s="8">
        <v>15</v>
      </c>
      <c r="E36" s="8">
        <v>-0.5</v>
      </c>
      <c r="F36" s="2">
        <v>331.17138897180541</v>
      </c>
      <c r="G36" s="3">
        <v>10</v>
      </c>
      <c r="H36" s="67">
        <v>0.60553395277259292</v>
      </c>
      <c r="I36" s="66">
        <v>1</v>
      </c>
      <c r="J36" s="94">
        <v>0.06</v>
      </c>
      <c r="K36" s="95"/>
      <c r="L36" s="94">
        <v>13.08</v>
      </c>
      <c r="M36" s="95"/>
      <c r="N36" s="92">
        <v>0</v>
      </c>
      <c r="O36" s="93" t="s">
        <v>869</v>
      </c>
      <c r="P36" s="92">
        <v>0</v>
      </c>
      <c r="Q36" s="93" t="s">
        <v>869</v>
      </c>
      <c r="R36" s="94">
        <v>3.2374999999999998</v>
      </c>
      <c r="S36" s="95"/>
      <c r="T36" s="92">
        <v>0</v>
      </c>
      <c r="U36" s="93" t="s">
        <v>869</v>
      </c>
      <c r="V36" s="92">
        <v>0</v>
      </c>
      <c r="W36" s="93" t="s">
        <v>869</v>
      </c>
      <c r="X36" s="162">
        <v>442</v>
      </c>
      <c r="Y36" s="162">
        <v>66.099999999999994</v>
      </c>
      <c r="Z36" s="162">
        <v>0</v>
      </c>
      <c r="AA36" s="162">
        <v>115.9</v>
      </c>
      <c r="AB36" s="162">
        <v>1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88">
        <v>-54.41</v>
      </c>
      <c r="AI36" s="187">
        <v>-7.48</v>
      </c>
    </row>
    <row r="37" spans="1:35" ht="15.75" x14ac:dyDescent="0.25">
      <c r="A37" s="3">
        <v>20151005</v>
      </c>
      <c r="B37" s="11">
        <v>42310</v>
      </c>
      <c r="C37" s="8" t="s">
        <v>39</v>
      </c>
      <c r="D37" s="8">
        <v>15</v>
      </c>
      <c r="E37" s="8">
        <v>-0.25</v>
      </c>
      <c r="F37" s="8">
        <v>41.320848978756331</v>
      </c>
      <c r="G37" s="3">
        <v>1</v>
      </c>
      <c r="H37" s="67">
        <v>0.46508174838384764</v>
      </c>
      <c r="I37" s="66">
        <v>1</v>
      </c>
      <c r="J37" s="94">
        <v>0.03</v>
      </c>
      <c r="K37" s="95"/>
      <c r="L37" s="94">
        <v>7.8949999999999996</v>
      </c>
      <c r="M37" s="95"/>
      <c r="N37" s="92">
        <v>0</v>
      </c>
      <c r="O37" s="93" t="s">
        <v>869</v>
      </c>
      <c r="P37" s="92">
        <v>0</v>
      </c>
      <c r="Q37" s="93" t="s">
        <v>869</v>
      </c>
      <c r="R37" s="94">
        <v>11.484</v>
      </c>
      <c r="S37" s="95"/>
      <c r="T37" s="92">
        <v>0</v>
      </c>
      <c r="U37" s="93" t="s">
        <v>869</v>
      </c>
      <c r="V37" s="92">
        <v>0</v>
      </c>
      <c r="W37" s="93" t="s">
        <v>869</v>
      </c>
      <c r="X37" s="162">
        <v>38.6</v>
      </c>
      <c r="Y37" s="162">
        <v>112</v>
      </c>
      <c r="Z37" s="162">
        <v>0</v>
      </c>
      <c r="AA37" s="162">
        <v>0</v>
      </c>
      <c r="AB37" s="162">
        <v>8.3000000000000007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88">
        <v>-57.69</v>
      </c>
      <c r="AI37" s="187">
        <v>-7.4</v>
      </c>
    </row>
    <row r="38" spans="1:35" ht="15.75" x14ac:dyDescent="0.25">
      <c r="A38" s="3">
        <v>20151006</v>
      </c>
      <c r="B38" s="11">
        <v>42310</v>
      </c>
      <c r="C38" s="8" t="s">
        <v>40</v>
      </c>
      <c r="D38" s="8">
        <v>20</v>
      </c>
      <c r="E38" s="8">
        <v>-3</v>
      </c>
      <c r="F38" s="8">
        <v>39.100675498467972</v>
      </c>
      <c r="G38" s="3">
        <v>1</v>
      </c>
      <c r="H38" s="67">
        <v>0.6071863316477546</v>
      </c>
      <c r="I38" s="66">
        <v>1</v>
      </c>
      <c r="J38" s="94">
        <v>0.04</v>
      </c>
      <c r="K38" s="95"/>
      <c r="L38" s="94">
        <v>21.077999999999999</v>
      </c>
      <c r="M38" s="95"/>
      <c r="N38" s="92">
        <v>0</v>
      </c>
      <c r="O38" s="93" t="s">
        <v>869</v>
      </c>
      <c r="P38" s="92">
        <v>0</v>
      </c>
      <c r="Q38" s="93" t="s">
        <v>869</v>
      </c>
      <c r="R38" s="94">
        <v>3.0943000000000001</v>
      </c>
      <c r="S38" s="95"/>
      <c r="T38" s="92">
        <v>0</v>
      </c>
      <c r="U38" s="93" t="s">
        <v>869</v>
      </c>
      <c r="V38" s="92">
        <v>0</v>
      </c>
      <c r="W38" s="93" t="s">
        <v>869</v>
      </c>
      <c r="X38" s="163">
        <v>5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  <c r="AE38" s="163">
        <v>0</v>
      </c>
      <c r="AF38" s="163">
        <v>0</v>
      </c>
      <c r="AG38" s="163">
        <v>0</v>
      </c>
      <c r="AH38" s="188">
        <v>-85.77</v>
      </c>
      <c r="AI38" s="187">
        <v>-12.72</v>
      </c>
    </row>
    <row r="39" spans="1:35" ht="15.75" x14ac:dyDescent="0.25">
      <c r="A39" s="3">
        <v>20151007</v>
      </c>
      <c r="B39" s="11">
        <v>42310</v>
      </c>
      <c r="C39" s="8" t="s">
        <v>41</v>
      </c>
      <c r="D39" s="8">
        <v>20</v>
      </c>
      <c r="E39" s="8">
        <v>-2.5</v>
      </c>
      <c r="F39" s="8">
        <v>61.302410301351628</v>
      </c>
      <c r="G39" s="3">
        <v>1</v>
      </c>
      <c r="H39" s="67">
        <v>0.73359331559762531</v>
      </c>
      <c r="I39" s="66">
        <v>1</v>
      </c>
      <c r="J39" s="94">
        <v>0.05</v>
      </c>
      <c r="K39" s="95"/>
      <c r="L39" s="94">
        <v>18.074000000000002</v>
      </c>
      <c r="M39" s="95"/>
      <c r="N39" s="92">
        <v>0</v>
      </c>
      <c r="O39" s="93" t="s">
        <v>869</v>
      </c>
      <c r="P39" s="92">
        <v>0</v>
      </c>
      <c r="Q39" s="93" t="s">
        <v>869</v>
      </c>
      <c r="R39" s="93">
        <v>0</v>
      </c>
      <c r="S39" s="93" t="s">
        <v>869</v>
      </c>
      <c r="T39" s="92">
        <v>0</v>
      </c>
      <c r="U39" s="93" t="s">
        <v>869</v>
      </c>
      <c r="V39" s="92">
        <v>0</v>
      </c>
      <c r="W39" s="93" t="s">
        <v>869</v>
      </c>
      <c r="X39" s="163">
        <v>5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88">
        <v>-87.96</v>
      </c>
      <c r="AI39" s="187">
        <v>-12.89</v>
      </c>
    </row>
    <row r="40" spans="1:35" ht="15.75" x14ac:dyDescent="0.25">
      <c r="A40" s="3">
        <v>20151008</v>
      </c>
      <c r="B40" s="11">
        <v>42310</v>
      </c>
      <c r="C40" s="8" t="s">
        <v>42</v>
      </c>
      <c r="D40" s="8">
        <v>20</v>
      </c>
      <c r="E40" s="8">
        <v>-2</v>
      </c>
      <c r="F40" s="8">
        <v>139.60052837285468</v>
      </c>
      <c r="G40" s="3">
        <v>1</v>
      </c>
      <c r="H40" s="67">
        <v>0.74922245923701569</v>
      </c>
      <c r="I40" s="66">
        <v>1</v>
      </c>
      <c r="J40" s="94">
        <v>7.0000000000000007E-2</v>
      </c>
      <c r="K40" s="95"/>
      <c r="L40" s="94">
        <v>7.5549999999999997</v>
      </c>
      <c r="M40" s="95"/>
      <c r="N40" s="92">
        <v>0</v>
      </c>
      <c r="O40" s="93" t="s">
        <v>869</v>
      </c>
      <c r="P40" s="92">
        <v>0</v>
      </c>
      <c r="Q40" s="93" t="s">
        <v>869</v>
      </c>
      <c r="R40" s="94">
        <v>1.2669999999999999</v>
      </c>
      <c r="S40" s="95"/>
      <c r="T40" s="92">
        <v>0</v>
      </c>
      <c r="U40" s="93" t="s">
        <v>869</v>
      </c>
      <c r="V40" s="92">
        <v>0</v>
      </c>
      <c r="W40" s="93" t="s">
        <v>869</v>
      </c>
      <c r="X40" s="163">
        <v>2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  <c r="AE40" s="163">
        <v>0</v>
      </c>
      <c r="AF40" s="163">
        <v>0</v>
      </c>
      <c r="AG40" s="163">
        <v>0</v>
      </c>
      <c r="AH40" s="188">
        <v>-88.74</v>
      </c>
      <c r="AI40" s="187">
        <v>-12.94</v>
      </c>
    </row>
    <row r="41" spans="1:35" s="15" customFormat="1" ht="15.75" x14ac:dyDescent="0.25">
      <c r="A41" s="3">
        <v>20151009</v>
      </c>
      <c r="B41" s="11">
        <v>42311</v>
      </c>
      <c r="C41" s="8" t="s">
        <v>43</v>
      </c>
      <c r="D41" s="8">
        <v>20</v>
      </c>
      <c r="E41" s="8">
        <v>-1.5</v>
      </c>
      <c r="F41" s="2">
        <v>399.63128017052617</v>
      </c>
      <c r="G41" s="3">
        <v>10</v>
      </c>
      <c r="H41" s="67">
        <v>1.1685885616457166</v>
      </c>
      <c r="I41" s="66">
        <v>1</v>
      </c>
      <c r="J41" s="94">
        <v>0.08</v>
      </c>
      <c r="K41" s="95"/>
      <c r="L41" s="94">
        <v>3.4180000000000001</v>
      </c>
      <c r="M41" s="95"/>
      <c r="N41" s="92">
        <v>0</v>
      </c>
      <c r="O41" s="93" t="s">
        <v>869</v>
      </c>
      <c r="P41" s="92">
        <v>0</v>
      </c>
      <c r="Q41" s="93" t="s">
        <v>869</v>
      </c>
      <c r="R41" s="93">
        <v>0</v>
      </c>
      <c r="S41" s="93" t="s">
        <v>869</v>
      </c>
      <c r="T41" s="92">
        <v>0</v>
      </c>
      <c r="U41" s="93" t="s">
        <v>869</v>
      </c>
      <c r="V41" s="92">
        <v>0</v>
      </c>
      <c r="W41" s="93" t="s">
        <v>869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0</v>
      </c>
      <c r="AD41" s="163">
        <v>0</v>
      </c>
      <c r="AE41" s="163">
        <v>0</v>
      </c>
      <c r="AF41" s="163">
        <v>0</v>
      </c>
      <c r="AG41" s="163">
        <v>0</v>
      </c>
      <c r="AH41" s="188">
        <v>-86.87</v>
      </c>
      <c r="AI41" s="187">
        <v>-12.94</v>
      </c>
    </row>
    <row r="42" spans="1:35" s="15" customFormat="1" ht="15.75" x14ac:dyDescent="0.25">
      <c r="A42" s="3">
        <v>20151010</v>
      </c>
      <c r="B42" s="11">
        <v>42311</v>
      </c>
      <c r="C42" s="8" t="s">
        <v>44</v>
      </c>
      <c r="D42" s="8">
        <v>20</v>
      </c>
      <c r="E42" s="8">
        <v>-1.25</v>
      </c>
      <c r="F42" s="2">
        <v>490.91113510215393</v>
      </c>
      <c r="G42" s="3">
        <v>10</v>
      </c>
      <c r="H42" s="67">
        <v>2.7815563006949779</v>
      </c>
      <c r="I42" s="66">
        <v>2</v>
      </c>
      <c r="J42" s="94">
        <v>0.05</v>
      </c>
      <c r="K42" s="95"/>
      <c r="L42" s="94">
        <v>3.242</v>
      </c>
      <c r="M42" s="95"/>
      <c r="N42" s="92">
        <v>0</v>
      </c>
      <c r="O42" s="93" t="s">
        <v>869</v>
      </c>
      <c r="P42" s="92">
        <v>0</v>
      </c>
      <c r="Q42" s="93" t="s">
        <v>869</v>
      </c>
      <c r="R42" s="93">
        <v>0</v>
      </c>
      <c r="S42" s="93" t="s">
        <v>869</v>
      </c>
      <c r="T42" s="92">
        <v>0</v>
      </c>
      <c r="U42" s="93" t="s">
        <v>869</v>
      </c>
      <c r="V42" s="92">
        <v>0</v>
      </c>
      <c r="W42" s="93" t="s">
        <v>869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</v>
      </c>
      <c r="AE42" s="163">
        <v>0</v>
      </c>
      <c r="AF42" s="163">
        <v>0</v>
      </c>
      <c r="AG42" s="163">
        <v>0</v>
      </c>
      <c r="AH42" s="188">
        <v>-85.36</v>
      </c>
      <c r="AI42" s="187">
        <v>-12.59</v>
      </c>
    </row>
    <row r="43" spans="1:35" ht="15.75" x14ac:dyDescent="0.25">
      <c r="A43" s="3">
        <v>20151011</v>
      </c>
      <c r="B43" s="11">
        <v>42311</v>
      </c>
      <c r="C43" s="8" t="s">
        <v>45</v>
      </c>
      <c r="D43" s="8">
        <v>20</v>
      </c>
      <c r="E43" s="8">
        <v>-1</v>
      </c>
      <c r="F43" s="2">
        <v>466.49265331448413</v>
      </c>
      <c r="G43" s="3">
        <v>10</v>
      </c>
      <c r="H43" s="67">
        <v>1.0473844858050516</v>
      </c>
      <c r="I43" s="66">
        <v>1</v>
      </c>
      <c r="J43" s="94">
        <v>0.05</v>
      </c>
      <c r="K43" s="95"/>
      <c r="L43" s="94">
        <v>5.117</v>
      </c>
      <c r="M43" s="95"/>
      <c r="N43" s="92">
        <v>0</v>
      </c>
      <c r="O43" s="93" t="s">
        <v>869</v>
      </c>
      <c r="P43" s="92">
        <v>0</v>
      </c>
      <c r="Q43" s="93" t="s">
        <v>869</v>
      </c>
      <c r="R43" s="93">
        <v>0</v>
      </c>
      <c r="S43" s="93" t="s">
        <v>869</v>
      </c>
      <c r="T43" s="92">
        <v>0</v>
      </c>
      <c r="U43" s="93" t="s">
        <v>869</v>
      </c>
      <c r="V43" s="92">
        <v>0</v>
      </c>
      <c r="W43" s="93" t="s">
        <v>869</v>
      </c>
      <c r="X43" s="163">
        <v>96.5</v>
      </c>
      <c r="Y43" s="163">
        <v>32.6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88">
        <v>-76.569999999999993</v>
      </c>
      <c r="AI43" s="187">
        <v>-11.14</v>
      </c>
    </row>
    <row r="44" spans="1:35" ht="15.75" x14ac:dyDescent="0.25">
      <c r="A44" s="3">
        <v>20151012</v>
      </c>
      <c r="B44" s="11">
        <v>42311</v>
      </c>
      <c r="C44" s="8" t="s">
        <v>46</v>
      </c>
      <c r="D44" s="8">
        <v>20</v>
      </c>
      <c r="E44" s="8">
        <v>-0.75</v>
      </c>
      <c r="F44" s="2">
        <v>448.73126547217726</v>
      </c>
      <c r="G44" s="3">
        <v>10</v>
      </c>
      <c r="H44" s="67">
        <v>0.52863104120700544</v>
      </c>
      <c r="I44" s="66">
        <v>1</v>
      </c>
      <c r="J44" s="94">
        <v>0.08</v>
      </c>
      <c r="K44" s="95"/>
      <c r="L44" s="94">
        <v>12.43</v>
      </c>
      <c r="M44" s="95"/>
      <c r="N44" s="92">
        <v>0</v>
      </c>
      <c r="O44" s="93" t="s">
        <v>869</v>
      </c>
      <c r="P44" s="92">
        <v>0</v>
      </c>
      <c r="Q44" s="93" t="s">
        <v>869</v>
      </c>
      <c r="R44" s="94">
        <v>2.1404000000000001</v>
      </c>
      <c r="S44" s="95"/>
      <c r="T44" s="92">
        <v>0</v>
      </c>
      <c r="U44" s="93" t="s">
        <v>869</v>
      </c>
      <c r="V44" s="92">
        <v>0</v>
      </c>
      <c r="W44" s="93" t="s">
        <v>869</v>
      </c>
      <c r="X44" s="163">
        <v>353.9</v>
      </c>
      <c r="Y44" s="163">
        <v>78.900000000000006</v>
      </c>
      <c r="Z44" s="163">
        <v>0</v>
      </c>
      <c r="AA44" s="163">
        <v>172.8</v>
      </c>
      <c r="AB44" s="163">
        <v>0</v>
      </c>
      <c r="AC44" s="163">
        <v>0</v>
      </c>
      <c r="AD44" s="163">
        <v>0</v>
      </c>
      <c r="AE44" s="163">
        <v>0</v>
      </c>
      <c r="AF44" s="163">
        <v>0</v>
      </c>
      <c r="AG44" s="163">
        <v>0</v>
      </c>
      <c r="AH44" s="188">
        <v>-52.26</v>
      </c>
      <c r="AI44" s="187">
        <v>-7.39</v>
      </c>
    </row>
    <row r="45" spans="1:35" ht="15.75" x14ac:dyDescent="0.25">
      <c r="A45" s="3">
        <v>20151013</v>
      </c>
      <c r="B45" s="11">
        <v>42311</v>
      </c>
      <c r="C45" s="8" t="s">
        <v>47</v>
      </c>
      <c r="D45" s="8">
        <v>20</v>
      </c>
      <c r="E45" s="8">
        <v>-0.5</v>
      </c>
      <c r="F45" s="8">
        <v>243.80067038105537</v>
      </c>
      <c r="G45" s="3">
        <v>1</v>
      </c>
      <c r="H45" s="67">
        <v>0.43409186205128658</v>
      </c>
      <c r="I45" s="66">
        <v>1</v>
      </c>
      <c r="J45" s="94">
        <v>7.0000000000000007E-2</v>
      </c>
      <c r="K45" s="95"/>
      <c r="L45" s="94">
        <v>7.3769999999999998</v>
      </c>
      <c r="M45" s="95"/>
      <c r="N45" s="92">
        <v>0</v>
      </c>
      <c r="O45" s="93" t="s">
        <v>869</v>
      </c>
      <c r="P45" s="92">
        <v>0</v>
      </c>
      <c r="Q45" s="93" t="s">
        <v>869</v>
      </c>
      <c r="R45" s="94">
        <v>11.9803</v>
      </c>
      <c r="S45" s="95"/>
      <c r="T45" s="92">
        <v>0</v>
      </c>
      <c r="U45" s="93" t="s">
        <v>869</v>
      </c>
      <c r="V45" s="94">
        <v>0.27879999999999999</v>
      </c>
      <c r="W45" s="95"/>
      <c r="X45" s="163">
        <v>12.9</v>
      </c>
      <c r="Y45" s="163">
        <v>4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0</v>
      </c>
      <c r="AF45" s="163">
        <v>0</v>
      </c>
      <c r="AG45" s="163">
        <v>0</v>
      </c>
      <c r="AH45" s="188">
        <v>-58.87</v>
      </c>
      <c r="AI45" s="187">
        <v>-7.68</v>
      </c>
    </row>
    <row r="46" spans="1:35" ht="15.75" x14ac:dyDescent="0.25">
      <c r="A46" s="3">
        <v>20151014</v>
      </c>
      <c r="B46" s="11">
        <v>42311</v>
      </c>
      <c r="C46" s="8" t="s">
        <v>48</v>
      </c>
      <c r="D46" s="8">
        <v>20</v>
      </c>
      <c r="E46" s="8">
        <v>-0.25</v>
      </c>
      <c r="F46" s="8">
        <v>108.51809964881755</v>
      </c>
      <c r="G46" s="3">
        <v>1</v>
      </c>
      <c r="H46" s="67">
        <v>0.39934669364362935</v>
      </c>
      <c r="I46" s="66">
        <v>1</v>
      </c>
      <c r="J46" s="94">
        <v>0.04</v>
      </c>
      <c r="K46" s="95"/>
      <c r="L46" s="94">
        <v>7.0979999999999999</v>
      </c>
      <c r="M46" s="95"/>
      <c r="N46" s="92">
        <v>0</v>
      </c>
      <c r="O46" s="93" t="s">
        <v>869</v>
      </c>
      <c r="P46" s="92">
        <v>0</v>
      </c>
      <c r="Q46" s="93" t="s">
        <v>869</v>
      </c>
      <c r="R46" s="94">
        <v>11.5764</v>
      </c>
      <c r="S46" s="95"/>
      <c r="T46" s="92">
        <v>0</v>
      </c>
      <c r="U46" s="93" t="s">
        <v>869</v>
      </c>
      <c r="V46" s="92">
        <v>0</v>
      </c>
      <c r="W46" s="93" t="s">
        <v>869</v>
      </c>
      <c r="X46" s="163">
        <v>11.1</v>
      </c>
      <c r="Y46" s="163">
        <v>9.5</v>
      </c>
      <c r="Z46" s="163">
        <v>0</v>
      </c>
      <c r="AA46" s="163">
        <v>0</v>
      </c>
      <c r="AB46" s="163">
        <v>5.6</v>
      </c>
      <c r="AC46" s="163">
        <v>0</v>
      </c>
      <c r="AD46" s="163">
        <v>0</v>
      </c>
      <c r="AE46" s="163">
        <v>0</v>
      </c>
      <c r="AF46" s="163">
        <v>0</v>
      </c>
      <c r="AG46" s="163">
        <v>0</v>
      </c>
      <c r="AH46" s="188">
        <v>-57.02</v>
      </c>
      <c r="AI46" s="187">
        <v>-7.38</v>
      </c>
    </row>
    <row r="47" spans="1:35" ht="15.75" x14ac:dyDescent="0.25">
      <c r="A47" s="3">
        <v>20151015</v>
      </c>
      <c r="B47" s="11">
        <v>42311</v>
      </c>
      <c r="C47" s="8" t="s">
        <v>49</v>
      </c>
      <c r="D47" s="8">
        <v>25</v>
      </c>
      <c r="E47" s="8">
        <v>-3</v>
      </c>
      <c r="F47" s="8">
        <v>45.169149677922839</v>
      </c>
      <c r="G47" s="3">
        <v>1</v>
      </c>
      <c r="H47" s="67">
        <v>0.88093088831720512</v>
      </c>
      <c r="I47" s="66">
        <v>1</v>
      </c>
      <c r="J47" s="94">
        <v>0.05</v>
      </c>
      <c r="K47" s="95"/>
      <c r="L47" s="94">
        <v>28.718</v>
      </c>
      <c r="M47" s="95"/>
      <c r="N47" s="92">
        <v>0</v>
      </c>
      <c r="O47" s="93" t="s">
        <v>869</v>
      </c>
      <c r="P47" s="92">
        <v>0</v>
      </c>
      <c r="Q47" s="93" t="s">
        <v>869</v>
      </c>
      <c r="R47" s="94">
        <v>4.4808000000000003</v>
      </c>
      <c r="S47" s="95"/>
      <c r="T47" s="92">
        <v>0</v>
      </c>
      <c r="U47" s="93" t="s">
        <v>869</v>
      </c>
      <c r="V47" s="92">
        <v>0</v>
      </c>
      <c r="W47" s="93" t="s">
        <v>869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163">
        <v>0</v>
      </c>
      <c r="AD47" s="163">
        <v>0</v>
      </c>
      <c r="AE47" s="163">
        <v>0</v>
      </c>
      <c r="AF47" s="163">
        <v>0</v>
      </c>
      <c r="AG47" s="163">
        <v>0</v>
      </c>
      <c r="AH47" s="188">
        <v>-86.97</v>
      </c>
      <c r="AI47" s="187">
        <v>-12.58</v>
      </c>
    </row>
    <row r="48" spans="1:35" ht="15.75" x14ac:dyDescent="0.25">
      <c r="A48" s="3">
        <v>20151016</v>
      </c>
      <c r="B48" s="11">
        <v>42311</v>
      </c>
      <c r="C48" s="8" t="s">
        <v>50</v>
      </c>
      <c r="D48" s="8">
        <v>25</v>
      </c>
      <c r="E48" s="8">
        <v>-2.5</v>
      </c>
      <c r="F48" s="8">
        <v>133.5320541933998</v>
      </c>
      <c r="G48" s="3">
        <v>1</v>
      </c>
      <c r="H48" s="67">
        <v>0.98355033919563484</v>
      </c>
      <c r="I48" s="66">
        <v>1</v>
      </c>
      <c r="J48" s="94">
        <v>0.05</v>
      </c>
      <c r="K48" s="95"/>
      <c r="L48" s="94">
        <v>20.393999999999998</v>
      </c>
      <c r="M48" s="95"/>
      <c r="N48" s="92">
        <v>0</v>
      </c>
      <c r="O48" s="93" t="s">
        <v>869</v>
      </c>
      <c r="P48" s="92">
        <v>0</v>
      </c>
      <c r="Q48" s="93" t="s">
        <v>869</v>
      </c>
      <c r="R48" s="93">
        <v>0</v>
      </c>
      <c r="S48" s="93" t="s">
        <v>869</v>
      </c>
      <c r="T48" s="92">
        <v>0</v>
      </c>
      <c r="U48" s="93" t="s">
        <v>869</v>
      </c>
      <c r="V48" s="92">
        <v>0</v>
      </c>
      <c r="W48" s="93" t="s">
        <v>869</v>
      </c>
      <c r="X48" s="163">
        <v>0</v>
      </c>
      <c r="Y48" s="163">
        <v>0</v>
      </c>
      <c r="Z48" s="163">
        <v>0</v>
      </c>
      <c r="AA48" s="163">
        <v>0</v>
      </c>
      <c r="AB48" s="163">
        <v>0</v>
      </c>
      <c r="AC48" s="163">
        <v>0</v>
      </c>
      <c r="AD48" s="163">
        <v>0</v>
      </c>
      <c r="AE48" s="163">
        <v>0</v>
      </c>
      <c r="AF48" s="163">
        <v>0</v>
      </c>
      <c r="AG48" s="163">
        <v>0</v>
      </c>
      <c r="AH48" s="188">
        <v>-93.25</v>
      </c>
      <c r="AI48" s="187">
        <v>-13.03</v>
      </c>
    </row>
    <row r="49" spans="1:35" ht="15.75" x14ac:dyDescent="0.25">
      <c r="A49" s="3">
        <v>20151017</v>
      </c>
      <c r="B49" s="11">
        <v>42311</v>
      </c>
      <c r="C49" s="8" t="s">
        <v>51</v>
      </c>
      <c r="D49" s="8">
        <v>25</v>
      </c>
      <c r="E49" s="8">
        <v>-2</v>
      </c>
      <c r="F49" s="8">
        <v>206.94579060826845</v>
      </c>
      <c r="G49" s="3">
        <v>1</v>
      </c>
      <c r="H49" s="67">
        <v>0.74760640489247343</v>
      </c>
      <c r="I49" s="66">
        <v>1</v>
      </c>
      <c r="J49" s="94">
        <v>0.06</v>
      </c>
      <c r="K49" s="95"/>
      <c r="L49" s="94">
        <v>8.3879999999999999</v>
      </c>
      <c r="M49" s="95"/>
      <c r="N49" s="92">
        <v>0</v>
      </c>
      <c r="O49" s="93" t="s">
        <v>869</v>
      </c>
      <c r="P49" s="92">
        <v>0</v>
      </c>
      <c r="Q49" s="93" t="s">
        <v>869</v>
      </c>
      <c r="R49" s="93">
        <v>0</v>
      </c>
      <c r="S49" s="93" t="s">
        <v>869</v>
      </c>
      <c r="T49" s="92">
        <v>0</v>
      </c>
      <c r="U49" s="93" t="s">
        <v>869</v>
      </c>
      <c r="V49" s="92">
        <v>0</v>
      </c>
      <c r="W49" s="93" t="s">
        <v>869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163">
        <v>0</v>
      </c>
      <c r="AD49" s="163">
        <v>0</v>
      </c>
      <c r="AE49" s="163">
        <v>0</v>
      </c>
      <c r="AF49" s="163">
        <v>0</v>
      </c>
      <c r="AG49" s="163">
        <v>0</v>
      </c>
      <c r="AH49" s="188">
        <v>-91.33</v>
      </c>
      <c r="AI49" s="187">
        <v>-13.1</v>
      </c>
    </row>
    <row r="50" spans="1:35" ht="15.75" x14ac:dyDescent="0.25">
      <c r="A50" s="3">
        <v>20151018</v>
      </c>
      <c r="B50" s="11">
        <v>42311</v>
      </c>
      <c r="C50" s="8" t="s">
        <v>52</v>
      </c>
      <c r="D50" s="8">
        <v>25</v>
      </c>
      <c r="E50" s="8">
        <v>-1.5</v>
      </c>
      <c r="F50" s="2">
        <v>306.64016273372175</v>
      </c>
      <c r="G50" s="3">
        <v>10</v>
      </c>
      <c r="H50" s="67">
        <v>1.3011050178981771</v>
      </c>
      <c r="I50" s="66">
        <v>1</v>
      </c>
      <c r="J50" s="94">
        <v>0.08</v>
      </c>
      <c r="K50" s="95"/>
      <c r="L50" s="94">
        <v>4.3529999999999998</v>
      </c>
      <c r="M50" s="95"/>
      <c r="N50" s="92">
        <v>0</v>
      </c>
      <c r="O50" s="93" t="s">
        <v>869</v>
      </c>
      <c r="P50" s="92">
        <v>0</v>
      </c>
      <c r="Q50" s="93" t="s">
        <v>869</v>
      </c>
      <c r="R50" s="93">
        <v>0</v>
      </c>
      <c r="S50" s="93" t="s">
        <v>869</v>
      </c>
      <c r="T50" s="92">
        <v>0</v>
      </c>
      <c r="U50" s="93" t="s">
        <v>869</v>
      </c>
      <c r="V50" s="92">
        <v>0</v>
      </c>
      <c r="W50" s="93" t="s">
        <v>869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163">
        <v>0</v>
      </c>
      <c r="AD50" s="163">
        <v>0</v>
      </c>
      <c r="AE50" s="163">
        <v>0</v>
      </c>
      <c r="AF50" s="163">
        <v>0</v>
      </c>
      <c r="AG50" s="163">
        <v>0</v>
      </c>
      <c r="AH50" s="188">
        <v>-88.07</v>
      </c>
      <c r="AI50" s="187">
        <v>-12.84</v>
      </c>
    </row>
    <row r="51" spans="1:35" ht="15.75" x14ac:dyDescent="0.25">
      <c r="A51" s="3">
        <v>20151019</v>
      </c>
      <c r="B51" s="11">
        <v>42311</v>
      </c>
      <c r="C51" s="8" t="s">
        <v>53</v>
      </c>
      <c r="D51" s="8">
        <v>25</v>
      </c>
      <c r="E51" s="8">
        <v>-1.25</v>
      </c>
      <c r="F51" s="2">
        <v>425.04941501576798</v>
      </c>
      <c r="G51" s="3">
        <v>10</v>
      </c>
      <c r="H51" s="67">
        <v>1.5402810608904227</v>
      </c>
      <c r="I51" s="66">
        <v>1</v>
      </c>
      <c r="J51" s="94">
        <v>0.05</v>
      </c>
      <c r="K51" s="95"/>
      <c r="L51" s="94">
        <v>3.6960000000000002</v>
      </c>
      <c r="M51" s="95"/>
      <c r="N51" s="92">
        <v>0</v>
      </c>
      <c r="O51" s="93" t="s">
        <v>869</v>
      </c>
      <c r="P51" s="92">
        <v>0</v>
      </c>
      <c r="Q51" s="93" t="s">
        <v>869</v>
      </c>
      <c r="R51" s="93">
        <v>0</v>
      </c>
      <c r="S51" s="93" t="s">
        <v>869</v>
      </c>
      <c r="T51" s="92">
        <v>0</v>
      </c>
      <c r="U51" s="93" t="s">
        <v>869</v>
      </c>
      <c r="V51" s="92">
        <v>0</v>
      </c>
      <c r="W51" s="93" t="s">
        <v>869</v>
      </c>
      <c r="X51" s="163">
        <v>6.4</v>
      </c>
      <c r="Y51" s="163">
        <v>0</v>
      </c>
      <c r="Z51" s="163">
        <v>0</v>
      </c>
      <c r="AA51" s="163">
        <v>0</v>
      </c>
      <c r="AB51" s="163">
        <v>0</v>
      </c>
      <c r="AC51" s="163">
        <v>0</v>
      </c>
      <c r="AD51" s="163">
        <v>0</v>
      </c>
      <c r="AE51" s="163">
        <v>0</v>
      </c>
      <c r="AF51" s="163">
        <v>0</v>
      </c>
      <c r="AG51" s="163">
        <v>0</v>
      </c>
      <c r="AH51" s="188">
        <v>-87.39</v>
      </c>
      <c r="AI51" s="187">
        <v>-12.6</v>
      </c>
    </row>
    <row r="52" spans="1:35" ht="15.75" x14ac:dyDescent="0.25">
      <c r="A52" s="3">
        <v>20151020</v>
      </c>
      <c r="B52" s="11">
        <v>42311</v>
      </c>
      <c r="C52" s="8" t="s">
        <v>54</v>
      </c>
      <c r="D52" s="8">
        <v>25</v>
      </c>
      <c r="E52" s="8">
        <v>-1</v>
      </c>
      <c r="F52" s="2">
        <v>463.53242200743296</v>
      </c>
      <c r="G52" s="3">
        <v>10</v>
      </c>
      <c r="H52" s="67">
        <v>1.2776722299023151</v>
      </c>
      <c r="I52" s="66">
        <v>1</v>
      </c>
      <c r="J52" s="94">
        <v>0.08</v>
      </c>
      <c r="K52" s="95"/>
      <c r="L52" s="94">
        <v>3.6589999999999998</v>
      </c>
      <c r="M52" s="95"/>
      <c r="N52" s="92">
        <v>0</v>
      </c>
      <c r="O52" s="93" t="s">
        <v>869</v>
      </c>
      <c r="P52" s="92">
        <v>0</v>
      </c>
      <c r="Q52" s="93" t="s">
        <v>869</v>
      </c>
      <c r="R52" s="93">
        <v>0</v>
      </c>
      <c r="S52" s="93" t="s">
        <v>869</v>
      </c>
      <c r="T52" s="92">
        <v>0</v>
      </c>
      <c r="U52" s="93" t="s">
        <v>869</v>
      </c>
      <c r="V52" s="92">
        <v>0</v>
      </c>
      <c r="W52" s="93" t="s">
        <v>869</v>
      </c>
      <c r="X52" s="163">
        <v>7.1</v>
      </c>
      <c r="Y52" s="163">
        <v>0</v>
      </c>
      <c r="Z52" s="163">
        <v>0</v>
      </c>
      <c r="AA52" s="163">
        <v>0</v>
      </c>
      <c r="AB52" s="163">
        <v>0</v>
      </c>
      <c r="AC52" s="163">
        <v>0</v>
      </c>
      <c r="AD52" s="163">
        <v>0</v>
      </c>
      <c r="AE52" s="163">
        <v>0</v>
      </c>
      <c r="AF52" s="163">
        <v>0</v>
      </c>
      <c r="AG52" s="163">
        <v>0</v>
      </c>
      <c r="AH52" s="188">
        <v>-85.28</v>
      </c>
      <c r="AI52" s="187">
        <v>-12.34</v>
      </c>
    </row>
    <row r="53" spans="1:35" ht="15.75" x14ac:dyDescent="0.25">
      <c r="A53" s="3">
        <v>20151021</v>
      </c>
      <c r="B53" s="11">
        <v>42311</v>
      </c>
      <c r="C53" s="8" t="s">
        <v>55</v>
      </c>
      <c r="D53" s="8">
        <v>25</v>
      </c>
      <c r="E53" s="8">
        <v>-0.75</v>
      </c>
      <c r="F53" s="2">
        <v>504.97566030614911</v>
      </c>
      <c r="G53" s="3">
        <v>10</v>
      </c>
      <c r="H53" s="67">
        <v>0.70316491041756302</v>
      </c>
      <c r="I53" s="66">
        <v>1</v>
      </c>
      <c r="J53" s="94">
        <v>0.05</v>
      </c>
      <c r="K53" s="95"/>
      <c r="L53" s="94">
        <v>6.2640000000000002</v>
      </c>
      <c r="M53" s="95"/>
      <c r="N53" s="92">
        <v>0</v>
      </c>
      <c r="O53" s="93" t="s">
        <v>869</v>
      </c>
      <c r="P53" s="92">
        <v>0</v>
      </c>
      <c r="Q53" s="93" t="s">
        <v>869</v>
      </c>
      <c r="R53" s="94">
        <v>1.2544999999999999</v>
      </c>
      <c r="S53" s="95"/>
      <c r="T53" s="92">
        <v>0</v>
      </c>
      <c r="U53" s="93" t="s">
        <v>869</v>
      </c>
      <c r="V53" s="92">
        <v>0</v>
      </c>
      <c r="W53" s="93" t="s">
        <v>869</v>
      </c>
      <c r="X53" s="163">
        <v>70.7</v>
      </c>
      <c r="Y53" s="163">
        <v>16.3</v>
      </c>
      <c r="Z53" s="163">
        <v>0</v>
      </c>
      <c r="AA53" s="163">
        <v>0</v>
      </c>
      <c r="AB53" s="163">
        <v>0</v>
      </c>
      <c r="AC53" s="163">
        <v>0</v>
      </c>
      <c r="AD53" s="163">
        <v>0</v>
      </c>
      <c r="AE53" s="163">
        <v>0</v>
      </c>
      <c r="AF53" s="163">
        <v>0</v>
      </c>
      <c r="AG53" s="163">
        <v>0</v>
      </c>
      <c r="AH53" s="188">
        <v>-72.489999999999995</v>
      </c>
      <c r="AI53" s="187">
        <v>-10.36</v>
      </c>
    </row>
    <row r="54" spans="1:35" s="15" customFormat="1" ht="15.75" x14ac:dyDescent="0.25">
      <c r="A54" s="3">
        <v>20151022</v>
      </c>
      <c r="B54" s="11">
        <v>42311</v>
      </c>
      <c r="C54" s="8" t="s">
        <v>56</v>
      </c>
      <c r="D54" s="8">
        <v>25</v>
      </c>
      <c r="E54" s="8">
        <v>-0.5</v>
      </c>
      <c r="F54" s="2">
        <v>378.33264735314634</v>
      </c>
      <c r="G54" s="3">
        <v>10</v>
      </c>
      <c r="H54" s="67">
        <v>0.56499226395920488</v>
      </c>
      <c r="I54" s="66">
        <v>1</v>
      </c>
      <c r="J54" s="94">
        <v>0.05</v>
      </c>
      <c r="K54" s="95"/>
      <c r="L54" s="94">
        <v>8.577</v>
      </c>
      <c r="M54" s="95"/>
      <c r="N54" s="92">
        <v>0</v>
      </c>
      <c r="O54" s="93" t="s">
        <v>869</v>
      </c>
      <c r="P54" s="92">
        <v>0</v>
      </c>
      <c r="Q54" s="93" t="s">
        <v>869</v>
      </c>
      <c r="R54" s="94">
        <v>5.6357999999999997</v>
      </c>
      <c r="S54" s="95"/>
      <c r="T54" s="92">
        <v>0</v>
      </c>
      <c r="U54" s="93" t="s">
        <v>869</v>
      </c>
      <c r="V54" s="92">
        <v>0</v>
      </c>
      <c r="W54" s="93" t="s">
        <v>869</v>
      </c>
      <c r="X54" s="163">
        <v>47.4</v>
      </c>
      <c r="Y54" s="163">
        <v>12.9</v>
      </c>
      <c r="Z54" s="163">
        <v>0</v>
      </c>
      <c r="AA54" s="163">
        <v>0</v>
      </c>
      <c r="AB54" s="163">
        <v>2.7</v>
      </c>
      <c r="AC54" s="163">
        <v>0</v>
      </c>
      <c r="AD54" s="163">
        <v>0</v>
      </c>
      <c r="AE54" s="163">
        <v>0</v>
      </c>
      <c r="AF54" s="163">
        <v>0</v>
      </c>
      <c r="AG54" s="163">
        <v>0</v>
      </c>
      <c r="AH54" s="188">
        <v>-57.64</v>
      </c>
      <c r="AI54" s="187">
        <v>-7.7</v>
      </c>
    </row>
    <row r="55" spans="1:35" ht="15.75" x14ac:dyDescent="0.25">
      <c r="A55" s="3">
        <v>20151023</v>
      </c>
      <c r="B55" s="11">
        <v>42311</v>
      </c>
      <c r="C55" s="8" t="s">
        <v>57</v>
      </c>
      <c r="D55" s="8">
        <v>25</v>
      </c>
      <c r="E55" s="8">
        <v>-0.25</v>
      </c>
      <c r="F55" s="8">
        <v>131.31188071311146</v>
      </c>
      <c r="G55" s="3">
        <v>1</v>
      </c>
      <c r="H55" s="67">
        <v>0.86396231769951193</v>
      </c>
      <c r="I55" s="66">
        <v>1</v>
      </c>
      <c r="J55" s="94">
        <v>0.05</v>
      </c>
      <c r="K55" s="95"/>
      <c r="L55" s="94">
        <v>7.0339999999999998</v>
      </c>
      <c r="M55" s="95"/>
      <c r="N55" s="92">
        <v>0</v>
      </c>
      <c r="O55" s="93" t="s">
        <v>869</v>
      </c>
      <c r="P55" s="92">
        <v>0</v>
      </c>
      <c r="Q55" s="93" t="s">
        <v>869</v>
      </c>
      <c r="R55" s="94">
        <v>11.1051</v>
      </c>
      <c r="S55" s="95"/>
      <c r="T55" s="92">
        <v>0</v>
      </c>
      <c r="U55" s="93" t="s">
        <v>869</v>
      </c>
      <c r="V55" s="92">
        <v>0</v>
      </c>
      <c r="W55" s="93" t="s">
        <v>869</v>
      </c>
      <c r="X55" s="163">
        <v>10</v>
      </c>
      <c r="Y55" s="163">
        <v>3</v>
      </c>
      <c r="Z55" s="163">
        <v>0</v>
      </c>
      <c r="AA55" s="163">
        <v>0</v>
      </c>
      <c r="AB55" s="163">
        <v>2.6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88">
        <v>-57.68</v>
      </c>
      <c r="AI55" s="187">
        <v>-7.45</v>
      </c>
    </row>
    <row r="56" spans="1:35" ht="15.75" x14ac:dyDescent="0.25">
      <c r="A56" s="3">
        <v>20151024</v>
      </c>
      <c r="B56" s="11">
        <v>42310</v>
      </c>
      <c r="C56" s="8" t="s">
        <v>58</v>
      </c>
      <c r="D56" s="8">
        <f>D47+5</f>
        <v>30</v>
      </c>
      <c r="E56" s="8">
        <v>-3</v>
      </c>
      <c r="F56" s="16">
        <v>67.499217588093657</v>
      </c>
      <c r="G56" s="7">
        <v>1</v>
      </c>
      <c r="H56" s="67">
        <v>0.59084913347188006</v>
      </c>
      <c r="I56" s="66">
        <v>1</v>
      </c>
      <c r="J56" s="94">
        <v>7.0000000000000007E-2</v>
      </c>
      <c r="K56" s="95"/>
      <c r="L56" s="94">
        <v>11.769</v>
      </c>
      <c r="M56" s="95"/>
      <c r="N56" s="92">
        <v>0</v>
      </c>
      <c r="O56" s="93" t="s">
        <v>869</v>
      </c>
      <c r="P56" s="92">
        <v>0</v>
      </c>
      <c r="Q56" s="93" t="s">
        <v>869</v>
      </c>
      <c r="R56" s="94">
        <v>7.109</v>
      </c>
      <c r="S56" s="95"/>
      <c r="T56" s="92">
        <v>0</v>
      </c>
      <c r="U56" s="93" t="s">
        <v>869</v>
      </c>
      <c r="V56" s="92">
        <v>0</v>
      </c>
      <c r="W56" s="93" t="s">
        <v>869</v>
      </c>
      <c r="X56" s="163">
        <v>3</v>
      </c>
      <c r="Y56" s="163">
        <v>0</v>
      </c>
      <c r="Z56" s="163">
        <v>27.8</v>
      </c>
      <c r="AA56" s="163">
        <v>0</v>
      </c>
      <c r="AB56" s="163">
        <v>2</v>
      </c>
      <c r="AC56" s="163">
        <v>0</v>
      </c>
      <c r="AD56" s="163">
        <v>0</v>
      </c>
      <c r="AE56" s="163">
        <v>0</v>
      </c>
      <c r="AF56" s="163">
        <v>0</v>
      </c>
      <c r="AG56" s="163">
        <v>0</v>
      </c>
      <c r="AH56" s="188">
        <v>-82.1</v>
      </c>
      <c r="AI56" s="187">
        <v>-11.89</v>
      </c>
    </row>
    <row r="57" spans="1:35" ht="15.75" x14ac:dyDescent="0.25">
      <c r="A57" s="3">
        <v>20151025</v>
      </c>
      <c r="B57" s="11">
        <v>42310</v>
      </c>
      <c r="C57" s="8" t="s">
        <v>59</v>
      </c>
      <c r="D57" s="8">
        <f t="shared" ref="D57:D118" si="0">D48+5</f>
        <v>30</v>
      </c>
      <c r="E57" s="8">
        <v>-2.5</v>
      </c>
      <c r="F57" s="16">
        <v>69.781213961384353</v>
      </c>
      <c r="G57" s="7">
        <v>1</v>
      </c>
      <c r="H57" s="67">
        <v>0.75972681247653995</v>
      </c>
      <c r="I57" s="66">
        <v>1</v>
      </c>
      <c r="J57" s="94">
        <v>0.05</v>
      </c>
      <c r="K57" s="95"/>
      <c r="L57" s="94">
        <v>42.524999999999999</v>
      </c>
      <c r="M57" s="95"/>
      <c r="N57" s="92">
        <v>0</v>
      </c>
      <c r="O57" s="93" t="s">
        <v>869</v>
      </c>
      <c r="P57" s="92">
        <v>0</v>
      </c>
      <c r="Q57" s="93" t="s">
        <v>869</v>
      </c>
      <c r="R57" s="94">
        <v>4.1036999999999999</v>
      </c>
      <c r="S57" s="95"/>
      <c r="T57" s="92">
        <v>0</v>
      </c>
      <c r="U57" s="93" t="s">
        <v>869</v>
      </c>
      <c r="V57" s="92">
        <v>0</v>
      </c>
      <c r="W57" s="93" t="s">
        <v>869</v>
      </c>
      <c r="X57" s="163">
        <v>4</v>
      </c>
      <c r="Y57" s="163">
        <v>0</v>
      </c>
      <c r="Z57" s="163">
        <v>0</v>
      </c>
      <c r="AA57" s="163">
        <v>0</v>
      </c>
      <c r="AB57" s="163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0</v>
      </c>
      <c r="AH57" s="188">
        <v>-89.08</v>
      </c>
      <c r="AI57" s="187">
        <v>-12.83</v>
      </c>
    </row>
    <row r="58" spans="1:35" ht="15.75" x14ac:dyDescent="0.25">
      <c r="A58" s="3">
        <v>20151026</v>
      </c>
      <c r="B58" s="11">
        <v>42310</v>
      </c>
      <c r="C58" s="8" t="s">
        <v>60</v>
      </c>
      <c r="D58" s="8">
        <f t="shared" si="0"/>
        <v>30</v>
      </c>
      <c r="E58" s="8">
        <v>-2</v>
      </c>
      <c r="F58" s="16">
        <v>163.64733144940823</v>
      </c>
      <c r="G58" s="7">
        <v>1</v>
      </c>
      <c r="H58" s="67">
        <v>0.68619633979986994</v>
      </c>
      <c r="I58" s="66">
        <v>1</v>
      </c>
      <c r="J58" s="94">
        <v>0.05</v>
      </c>
      <c r="K58" s="95"/>
      <c r="L58" s="94">
        <v>18.312999999999999</v>
      </c>
      <c r="M58" s="95"/>
      <c r="N58" s="92">
        <v>0</v>
      </c>
      <c r="O58" s="93" t="s">
        <v>869</v>
      </c>
      <c r="P58" s="92">
        <v>0</v>
      </c>
      <c r="Q58" s="93" t="s">
        <v>869</v>
      </c>
      <c r="R58" s="94">
        <v>4.2923999999999998</v>
      </c>
      <c r="S58" s="95"/>
      <c r="T58" s="92">
        <v>0</v>
      </c>
      <c r="U58" s="93" t="s">
        <v>869</v>
      </c>
      <c r="V58" s="92">
        <v>0</v>
      </c>
      <c r="W58" s="93" t="s">
        <v>869</v>
      </c>
      <c r="X58" s="163">
        <v>3</v>
      </c>
      <c r="Y58" s="163">
        <v>0</v>
      </c>
      <c r="Z58" s="163">
        <v>0</v>
      </c>
      <c r="AA58" s="163">
        <v>0</v>
      </c>
      <c r="AB58" s="163">
        <v>0</v>
      </c>
      <c r="AC58" s="163">
        <v>0</v>
      </c>
      <c r="AD58" s="163">
        <v>0</v>
      </c>
      <c r="AE58" s="163">
        <v>0</v>
      </c>
      <c r="AF58" s="163">
        <v>0</v>
      </c>
      <c r="AG58" s="163">
        <v>0</v>
      </c>
      <c r="AH58" s="188">
        <v>-86.51</v>
      </c>
      <c r="AI58" s="187">
        <v>-12.77</v>
      </c>
    </row>
    <row r="59" spans="1:35" ht="15.75" x14ac:dyDescent="0.25">
      <c r="A59" s="3">
        <v>20151027</v>
      </c>
      <c r="B59" s="11">
        <v>42310</v>
      </c>
      <c r="C59" s="8" t="s">
        <v>61</v>
      </c>
      <c r="D59" s="8">
        <f t="shared" si="0"/>
        <v>30</v>
      </c>
      <c r="E59" s="8">
        <v>-1.5</v>
      </c>
      <c r="F59" s="16">
        <v>220.69724078167556</v>
      </c>
      <c r="G59" s="7">
        <v>1</v>
      </c>
      <c r="H59" s="67">
        <v>0.72255756255206938</v>
      </c>
      <c r="I59" s="66">
        <v>1</v>
      </c>
      <c r="J59" s="94">
        <v>0.04</v>
      </c>
      <c r="K59" s="95"/>
      <c r="L59" s="94">
        <v>9.5749999999999993</v>
      </c>
      <c r="M59" s="95"/>
      <c r="N59" s="92">
        <v>0</v>
      </c>
      <c r="O59" s="93" t="s">
        <v>869</v>
      </c>
      <c r="P59" s="92">
        <v>0</v>
      </c>
      <c r="Q59" s="93" t="s">
        <v>869</v>
      </c>
      <c r="R59" s="93">
        <v>0</v>
      </c>
      <c r="S59" s="93" t="s">
        <v>869</v>
      </c>
      <c r="T59" s="92">
        <v>0</v>
      </c>
      <c r="U59" s="93" t="s">
        <v>869</v>
      </c>
      <c r="V59" s="92">
        <v>0</v>
      </c>
      <c r="W59" s="93" t="s">
        <v>869</v>
      </c>
      <c r="X59" s="163">
        <v>138.1</v>
      </c>
      <c r="Y59" s="163">
        <v>84</v>
      </c>
      <c r="Z59" s="163">
        <v>76.400000000000006</v>
      </c>
      <c r="AA59" s="163">
        <v>82.9</v>
      </c>
      <c r="AB59" s="163">
        <v>0</v>
      </c>
      <c r="AC59" s="163">
        <v>0</v>
      </c>
      <c r="AD59" s="163">
        <v>0</v>
      </c>
      <c r="AE59" s="163">
        <v>0</v>
      </c>
      <c r="AF59" s="163">
        <v>0</v>
      </c>
      <c r="AG59" s="163">
        <v>0</v>
      </c>
      <c r="AH59" s="188">
        <v>-76.55</v>
      </c>
      <c r="AI59" s="187">
        <v>-10.83</v>
      </c>
    </row>
    <row r="60" spans="1:35" ht="15.75" x14ac:dyDescent="0.25">
      <c r="A60" s="3">
        <v>20151028</v>
      </c>
      <c r="B60" s="11">
        <v>42310</v>
      </c>
      <c r="C60" s="8" t="s">
        <v>62</v>
      </c>
      <c r="D60" s="8">
        <f t="shared" si="0"/>
        <v>30</v>
      </c>
      <c r="E60" s="8">
        <v>-1.25</v>
      </c>
      <c r="F60" s="5">
        <v>256.62617411097608</v>
      </c>
      <c r="G60" s="7">
        <v>10</v>
      </c>
      <c r="H60" s="67">
        <v>1.5709860934367246</v>
      </c>
      <c r="I60" s="66">
        <v>1</v>
      </c>
      <c r="J60" s="94">
        <v>0.05</v>
      </c>
      <c r="K60" s="95"/>
      <c r="L60" s="94">
        <v>9.4160000000000004</v>
      </c>
      <c r="M60" s="95"/>
      <c r="N60" s="92">
        <v>0</v>
      </c>
      <c r="O60" s="93" t="s">
        <v>869</v>
      </c>
      <c r="P60" s="92">
        <v>0</v>
      </c>
      <c r="Q60" s="93" t="s">
        <v>869</v>
      </c>
      <c r="R60" s="93">
        <v>0</v>
      </c>
      <c r="S60" s="93" t="s">
        <v>869</v>
      </c>
      <c r="T60" s="97">
        <v>0.65459999999999996</v>
      </c>
      <c r="U60" s="95"/>
      <c r="V60" s="92">
        <v>0</v>
      </c>
      <c r="W60" s="93" t="s">
        <v>869</v>
      </c>
      <c r="X60" s="163">
        <v>831.3</v>
      </c>
      <c r="Y60" s="163">
        <v>8.1</v>
      </c>
      <c r="Z60" s="163">
        <v>0</v>
      </c>
      <c r="AA60" s="163">
        <v>252</v>
      </c>
      <c r="AB60" s="163">
        <v>2</v>
      </c>
      <c r="AC60" s="163">
        <v>0</v>
      </c>
      <c r="AD60" s="163">
        <v>0</v>
      </c>
      <c r="AE60" s="163">
        <v>0</v>
      </c>
      <c r="AF60" s="163">
        <v>0</v>
      </c>
      <c r="AG60" s="163">
        <v>0</v>
      </c>
      <c r="AH60" s="188">
        <v>-88.44</v>
      </c>
      <c r="AI60" s="187">
        <v>-12.8</v>
      </c>
    </row>
    <row r="61" spans="1:35" ht="15.75" x14ac:dyDescent="0.25">
      <c r="A61" s="3">
        <v>20151029</v>
      </c>
      <c r="B61" s="11">
        <v>42310</v>
      </c>
      <c r="C61" s="8" t="s">
        <v>63</v>
      </c>
      <c r="D61" s="8">
        <f t="shared" si="0"/>
        <v>30</v>
      </c>
      <c r="E61" s="8">
        <v>-1</v>
      </c>
      <c r="F61" s="5">
        <v>214.02890847621646</v>
      </c>
      <c r="G61" s="7">
        <v>10</v>
      </c>
      <c r="H61" s="67">
        <v>1.1895972681247653</v>
      </c>
      <c r="I61" s="66">
        <v>1</v>
      </c>
      <c r="J61" s="94">
        <v>0.11</v>
      </c>
      <c r="K61" s="95"/>
      <c r="L61" s="94">
        <v>8.1349999999999998</v>
      </c>
      <c r="M61" s="95"/>
      <c r="N61" s="92">
        <v>0</v>
      </c>
      <c r="O61" s="93" t="s">
        <v>869</v>
      </c>
      <c r="P61" s="92">
        <v>0</v>
      </c>
      <c r="Q61" s="93" t="s">
        <v>869</v>
      </c>
      <c r="R61" s="93">
        <v>0</v>
      </c>
      <c r="S61" s="93" t="s">
        <v>869</v>
      </c>
      <c r="T61" s="97">
        <v>0.62780000000000002</v>
      </c>
      <c r="U61" s="95"/>
      <c r="V61" s="92">
        <v>0</v>
      </c>
      <c r="W61" s="93" t="s">
        <v>869</v>
      </c>
      <c r="X61" s="163">
        <v>107.9</v>
      </c>
      <c r="Y61" s="163">
        <v>21.6</v>
      </c>
      <c r="Z61" s="163">
        <v>0</v>
      </c>
      <c r="AA61" s="163">
        <v>0</v>
      </c>
      <c r="AB61" s="163">
        <v>0</v>
      </c>
      <c r="AC61" s="163">
        <v>0</v>
      </c>
      <c r="AD61" s="163">
        <v>0</v>
      </c>
      <c r="AE61" s="163">
        <v>0</v>
      </c>
      <c r="AF61" s="163">
        <v>0</v>
      </c>
      <c r="AG61" s="163">
        <v>0</v>
      </c>
      <c r="AH61" s="188">
        <v>-68.59</v>
      </c>
      <c r="AI61" s="187">
        <v>-9.16</v>
      </c>
    </row>
    <row r="62" spans="1:35" ht="15.75" x14ac:dyDescent="0.25">
      <c r="A62" s="3">
        <v>20151030</v>
      </c>
      <c r="B62" s="11">
        <v>42310</v>
      </c>
      <c r="C62" s="8" t="s">
        <v>64</v>
      </c>
      <c r="D62" s="8">
        <f t="shared" si="0"/>
        <v>30</v>
      </c>
      <c r="E62" s="8">
        <v>-0.75</v>
      </c>
      <c r="F62" s="5">
        <v>264.23282868861173</v>
      </c>
      <c r="G62" s="7">
        <v>10</v>
      </c>
      <c r="H62" s="67">
        <v>1.3188816156881413</v>
      </c>
      <c r="I62" s="66">
        <v>1</v>
      </c>
      <c r="J62" s="94">
        <v>0.1</v>
      </c>
      <c r="K62" s="95"/>
      <c r="L62" s="94">
        <v>10.492000000000001</v>
      </c>
      <c r="M62" s="95"/>
      <c r="N62" s="92">
        <v>0</v>
      </c>
      <c r="O62" s="93" t="s">
        <v>869</v>
      </c>
      <c r="P62" s="92">
        <v>0</v>
      </c>
      <c r="Q62" s="93" t="s">
        <v>869</v>
      </c>
      <c r="R62" s="93">
        <v>0</v>
      </c>
      <c r="S62" s="93" t="s">
        <v>869</v>
      </c>
      <c r="T62" s="92">
        <v>0</v>
      </c>
      <c r="U62" s="93" t="s">
        <v>869</v>
      </c>
      <c r="V62" s="92">
        <v>0</v>
      </c>
      <c r="W62" s="93" t="s">
        <v>869</v>
      </c>
      <c r="X62" s="163">
        <v>117.8</v>
      </c>
      <c r="Y62" s="163">
        <v>16.100000000000001</v>
      </c>
      <c r="Z62" s="163">
        <v>0</v>
      </c>
      <c r="AA62" s="163">
        <v>97.8</v>
      </c>
      <c r="AB62" s="163">
        <v>0</v>
      </c>
      <c r="AC62" s="163">
        <v>0</v>
      </c>
      <c r="AD62" s="163">
        <v>0</v>
      </c>
      <c r="AE62" s="163">
        <v>0</v>
      </c>
      <c r="AF62" s="163">
        <v>0</v>
      </c>
      <c r="AG62" s="163">
        <v>0</v>
      </c>
      <c r="AH62" s="188">
        <v>-59.25</v>
      </c>
      <c r="AI62" s="187">
        <v>-7.61</v>
      </c>
    </row>
    <row r="63" spans="1:35" ht="15.75" x14ac:dyDescent="0.25">
      <c r="A63" s="3">
        <v>20151031</v>
      </c>
      <c r="B63" s="11">
        <v>42310</v>
      </c>
      <c r="C63" s="8" t="s">
        <v>65</v>
      </c>
      <c r="D63" s="8">
        <f t="shared" si="0"/>
        <v>30</v>
      </c>
      <c r="E63" s="8">
        <v>-0.5</v>
      </c>
      <c r="F63" s="5">
        <v>268.79682143519312</v>
      </c>
      <c r="G63" s="7">
        <v>10</v>
      </c>
      <c r="H63" s="67">
        <v>0.94234095340980861</v>
      </c>
      <c r="I63" s="66">
        <v>1</v>
      </c>
      <c r="J63" s="94">
        <v>0.08</v>
      </c>
      <c r="K63" s="95"/>
      <c r="L63" s="94">
        <v>11.532999999999999</v>
      </c>
      <c r="M63" s="95"/>
      <c r="N63" s="92">
        <v>0</v>
      </c>
      <c r="O63" s="93" t="s">
        <v>869</v>
      </c>
      <c r="P63" s="92">
        <v>0</v>
      </c>
      <c r="Q63" s="93" t="s">
        <v>869</v>
      </c>
      <c r="R63" s="94">
        <v>8.0696999999999992</v>
      </c>
      <c r="S63" s="95"/>
      <c r="T63" s="94">
        <v>0.60040000000000004</v>
      </c>
      <c r="U63" s="95"/>
      <c r="V63" s="92">
        <v>0</v>
      </c>
      <c r="W63" s="93" t="s">
        <v>869</v>
      </c>
      <c r="X63" s="163">
        <v>112.6</v>
      </c>
      <c r="Y63" s="163">
        <v>11.7</v>
      </c>
      <c r="Z63" s="163">
        <v>0</v>
      </c>
      <c r="AA63" s="163">
        <v>86.9</v>
      </c>
      <c r="AB63" s="163">
        <v>0</v>
      </c>
      <c r="AC63" s="163">
        <v>0</v>
      </c>
      <c r="AD63" s="163">
        <v>0</v>
      </c>
      <c r="AE63" s="163">
        <v>0</v>
      </c>
      <c r="AF63" s="163">
        <v>0</v>
      </c>
      <c r="AG63" s="163">
        <v>0</v>
      </c>
      <c r="AH63" s="188">
        <v>-56.96</v>
      </c>
      <c r="AI63" s="187">
        <v>-7.25</v>
      </c>
    </row>
    <row r="64" spans="1:35" ht="15.75" x14ac:dyDescent="0.25">
      <c r="A64" s="3">
        <v>20151032</v>
      </c>
      <c r="B64" s="11">
        <v>42310</v>
      </c>
      <c r="C64" s="8" t="s">
        <v>66</v>
      </c>
      <c r="D64" s="8">
        <f t="shared" si="0"/>
        <v>30</v>
      </c>
      <c r="E64" s="8">
        <v>-0.25</v>
      </c>
      <c r="F64" s="16">
        <v>164.56012999872451</v>
      </c>
      <c r="G64" s="7">
        <v>1</v>
      </c>
      <c r="H64" s="67">
        <v>1.4271572567724689</v>
      </c>
      <c r="I64" s="66">
        <v>1</v>
      </c>
      <c r="J64" s="97">
        <v>0.08</v>
      </c>
      <c r="K64" s="93"/>
      <c r="L64" s="97">
        <v>6.1070000000000002</v>
      </c>
      <c r="M64" s="93"/>
      <c r="N64" s="92">
        <v>0</v>
      </c>
      <c r="O64" s="93" t="s">
        <v>869</v>
      </c>
      <c r="P64" s="92">
        <v>0</v>
      </c>
      <c r="Q64" s="93" t="s">
        <v>869</v>
      </c>
      <c r="R64" s="97">
        <v>7.3895</v>
      </c>
      <c r="S64" s="93"/>
      <c r="T64" s="96">
        <v>0</v>
      </c>
      <c r="U64" s="93" t="s">
        <v>869</v>
      </c>
      <c r="V64" s="96">
        <v>0</v>
      </c>
      <c r="W64" s="93" t="s">
        <v>869</v>
      </c>
      <c r="X64" s="163">
        <v>22.5</v>
      </c>
      <c r="Y64" s="163">
        <v>10.1</v>
      </c>
      <c r="Z64" s="163">
        <v>0</v>
      </c>
      <c r="AA64" s="114">
        <v>22</v>
      </c>
      <c r="AB64" s="163">
        <v>4.9000000000000004</v>
      </c>
      <c r="AC64" s="163">
        <v>0</v>
      </c>
      <c r="AD64" s="163">
        <v>0</v>
      </c>
      <c r="AE64" s="163">
        <v>0</v>
      </c>
      <c r="AF64" s="163">
        <v>0</v>
      </c>
      <c r="AG64" s="163">
        <v>0</v>
      </c>
      <c r="AH64" s="188">
        <v>-57.12</v>
      </c>
      <c r="AI64" s="187">
        <v>-7.31</v>
      </c>
    </row>
    <row r="65" spans="1:35" s="4" customFormat="1" ht="15.75" x14ac:dyDescent="0.25">
      <c r="A65" s="3">
        <v>20151033</v>
      </c>
      <c r="B65" s="11">
        <v>42311</v>
      </c>
      <c r="C65" s="8" t="s">
        <v>67</v>
      </c>
      <c r="D65" s="8">
        <f t="shared" si="0"/>
        <v>35</v>
      </c>
      <c r="E65" s="8">
        <v>-3</v>
      </c>
      <c r="F65" s="16">
        <v>59.892563010458012</v>
      </c>
      <c r="G65" s="7">
        <v>1</v>
      </c>
      <c r="H65" s="67">
        <v>0.48661362824890814</v>
      </c>
      <c r="I65" s="66">
        <v>1</v>
      </c>
      <c r="J65" s="94">
        <v>0.03</v>
      </c>
      <c r="K65" s="95"/>
      <c r="L65" s="94">
        <v>22.533000000000001</v>
      </c>
      <c r="M65" s="95"/>
      <c r="N65" s="92">
        <v>0</v>
      </c>
      <c r="O65" s="93" t="s">
        <v>869</v>
      </c>
      <c r="P65" s="92">
        <v>0</v>
      </c>
      <c r="Q65" s="93" t="s">
        <v>869</v>
      </c>
      <c r="R65" s="94">
        <v>6.8841000000000001</v>
      </c>
      <c r="S65" s="95"/>
      <c r="T65" s="92">
        <v>0</v>
      </c>
      <c r="U65" s="93" t="s">
        <v>869</v>
      </c>
      <c r="V65" s="92">
        <v>0</v>
      </c>
      <c r="W65" s="93" t="s">
        <v>869</v>
      </c>
      <c r="X65" s="163">
        <v>10.9</v>
      </c>
      <c r="Y65" s="163">
        <v>0</v>
      </c>
      <c r="Z65" s="163">
        <v>0</v>
      </c>
      <c r="AA65" s="163">
        <v>0</v>
      </c>
      <c r="AB65" s="163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0</v>
      </c>
      <c r="AH65" s="188">
        <v>-86.87</v>
      </c>
      <c r="AI65" s="187">
        <v>-12.38</v>
      </c>
    </row>
    <row r="66" spans="1:35" s="4" customFormat="1" ht="15.75" x14ac:dyDescent="0.25">
      <c r="A66" s="3">
        <v>20151034</v>
      </c>
      <c r="B66" s="11">
        <v>42311</v>
      </c>
      <c r="C66" s="8" t="s">
        <v>68</v>
      </c>
      <c r="D66" s="8">
        <f t="shared" si="0"/>
        <v>35</v>
      </c>
      <c r="E66" s="8">
        <v>-2.5</v>
      </c>
      <c r="F66" s="16">
        <v>53.807239348349498</v>
      </c>
      <c r="G66" s="7">
        <v>1</v>
      </c>
      <c r="H66" s="67">
        <v>0.46398886742531731</v>
      </c>
      <c r="I66" s="66">
        <v>1</v>
      </c>
      <c r="J66" s="94">
        <v>0.04</v>
      </c>
      <c r="K66" s="95"/>
      <c r="L66" s="94">
        <v>16.309999999999999</v>
      </c>
      <c r="M66" s="95"/>
      <c r="N66" s="92">
        <v>0</v>
      </c>
      <c r="O66" s="93" t="s">
        <v>869</v>
      </c>
      <c r="P66" s="92">
        <v>0</v>
      </c>
      <c r="Q66" s="93" t="s">
        <v>869</v>
      </c>
      <c r="R66" s="94">
        <v>2.6484000000000001</v>
      </c>
      <c r="S66" s="95"/>
      <c r="T66" s="92">
        <v>0</v>
      </c>
      <c r="U66" s="93" t="s">
        <v>869</v>
      </c>
      <c r="V66" s="92">
        <v>0</v>
      </c>
      <c r="W66" s="93" t="s">
        <v>869</v>
      </c>
      <c r="X66" s="163">
        <v>3</v>
      </c>
      <c r="Y66" s="163">
        <v>0</v>
      </c>
      <c r="Z66" s="163">
        <v>0</v>
      </c>
      <c r="AA66" s="163">
        <v>0</v>
      </c>
      <c r="AB66" s="163">
        <v>0</v>
      </c>
      <c r="AC66" s="163">
        <v>0</v>
      </c>
      <c r="AD66" s="163">
        <v>0</v>
      </c>
      <c r="AE66" s="163">
        <v>0</v>
      </c>
      <c r="AF66" s="163">
        <v>0</v>
      </c>
      <c r="AG66" s="163">
        <v>0</v>
      </c>
      <c r="AH66" s="188">
        <v>-84.56</v>
      </c>
      <c r="AI66" s="187">
        <v>-12.64</v>
      </c>
    </row>
    <row r="67" spans="1:35" s="4" customFormat="1" ht="15.75" x14ac:dyDescent="0.25">
      <c r="A67" s="3">
        <v>20151035</v>
      </c>
      <c r="B67" s="11">
        <v>42311</v>
      </c>
      <c r="C67" s="8" t="s">
        <v>69</v>
      </c>
      <c r="D67" s="8">
        <f t="shared" si="0"/>
        <v>35</v>
      </c>
      <c r="E67" s="8">
        <v>-2</v>
      </c>
      <c r="F67" s="16">
        <v>116.02967379340906</v>
      </c>
      <c r="G67" s="7">
        <v>1</v>
      </c>
      <c r="H67" s="67">
        <v>0.50196614452205901</v>
      </c>
      <c r="I67" s="66">
        <v>1</v>
      </c>
      <c r="J67" s="94">
        <v>0.04</v>
      </c>
      <c r="K67" s="95"/>
      <c r="L67" s="94">
        <v>14.087</v>
      </c>
      <c r="M67" s="95"/>
      <c r="N67" s="92">
        <v>0</v>
      </c>
      <c r="O67" s="93" t="s">
        <v>869</v>
      </c>
      <c r="P67" s="92">
        <v>0</v>
      </c>
      <c r="Q67" s="93" t="s">
        <v>869</v>
      </c>
      <c r="R67" s="94">
        <v>1.048</v>
      </c>
      <c r="S67" s="95"/>
      <c r="T67" s="92">
        <v>0</v>
      </c>
      <c r="U67" s="93" t="s">
        <v>869</v>
      </c>
      <c r="V67" s="92">
        <v>0</v>
      </c>
      <c r="W67" s="93" t="s">
        <v>869</v>
      </c>
      <c r="X67" s="163">
        <v>0</v>
      </c>
      <c r="Y67" s="163">
        <v>0</v>
      </c>
      <c r="Z67" s="163">
        <v>0</v>
      </c>
      <c r="AA67" s="163">
        <v>0</v>
      </c>
      <c r="AB67" s="163">
        <v>0</v>
      </c>
      <c r="AC67" s="163">
        <v>0</v>
      </c>
      <c r="AD67" s="163">
        <v>0</v>
      </c>
      <c r="AE67" s="163">
        <v>0</v>
      </c>
      <c r="AF67" s="163">
        <v>0</v>
      </c>
      <c r="AG67" s="163">
        <v>0</v>
      </c>
      <c r="AH67" s="188">
        <v>-89.66</v>
      </c>
      <c r="AI67" s="187">
        <v>-12.93</v>
      </c>
    </row>
    <row r="68" spans="1:35" s="4" customFormat="1" ht="15.75" x14ac:dyDescent="0.25">
      <c r="A68" s="3">
        <v>20151036</v>
      </c>
      <c r="B68" s="11">
        <v>42311</v>
      </c>
      <c r="C68" s="8" t="s">
        <v>70</v>
      </c>
      <c r="D68" s="8">
        <f t="shared" si="0"/>
        <v>35</v>
      </c>
      <c r="E68" s="8">
        <v>-1.5</v>
      </c>
      <c r="F68" s="16">
        <v>169.42838892841132</v>
      </c>
      <c r="G68" s="7">
        <v>1</v>
      </c>
      <c r="H68" s="67">
        <v>1.0788975455236245</v>
      </c>
      <c r="I68" s="66">
        <v>1</v>
      </c>
      <c r="J68" s="94">
        <v>0.04</v>
      </c>
      <c r="K68" s="95"/>
      <c r="L68" s="94">
        <v>10.286</v>
      </c>
      <c r="M68" s="95"/>
      <c r="N68" s="92">
        <v>0</v>
      </c>
      <c r="O68" s="93" t="s">
        <v>869</v>
      </c>
      <c r="P68" s="92">
        <v>0</v>
      </c>
      <c r="Q68" s="93" t="s">
        <v>869</v>
      </c>
      <c r="R68" s="93">
        <v>0</v>
      </c>
      <c r="S68" s="93" t="s">
        <v>869</v>
      </c>
      <c r="T68" s="92">
        <v>0</v>
      </c>
      <c r="U68" s="93" t="s">
        <v>869</v>
      </c>
      <c r="V68" s="92">
        <v>0</v>
      </c>
      <c r="W68" s="93" t="s">
        <v>869</v>
      </c>
      <c r="X68" s="163">
        <v>2</v>
      </c>
      <c r="Y68" s="163">
        <v>0</v>
      </c>
      <c r="Z68" s="163">
        <v>0</v>
      </c>
      <c r="AA68" s="163">
        <v>0</v>
      </c>
      <c r="AB68" s="163">
        <v>0</v>
      </c>
      <c r="AC68" s="163">
        <v>0</v>
      </c>
      <c r="AD68" s="163">
        <v>0</v>
      </c>
      <c r="AE68" s="163">
        <v>0</v>
      </c>
      <c r="AF68" s="163">
        <v>0</v>
      </c>
      <c r="AG68" s="163">
        <v>0</v>
      </c>
      <c r="AH68" s="188">
        <v>-91.56</v>
      </c>
      <c r="AI68" s="187">
        <v>-13.33</v>
      </c>
    </row>
    <row r="69" spans="1:35" s="4" customFormat="1" ht="15.75" x14ac:dyDescent="0.25">
      <c r="A69" s="3">
        <v>20151037</v>
      </c>
      <c r="B69" s="11">
        <v>42311</v>
      </c>
      <c r="C69" s="8" t="s">
        <v>71</v>
      </c>
      <c r="D69" s="8">
        <f t="shared" si="0"/>
        <v>35</v>
      </c>
      <c r="E69" s="8">
        <v>-1.25</v>
      </c>
      <c r="F69" s="5">
        <v>212.50757756068933</v>
      </c>
      <c r="G69" s="7">
        <v>10</v>
      </c>
      <c r="H69" s="67">
        <v>1.5313927619954406</v>
      </c>
      <c r="I69" s="66">
        <v>1</v>
      </c>
      <c r="J69" s="94">
        <v>0.08</v>
      </c>
      <c r="K69" s="95"/>
      <c r="L69" s="94">
        <v>8.8819999999999997</v>
      </c>
      <c r="M69" s="95"/>
      <c r="N69" s="92">
        <v>0</v>
      </c>
      <c r="O69" s="93" t="s">
        <v>869</v>
      </c>
      <c r="P69" s="92">
        <v>0</v>
      </c>
      <c r="Q69" s="93" t="s">
        <v>869</v>
      </c>
      <c r="R69" s="93">
        <v>0</v>
      </c>
      <c r="S69" s="93" t="s">
        <v>869</v>
      </c>
      <c r="T69" s="92">
        <v>0</v>
      </c>
      <c r="U69" s="93" t="s">
        <v>869</v>
      </c>
      <c r="V69" s="92">
        <v>0</v>
      </c>
      <c r="W69" s="93" t="s">
        <v>869</v>
      </c>
      <c r="X69" s="163">
        <v>2</v>
      </c>
      <c r="Y69" s="163">
        <v>0</v>
      </c>
      <c r="Z69" s="163">
        <v>0</v>
      </c>
      <c r="AA69" s="163">
        <v>0</v>
      </c>
      <c r="AB69" s="163">
        <v>0</v>
      </c>
      <c r="AC69" s="163">
        <v>0</v>
      </c>
      <c r="AD69" s="163">
        <v>0</v>
      </c>
      <c r="AE69" s="163">
        <v>0</v>
      </c>
      <c r="AF69" s="163">
        <v>0</v>
      </c>
      <c r="AG69" s="163">
        <v>0</v>
      </c>
      <c r="AH69" s="188">
        <v>-89.99</v>
      </c>
      <c r="AI69" s="187">
        <v>-13.07</v>
      </c>
    </row>
    <row r="70" spans="1:35" s="4" customFormat="1" ht="15.75" x14ac:dyDescent="0.25">
      <c r="A70" s="3">
        <v>20151038</v>
      </c>
      <c r="B70" s="11">
        <v>42310</v>
      </c>
      <c r="C70" s="8" t="s">
        <v>72</v>
      </c>
      <c r="D70" s="8">
        <f t="shared" si="0"/>
        <v>35</v>
      </c>
      <c r="E70" s="8">
        <v>-1</v>
      </c>
      <c r="F70" s="5">
        <v>388.98196376183625</v>
      </c>
      <c r="G70" s="7">
        <v>10</v>
      </c>
      <c r="H70" s="67">
        <v>1.7713768321599577</v>
      </c>
      <c r="I70" s="66">
        <v>1</v>
      </c>
      <c r="J70" s="94">
        <v>0.05</v>
      </c>
      <c r="K70" s="95"/>
      <c r="L70" s="94">
        <v>7.6219999999999999</v>
      </c>
      <c r="M70" s="95"/>
      <c r="N70" s="92">
        <v>0</v>
      </c>
      <c r="O70" s="93" t="s">
        <v>869</v>
      </c>
      <c r="P70" s="92">
        <v>0</v>
      </c>
      <c r="Q70" s="93" t="s">
        <v>869</v>
      </c>
      <c r="R70" s="93">
        <v>0</v>
      </c>
      <c r="S70" s="93" t="s">
        <v>869</v>
      </c>
      <c r="T70" s="92">
        <v>0</v>
      </c>
      <c r="U70" s="93" t="s">
        <v>869</v>
      </c>
      <c r="V70" s="92">
        <v>0</v>
      </c>
      <c r="W70" s="93" t="s">
        <v>869</v>
      </c>
      <c r="X70" s="163">
        <v>50.3</v>
      </c>
      <c r="Y70" s="163">
        <v>16.5</v>
      </c>
      <c r="Z70" s="163">
        <v>0</v>
      </c>
      <c r="AA70" s="163">
        <v>83</v>
      </c>
      <c r="AB70" s="163">
        <v>0</v>
      </c>
      <c r="AC70" s="163">
        <v>0</v>
      </c>
      <c r="AD70" s="163">
        <v>0</v>
      </c>
      <c r="AE70" s="163">
        <v>0</v>
      </c>
      <c r="AF70" s="163">
        <v>0</v>
      </c>
      <c r="AG70" s="163">
        <v>0</v>
      </c>
      <c r="AH70" s="188">
        <v>-70.58</v>
      </c>
      <c r="AI70" s="187">
        <v>-9.57</v>
      </c>
    </row>
    <row r="71" spans="1:35" s="4" customFormat="1" ht="15.75" x14ac:dyDescent="0.25">
      <c r="A71" s="3">
        <v>20151039</v>
      </c>
      <c r="B71" s="11">
        <v>42310</v>
      </c>
      <c r="C71" s="8" t="s">
        <v>73</v>
      </c>
      <c r="D71" s="8">
        <f t="shared" si="0"/>
        <v>35</v>
      </c>
      <c r="E71" s="8">
        <v>-0.75</v>
      </c>
      <c r="F71" s="5">
        <v>462.00584770713846</v>
      </c>
      <c r="G71" s="7">
        <v>10</v>
      </c>
      <c r="H71" s="67">
        <v>1.3689793003689494</v>
      </c>
      <c r="I71" s="66">
        <v>1</v>
      </c>
      <c r="J71" s="94">
        <v>0.09</v>
      </c>
      <c r="K71" s="95"/>
      <c r="L71" s="94">
        <v>9.8460000000000001</v>
      </c>
      <c r="M71" s="95"/>
      <c r="N71" s="92">
        <v>0</v>
      </c>
      <c r="O71" s="93" t="s">
        <v>869</v>
      </c>
      <c r="P71" s="92">
        <v>0</v>
      </c>
      <c r="Q71" s="93" t="s">
        <v>869</v>
      </c>
      <c r="R71" s="93">
        <v>0</v>
      </c>
      <c r="S71" s="93" t="s">
        <v>869</v>
      </c>
      <c r="T71" s="92">
        <v>0</v>
      </c>
      <c r="U71" s="93" t="s">
        <v>869</v>
      </c>
      <c r="V71" s="92">
        <v>0</v>
      </c>
      <c r="W71" s="93" t="s">
        <v>869</v>
      </c>
      <c r="X71" s="163">
        <v>95.6</v>
      </c>
      <c r="Y71" s="163">
        <v>40.4</v>
      </c>
      <c r="Z71" s="163">
        <v>0</v>
      </c>
      <c r="AA71" s="163">
        <v>64.5</v>
      </c>
      <c r="AB71" s="163">
        <v>0</v>
      </c>
      <c r="AC71" s="163">
        <v>0</v>
      </c>
      <c r="AD71" s="163">
        <v>0</v>
      </c>
      <c r="AE71" s="163">
        <v>0</v>
      </c>
      <c r="AF71" s="163">
        <v>0</v>
      </c>
      <c r="AG71" s="163">
        <v>0</v>
      </c>
      <c r="AH71" s="188">
        <v>-58.43</v>
      </c>
      <c r="AI71" s="187">
        <v>-7.5</v>
      </c>
    </row>
    <row r="72" spans="1:35" s="4" customFormat="1" ht="15.75" x14ac:dyDescent="0.25">
      <c r="A72" s="3">
        <v>20151040</v>
      </c>
      <c r="B72" s="11">
        <v>42310</v>
      </c>
      <c r="C72" s="8" t="s">
        <v>74</v>
      </c>
      <c r="D72" s="8">
        <f t="shared" si="0"/>
        <v>35</v>
      </c>
      <c r="E72" s="8">
        <v>-0.5</v>
      </c>
      <c r="F72" s="5">
        <v>496.99645876426246</v>
      </c>
      <c r="G72" s="7">
        <v>10</v>
      </c>
      <c r="H72" s="67">
        <v>0.99809482829651452</v>
      </c>
      <c r="I72" s="66">
        <v>1</v>
      </c>
      <c r="J72" s="94">
        <v>7.0000000000000007E-2</v>
      </c>
      <c r="K72" s="95"/>
      <c r="L72" s="94">
        <v>10.951000000000001</v>
      </c>
      <c r="M72" s="95"/>
      <c r="N72" s="92">
        <v>0</v>
      </c>
      <c r="O72" s="93" t="s">
        <v>869</v>
      </c>
      <c r="P72" s="92">
        <v>0</v>
      </c>
      <c r="Q72" s="93" t="s">
        <v>869</v>
      </c>
      <c r="R72" s="94">
        <v>2.7414999999999998</v>
      </c>
      <c r="S72" s="95"/>
      <c r="T72" s="92">
        <v>0</v>
      </c>
      <c r="U72" s="93" t="s">
        <v>869</v>
      </c>
      <c r="V72" s="92">
        <v>0</v>
      </c>
      <c r="W72" s="93" t="s">
        <v>869</v>
      </c>
      <c r="X72" s="163">
        <v>111</v>
      </c>
      <c r="Y72" s="163">
        <v>33.4</v>
      </c>
      <c r="Z72" s="163">
        <v>0</v>
      </c>
      <c r="AA72" s="163">
        <v>184.4</v>
      </c>
      <c r="AB72" s="163">
        <v>0</v>
      </c>
      <c r="AC72" s="163">
        <v>0</v>
      </c>
      <c r="AD72" s="163">
        <v>0</v>
      </c>
      <c r="AE72" s="163">
        <v>0</v>
      </c>
      <c r="AF72" s="163">
        <v>0</v>
      </c>
      <c r="AG72" s="163">
        <v>0</v>
      </c>
      <c r="AH72" s="188">
        <v>-49.43</v>
      </c>
      <c r="AI72" s="187">
        <v>-6.75</v>
      </c>
    </row>
    <row r="73" spans="1:35" s="4" customFormat="1" ht="15.75" x14ac:dyDescent="0.25">
      <c r="A73" s="64">
        <v>20151041</v>
      </c>
      <c r="B73" s="11">
        <v>42310</v>
      </c>
      <c r="C73" s="65" t="s">
        <v>854</v>
      </c>
      <c r="D73" s="8">
        <f t="shared" si="0"/>
        <v>35</v>
      </c>
      <c r="E73" s="8">
        <v>-0.25</v>
      </c>
      <c r="F73" s="5"/>
      <c r="G73" s="7"/>
      <c r="H73" s="67">
        <v>1.0481925129773226</v>
      </c>
      <c r="I73" s="66">
        <v>1</v>
      </c>
      <c r="J73" s="94">
        <v>7.0000000000000007E-2</v>
      </c>
      <c r="K73" s="95"/>
      <c r="L73" s="94">
        <v>7.5670000000000002</v>
      </c>
      <c r="M73" s="95"/>
      <c r="N73" s="92">
        <v>0</v>
      </c>
      <c r="O73" s="93" t="s">
        <v>869</v>
      </c>
      <c r="P73" s="92">
        <v>0</v>
      </c>
      <c r="Q73" s="93" t="s">
        <v>869</v>
      </c>
      <c r="R73" s="94">
        <v>6.0377999999999998</v>
      </c>
      <c r="S73" s="95"/>
      <c r="T73" s="92">
        <v>0</v>
      </c>
      <c r="U73" s="93" t="s">
        <v>869</v>
      </c>
      <c r="V73" s="92">
        <v>0</v>
      </c>
      <c r="W73" s="93" t="s">
        <v>869</v>
      </c>
      <c r="X73" s="163">
        <v>17.399999999999999</v>
      </c>
      <c r="Y73" s="163">
        <v>4</v>
      </c>
      <c r="Z73" s="163">
        <v>0</v>
      </c>
      <c r="AA73" s="163">
        <v>0</v>
      </c>
      <c r="AB73" s="163">
        <v>1</v>
      </c>
      <c r="AC73" s="163">
        <v>0</v>
      </c>
      <c r="AD73" s="163">
        <v>0</v>
      </c>
      <c r="AE73" s="163">
        <v>0</v>
      </c>
      <c r="AF73" s="163">
        <v>0</v>
      </c>
      <c r="AG73" s="163">
        <v>0</v>
      </c>
      <c r="AH73" s="188">
        <v>-56.12</v>
      </c>
      <c r="AI73" s="187">
        <v>-7.25</v>
      </c>
    </row>
    <row r="74" spans="1:35" s="4" customFormat="1" ht="15.75" x14ac:dyDescent="0.25">
      <c r="A74" s="3">
        <v>20151042</v>
      </c>
      <c r="B74" s="11">
        <v>42311</v>
      </c>
      <c r="C74" s="8" t="s">
        <v>75</v>
      </c>
      <c r="D74" s="8">
        <v>40</v>
      </c>
      <c r="E74" s="8">
        <v>-3</v>
      </c>
      <c r="F74" s="16">
        <v>71.15041178535877</v>
      </c>
      <c r="G74" s="7">
        <v>1</v>
      </c>
      <c r="H74" s="67">
        <v>0.43489988922355766</v>
      </c>
      <c r="I74" s="66">
        <v>1</v>
      </c>
      <c r="J74" s="94">
        <v>0.06</v>
      </c>
      <c r="K74" s="95"/>
      <c r="L74" s="94">
        <v>17.946000000000002</v>
      </c>
      <c r="M74" s="95"/>
      <c r="N74" s="92">
        <v>0</v>
      </c>
      <c r="O74" s="93" t="s">
        <v>869</v>
      </c>
      <c r="P74" s="92">
        <v>0</v>
      </c>
      <c r="Q74" s="93" t="s">
        <v>869</v>
      </c>
      <c r="R74" s="94">
        <v>6.0110999999999999</v>
      </c>
      <c r="S74" s="95"/>
      <c r="T74" s="92">
        <v>0</v>
      </c>
      <c r="U74" s="93" t="s">
        <v>869</v>
      </c>
      <c r="V74" s="92">
        <v>0</v>
      </c>
      <c r="W74" s="93" t="s">
        <v>869</v>
      </c>
      <c r="X74" s="163">
        <v>5.7</v>
      </c>
      <c r="Y74" s="163">
        <v>0</v>
      </c>
      <c r="Z74" s="163">
        <v>11.4</v>
      </c>
      <c r="AA74" s="163">
        <v>0</v>
      </c>
      <c r="AB74" s="163">
        <v>0</v>
      </c>
      <c r="AC74" s="163">
        <v>0</v>
      </c>
      <c r="AD74" s="163">
        <v>0</v>
      </c>
      <c r="AE74" s="163">
        <v>0</v>
      </c>
      <c r="AF74" s="163">
        <v>0</v>
      </c>
      <c r="AG74" s="163">
        <v>0</v>
      </c>
      <c r="AH74" s="188">
        <v>-87.66</v>
      </c>
      <c r="AI74" s="187">
        <v>-12.85</v>
      </c>
    </row>
    <row r="75" spans="1:35" s="4" customFormat="1" ht="15.75" x14ac:dyDescent="0.25">
      <c r="A75" s="3">
        <v>20151043</v>
      </c>
      <c r="B75" s="11">
        <v>42311</v>
      </c>
      <c r="C75" s="8" t="s">
        <v>76</v>
      </c>
      <c r="D75" s="8">
        <f t="shared" ref="D75:D82" si="1">D65+5</f>
        <v>40</v>
      </c>
      <c r="E75" s="8">
        <v>-2.5</v>
      </c>
      <c r="F75" s="16">
        <v>59.436163735799873</v>
      </c>
      <c r="G75" s="7">
        <v>1</v>
      </c>
      <c r="H75" s="67">
        <v>0.37591390564776739</v>
      </c>
      <c r="I75" s="66">
        <v>1</v>
      </c>
      <c r="J75" s="94">
        <v>0.06</v>
      </c>
      <c r="K75" s="95"/>
      <c r="L75" s="94">
        <v>6.7069999999999999</v>
      </c>
      <c r="M75" s="95"/>
      <c r="N75" s="92">
        <v>0</v>
      </c>
      <c r="O75" s="93" t="s">
        <v>869</v>
      </c>
      <c r="P75" s="92">
        <v>0</v>
      </c>
      <c r="Q75" s="93" t="s">
        <v>869</v>
      </c>
      <c r="R75" s="94">
        <v>3.5074000000000001</v>
      </c>
      <c r="S75" s="95"/>
      <c r="T75" s="92">
        <v>0</v>
      </c>
      <c r="U75" s="93" t="s">
        <v>869</v>
      </c>
      <c r="V75" s="92">
        <v>0</v>
      </c>
      <c r="W75" s="93" t="s">
        <v>869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163">
        <v>0</v>
      </c>
      <c r="AD75" s="163">
        <v>0</v>
      </c>
      <c r="AE75" s="163">
        <v>0</v>
      </c>
      <c r="AF75" s="163">
        <v>0</v>
      </c>
      <c r="AG75" s="163">
        <v>0</v>
      </c>
      <c r="AH75" s="188">
        <v>-90.29</v>
      </c>
      <c r="AI75" s="187">
        <v>-13.12</v>
      </c>
    </row>
    <row r="76" spans="1:35" s="4" customFormat="1" ht="15.75" x14ac:dyDescent="0.25">
      <c r="A76" s="3">
        <v>20151044</v>
      </c>
      <c r="B76" s="11">
        <v>42311</v>
      </c>
      <c r="C76" s="8" t="s">
        <v>77</v>
      </c>
      <c r="D76" s="8">
        <f t="shared" si="1"/>
        <v>40</v>
      </c>
      <c r="E76" s="8">
        <v>-2</v>
      </c>
      <c r="F76" s="16">
        <v>81.495462010943257</v>
      </c>
      <c r="G76" s="7">
        <v>1</v>
      </c>
      <c r="H76" s="67">
        <v>0.39449853061000273</v>
      </c>
      <c r="I76" s="66">
        <v>1</v>
      </c>
      <c r="J76" s="94">
        <v>0.05</v>
      </c>
      <c r="K76" s="95"/>
      <c r="L76" s="94">
        <v>8.0869999999999997</v>
      </c>
      <c r="M76" s="95"/>
      <c r="N76" s="92">
        <v>0</v>
      </c>
      <c r="O76" s="93" t="s">
        <v>869</v>
      </c>
      <c r="P76" s="92">
        <v>0</v>
      </c>
      <c r="Q76" s="93" t="s">
        <v>869</v>
      </c>
      <c r="R76" s="94">
        <v>0.9375</v>
      </c>
      <c r="S76" s="95"/>
      <c r="T76" s="92">
        <v>0</v>
      </c>
      <c r="U76" s="93" t="s">
        <v>869</v>
      </c>
      <c r="V76" s="92">
        <v>0</v>
      </c>
      <c r="W76" s="93" t="s">
        <v>869</v>
      </c>
      <c r="X76" s="163">
        <v>0</v>
      </c>
      <c r="Y76" s="163">
        <v>0</v>
      </c>
      <c r="Z76" s="163">
        <v>0</v>
      </c>
      <c r="AA76" s="163">
        <v>0</v>
      </c>
      <c r="AB76" s="163">
        <v>0</v>
      </c>
      <c r="AC76" s="163">
        <v>0</v>
      </c>
      <c r="AD76" s="163">
        <v>0</v>
      </c>
      <c r="AE76" s="163">
        <v>0</v>
      </c>
      <c r="AF76" s="163">
        <v>0</v>
      </c>
      <c r="AG76" s="163">
        <v>0</v>
      </c>
      <c r="AH76" s="188">
        <v>-80.55</v>
      </c>
      <c r="AI76" s="187">
        <v>-12.06</v>
      </c>
    </row>
    <row r="77" spans="1:35" s="4" customFormat="1" ht="15.75" x14ac:dyDescent="0.25">
      <c r="A77" s="3">
        <v>20151045</v>
      </c>
      <c r="B77" s="11">
        <v>42311</v>
      </c>
      <c r="C77" s="8" t="s">
        <v>78</v>
      </c>
      <c r="D77" s="8">
        <f t="shared" si="1"/>
        <v>40</v>
      </c>
      <c r="E77" s="8">
        <v>-1.5</v>
      </c>
      <c r="F77" s="16">
        <v>154.51934595624544</v>
      </c>
      <c r="G77" s="7">
        <v>1</v>
      </c>
      <c r="H77" s="67">
        <v>0.63933076380814602</v>
      </c>
      <c r="I77" s="66">
        <v>1</v>
      </c>
      <c r="J77" s="94">
        <v>0.03</v>
      </c>
      <c r="K77" s="95"/>
      <c r="L77" s="94">
        <v>7.9859999999999998</v>
      </c>
      <c r="M77" s="95"/>
      <c r="N77" s="92">
        <v>0</v>
      </c>
      <c r="O77" s="93" t="s">
        <v>869</v>
      </c>
      <c r="P77" s="92">
        <v>0</v>
      </c>
      <c r="Q77" s="93" t="s">
        <v>869</v>
      </c>
      <c r="R77" s="93">
        <v>0</v>
      </c>
      <c r="S77" s="93" t="s">
        <v>869</v>
      </c>
      <c r="T77" s="92">
        <v>0</v>
      </c>
      <c r="U77" s="93" t="s">
        <v>869</v>
      </c>
      <c r="V77" s="92">
        <v>0</v>
      </c>
      <c r="W77" s="93" t="s">
        <v>869</v>
      </c>
      <c r="X77" s="163">
        <v>0</v>
      </c>
      <c r="Y77" s="163">
        <v>0</v>
      </c>
      <c r="Z77" s="163">
        <v>0</v>
      </c>
      <c r="AA77" s="163">
        <v>0</v>
      </c>
      <c r="AB77" s="163">
        <v>0</v>
      </c>
      <c r="AC77" s="163">
        <v>0</v>
      </c>
      <c r="AD77" s="163">
        <v>0</v>
      </c>
      <c r="AE77" s="163">
        <v>0</v>
      </c>
      <c r="AF77" s="163">
        <v>0</v>
      </c>
      <c r="AG77" s="163">
        <v>0</v>
      </c>
      <c r="AH77" s="188">
        <v>-88.03</v>
      </c>
      <c r="AI77" s="187">
        <v>-12.6</v>
      </c>
    </row>
    <row r="78" spans="1:35" s="4" customFormat="1" ht="15.75" x14ac:dyDescent="0.25">
      <c r="A78" s="3">
        <v>20151046</v>
      </c>
      <c r="B78" s="11">
        <v>42311</v>
      </c>
      <c r="C78" s="8" t="s">
        <v>79</v>
      </c>
      <c r="D78" s="8">
        <f t="shared" si="1"/>
        <v>40</v>
      </c>
      <c r="E78" s="8">
        <v>-1.25</v>
      </c>
      <c r="F78" s="16">
        <v>171.55825221014931</v>
      </c>
      <c r="G78" s="7">
        <v>1</v>
      </c>
      <c r="H78" s="67">
        <v>1.0498085673218649</v>
      </c>
      <c r="I78" s="66">
        <v>1</v>
      </c>
      <c r="J78" s="94">
        <v>0.06</v>
      </c>
      <c r="K78" s="95"/>
      <c r="L78" s="94">
        <v>11.577999999999999</v>
      </c>
      <c r="M78" s="95"/>
      <c r="N78" s="92">
        <v>0</v>
      </c>
      <c r="O78" s="93" t="s">
        <v>869</v>
      </c>
      <c r="P78" s="92">
        <v>0</v>
      </c>
      <c r="Q78" s="93" t="s">
        <v>869</v>
      </c>
      <c r="R78" s="93">
        <v>0</v>
      </c>
      <c r="S78" s="93" t="s">
        <v>869</v>
      </c>
      <c r="T78" s="92">
        <v>0</v>
      </c>
      <c r="U78" s="93" t="s">
        <v>869</v>
      </c>
      <c r="V78" s="92">
        <v>0</v>
      </c>
      <c r="W78" s="93" t="s">
        <v>869</v>
      </c>
      <c r="X78" s="163">
        <v>74.3</v>
      </c>
      <c r="Y78" s="163">
        <v>38.9</v>
      </c>
      <c r="Z78" s="163">
        <v>0</v>
      </c>
      <c r="AA78" s="163">
        <v>112.9</v>
      </c>
      <c r="AB78" s="163">
        <v>0</v>
      </c>
      <c r="AC78" s="163">
        <v>0</v>
      </c>
      <c r="AD78" s="163">
        <v>0</v>
      </c>
      <c r="AE78" s="163">
        <v>0</v>
      </c>
      <c r="AF78" s="163">
        <v>0</v>
      </c>
      <c r="AG78" s="163">
        <v>0</v>
      </c>
      <c r="AH78" s="188">
        <v>-76.150000000000006</v>
      </c>
      <c r="AI78" s="187">
        <v>-10.55</v>
      </c>
    </row>
    <row r="79" spans="1:35" s="4" customFormat="1" ht="15.75" x14ac:dyDescent="0.25">
      <c r="A79" s="3">
        <v>20151047</v>
      </c>
      <c r="B79" s="11">
        <v>42311</v>
      </c>
      <c r="C79" s="8" t="s">
        <v>80</v>
      </c>
      <c r="D79" s="8">
        <f t="shared" si="1"/>
        <v>40</v>
      </c>
      <c r="E79" s="8">
        <v>-1</v>
      </c>
      <c r="F79" s="5">
        <v>290.09545425257289</v>
      </c>
      <c r="G79" s="7">
        <v>10</v>
      </c>
      <c r="H79" s="67">
        <v>1.2283825723937782</v>
      </c>
      <c r="I79" s="66">
        <v>1</v>
      </c>
      <c r="J79" s="94">
        <v>0.05</v>
      </c>
      <c r="K79" s="95"/>
      <c r="L79" s="94">
        <v>7.6369999999999996</v>
      </c>
      <c r="M79" s="95"/>
      <c r="N79" s="92">
        <v>0</v>
      </c>
      <c r="O79" s="93" t="s">
        <v>869</v>
      </c>
      <c r="P79" s="92">
        <v>0</v>
      </c>
      <c r="Q79" s="93" t="s">
        <v>869</v>
      </c>
      <c r="R79" s="93">
        <v>0</v>
      </c>
      <c r="S79" s="93" t="s">
        <v>869</v>
      </c>
      <c r="T79" s="92">
        <v>0</v>
      </c>
      <c r="U79" s="93" t="s">
        <v>869</v>
      </c>
      <c r="V79" s="92">
        <v>0</v>
      </c>
      <c r="W79" s="93" t="s">
        <v>869</v>
      </c>
      <c r="X79" s="163">
        <v>283.3</v>
      </c>
      <c r="Y79" s="163">
        <v>187.3</v>
      </c>
      <c r="Z79" s="163">
        <v>212.8</v>
      </c>
      <c r="AA79" s="163">
        <v>118.1</v>
      </c>
      <c r="AB79" s="163">
        <v>0</v>
      </c>
      <c r="AC79" s="163">
        <v>0</v>
      </c>
      <c r="AD79" s="163">
        <v>0</v>
      </c>
      <c r="AE79" s="163">
        <v>0</v>
      </c>
      <c r="AF79" s="163">
        <v>0</v>
      </c>
      <c r="AG79" s="163">
        <v>0</v>
      </c>
      <c r="AH79" s="188">
        <v>-55.31</v>
      </c>
      <c r="AI79" s="187">
        <v>-7.46</v>
      </c>
    </row>
    <row r="80" spans="1:35" s="4" customFormat="1" ht="15.75" x14ac:dyDescent="0.25">
      <c r="A80" s="3">
        <v>20151048</v>
      </c>
      <c r="B80" s="11">
        <v>42311</v>
      </c>
      <c r="C80" s="8" t="s">
        <v>81</v>
      </c>
      <c r="D80" s="8">
        <f t="shared" si="1"/>
        <v>40</v>
      </c>
      <c r="E80" s="8">
        <v>-0.75</v>
      </c>
      <c r="F80" s="5">
        <v>276.40347601282878</v>
      </c>
      <c r="G80" s="7">
        <v>10</v>
      </c>
      <c r="H80" s="67">
        <v>1.1209149584817217</v>
      </c>
      <c r="I80" s="66">
        <v>1</v>
      </c>
      <c r="J80" s="94">
        <v>0.09</v>
      </c>
      <c r="K80" s="95"/>
      <c r="L80" s="94">
        <v>9.0559999999999992</v>
      </c>
      <c r="M80" s="95"/>
      <c r="N80" s="92">
        <v>0</v>
      </c>
      <c r="O80" s="93" t="s">
        <v>869</v>
      </c>
      <c r="P80" s="92">
        <v>0</v>
      </c>
      <c r="Q80" s="93" t="s">
        <v>869</v>
      </c>
      <c r="R80" s="94">
        <v>4.0796999999999999</v>
      </c>
      <c r="S80" s="95"/>
      <c r="T80" s="92">
        <v>0</v>
      </c>
      <c r="U80" s="93" t="s">
        <v>869</v>
      </c>
      <c r="V80" s="92">
        <v>0</v>
      </c>
      <c r="W80" s="93" t="s">
        <v>869</v>
      </c>
      <c r="X80" s="163">
        <v>100.3</v>
      </c>
      <c r="Y80" s="163">
        <v>37.1</v>
      </c>
      <c r="Z80" s="163">
        <v>0</v>
      </c>
      <c r="AA80" s="163">
        <v>68.3</v>
      </c>
      <c r="AB80" s="163">
        <v>0</v>
      </c>
      <c r="AC80" s="163">
        <v>0</v>
      </c>
      <c r="AD80" s="163">
        <v>0</v>
      </c>
      <c r="AE80" s="163">
        <v>0</v>
      </c>
      <c r="AF80" s="163">
        <v>0</v>
      </c>
      <c r="AG80" s="163">
        <v>0</v>
      </c>
      <c r="AH80" s="188">
        <v>-47.47</v>
      </c>
      <c r="AI80" s="187">
        <v>-6.42</v>
      </c>
    </row>
    <row r="81" spans="1:35" s="4" customFormat="1" ht="15.75" x14ac:dyDescent="0.25">
      <c r="A81" s="3">
        <v>20151049</v>
      </c>
      <c r="B81" s="11">
        <v>42311</v>
      </c>
      <c r="C81" s="8" t="s">
        <v>82</v>
      </c>
      <c r="D81" s="8">
        <f t="shared" si="1"/>
        <v>40</v>
      </c>
      <c r="E81" s="8">
        <v>-0.5</v>
      </c>
      <c r="F81" s="5">
        <v>273.36081418177451</v>
      </c>
      <c r="G81" s="7">
        <v>10</v>
      </c>
      <c r="H81" s="67">
        <v>0.79447198088419724</v>
      </c>
      <c r="I81" s="66">
        <v>1</v>
      </c>
      <c r="J81" s="94">
        <v>0.08</v>
      </c>
      <c r="K81" s="95"/>
      <c r="L81" s="94">
        <v>7.3479999999999999</v>
      </c>
      <c r="M81" s="95"/>
      <c r="N81" s="92">
        <v>0</v>
      </c>
      <c r="O81" s="93" t="s">
        <v>869</v>
      </c>
      <c r="P81" s="92">
        <v>0</v>
      </c>
      <c r="Q81" s="93" t="s">
        <v>869</v>
      </c>
      <c r="R81" s="94">
        <v>12.348699999999999</v>
      </c>
      <c r="S81" s="95"/>
      <c r="T81" s="94">
        <v>0.65480000000000005</v>
      </c>
      <c r="U81" s="95"/>
      <c r="V81" s="92">
        <v>0</v>
      </c>
      <c r="W81" s="93" t="s">
        <v>869</v>
      </c>
      <c r="X81" s="163">
        <v>11.5</v>
      </c>
      <c r="Y81" s="163">
        <v>0</v>
      </c>
      <c r="Z81" s="163">
        <v>0</v>
      </c>
      <c r="AA81" s="163">
        <v>0</v>
      </c>
      <c r="AB81" s="163">
        <v>0</v>
      </c>
      <c r="AC81" s="163">
        <v>0</v>
      </c>
      <c r="AD81" s="163">
        <v>0</v>
      </c>
      <c r="AE81" s="163">
        <v>0</v>
      </c>
      <c r="AF81" s="163">
        <v>0</v>
      </c>
      <c r="AG81" s="163">
        <v>0</v>
      </c>
      <c r="AH81" s="188">
        <v>-56.8</v>
      </c>
      <c r="AI81" s="187">
        <v>-7.22</v>
      </c>
    </row>
    <row r="82" spans="1:35" s="4" customFormat="1" ht="15.75" x14ac:dyDescent="0.25">
      <c r="A82" s="3">
        <v>20151050</v>
      </c>
      <c r="B82" s="11">
        <v>42311</v>
      </c>
      <c r="C82" s="8" t="s">
        <v>83</v>
      </c>
      <c r="D82" s="8">
        <f t="shared" si="1"/>
        <v>40</v>
      </c>
      <c r="E82" s="8">
        <v>-0.25</v>
      </c>
      <c r="F82" s="16">
        <v>67.955616862751796</v>
      </c>
      <c r="G82" s="7">
        <v>1</v>
      </c>
      <c r="H82" s="67">
        <v>1.7043105768614564</v>
      </c>
      <c r="I82" s="66">
        <v>1</v>
      </c>
      <c r="J82" s="94">
        <v>0.04</v>
      </c>
      <c r="K82" s="95"/>
      <c r="L82" s="94">
        <v>7.085</v>
      </c>
      <c r="M82" s="95"/>
      <c r="N82" s="92">
        <v>0</v>
      </c>
      <c r="O82" s="93" t="s">
        <v>869</v>
      </c>
      <c r="P82" s="92">
        <v>0</v>
      </c>
      <c r="Q82" s="93" t="s">
        <v>869</v>
      </c>
      <c r="R82" s="94">
        <v>4.2374999999999998</v>
      </c>
      <c r="S82" s="95"/>
      <c r="T82" s="92">
        <v>0</v>
      </c>
      <c r="U82" s="93" t="s">
        <v>869</v>
      </c>
      <c r="V82" s="92">
        <v>0</v>
      </c>
      <c r="W82" s="93" t="s">
        <v>869</v>
      </c>
      <c r="X82" s="163">
        <v>15.8</v>
      </c>
      <c r="Y82" s="163">
        <v>7.9</v>
      </c>
      <c r="Z82" s="163">
        <v>0</v>
      </c>
      <c r="AA82" s="163">
        <v>0</v>
      </c>
      <c r="AB82" s="163">
        <v>4.4000000000000004</v>
      </c>
      <c r="AC82" s="163">
        <v>0</v>
      </c>
      <c r="AD82" s="163">
        <v>0</v>
      </c>
      <c r="AE82" s="163">
        <v>0</v>
      </c>
      <c r="AF82" s="163">
        <v>0</v>
      </c>
      <c r="AG82" s="163">
        <v>0</v>
      </c>
      <c r="AH82" s="188">
        <v>-55.77</v>
      </c>
      <c r="AI82" s="187">
        <v>-7.29</v>
      </c>
    </row>
    <row r="83" spans="1:35" s="4" customFormat="1" ht="15.75" x14ac:dyDescent="0.25">
      <c r="A83" s="3">
        <v>20151051</v>
      </c>
      <c r="B83" s="11">
        <v>42311</v>
      </c>
      <c r="C83" s="8" t="s">
        <v>84</v>
      </c>
      <c r="D83" s="8">
        <f t="shared" si="0"/>
        <v>45</v>
      </c>
      <c r="E83" s="8">
        <v>-3</v>
      </c>
      <c r="F83" s="16">
        <v>66.738552130330092</v>
      </c>
      <c r="G83" s="7">
        <v>1</v>
      </c>
      <c r="H83" s="67">
        <v>0.29349513407611522</v>
      </c>
      <c r="I83" s="66">
        <v>1</v>
      </c>
      <c r="J83" s="98">
        <v>0.06</v>
      </c>
      <c r="K83" s="95"/>
      <c r="L83" s="98">
        <v>11.381</v>
      </c>
      <c r="M83" s="95"/>
      <c r="N83" s="92">
        <v>0</v>
      </c>
      <c r="O83" s="93" t="s">
        <v>869</v>
      </c>
      <c r="P83" s="92">
        <v>0</v>
      </c>
      <c r="Q83" s="93" t="s">
        <v>869</v>
      </c>
      <c r="R83" s="98">
        <v>3.4815</v>
      </c>
      <c r="S83" s="95"/>
      <c r="T83" s="92">
        <v>0</v>
      </c>
      <c r="U83" s="93" t="s">
        <v>869</v>
      </c>
      <c r="V83" s="92">
        <v>0</v>
      </c>
      <c r="W83" s="93" t="s">
        <v>869</v>
      </c>
      <c r="X83" s="163">
        <v>5</v>
      </c>
      <c r="Y83" s="163">
        <v>0</v>
      </c>
      <c r="Z83" s="163">
        <v>0</v>
      </c>
      <c r="AA83" s="163">
        <v>0</v>
      </c>
      <c r="AB83" s="163">
        <v>0</v>
      </c>
      <c r="AC83" s="163">
        <v>0</v>
      </c>
      <c r="AD83" s="163">
        <v>0</v>
      </c>
      <c r="AE83" s="163">
        <v>0</v>
      </c>
      <c r="AF83" s="163">
        <v>0</v>
      </c>
      <c r="AG83" s="163">
        <v>0</v>
      </c>
      <c r="AH83" s="188">
        <v>-81.680000000000007</v>
      </c>
      <c r="AI83" s="187">
        <v>-11.96</v>
      </c>
    </row>
    <row r="84" spans="1:35" s="4" customFormat="1" ht="15.75" x14ac:dyDescent="0.25">
      <c r="A84" s="3">
        <v>20151052</v>
      </c>
      <c r="B84" s="11">
        <v>42311</v>
      </c>
      <c r="C84" s="8" t="s">
        <v>85</v>
      </c>
      <c r="D84" s="8">
        <f t="shared" si="0"/>
        <v>45</v>
      </c>
      <c r="E84" s="8">
        <v>-2.5</v>
      </c>
      <c r="F84" s="16">
        <v>59.892563010458012</v>
      </c>
      <c r="G84" s="7">
        <v>1</v>
      </c>
      <c r="H84" s="67">
        <v>0.29915132428201291</v>
      </c>
      <c r="I84" s="66">
        <v>1</v>
      </c>
      <c r="J84" s="98">
        <v>0.04</v>
      </c>
      <c r="K84" s="95"/>
      <c r="L84" s="98">
        <v>10.663</v>
      </c>
      <c r="M84" s="95"/>
      <c r="N84" s="92">
        <v>0</v>
      </c>
      <c r="O84" s="93" t="s">
        <v>869</v>
      </c>
      <c r="P84" s="92">
        <v>0</v>
      </c>
      <c r="Q84" s="93" t="s">
        <v>869</v>
      </c>
      <c r="R84" s="98">
        <v>2.8048999999999999</v>
      </c>
      <c r="S84" s="95"/>
      <c r="T84" s="98">
        <v>0.84940000000000004</v>
      </c>
      <c r="U84" s="95"/>
      <c r="V84" s="92">
        <v>0</v>
      </c>
      <c r="W84" s="93" t="s">
        <v>869</v>
      </c>
      <c r="X84" s="163">
        <v>18.899999999999999</v>
      </c>
      <c r="Y84" s="163">
        <v>0</v>
      </c>
      <c r="Z84" s="163">
        <v>0</v>
      </c>
      <c r="AA84" s="163">
        <v>77.900000000000006</v>
      </c>
      <c r="AB84" s="163">
        <v>1</v>
      </c>
      <c r="AC84" s="163">
        <v>0</v>
      </c>
      <c r="AD84" s="163">
        <v>0</v>
      </c>
      <c r="AE84" s="163">
        <v>0</v>
      </c>
      <c r="AF84" s="163">
        <v>0</v>
      </c>
      <c r="AG84" s="163">
        <v>0</v>
      </c>
      <c r="AH84" s="188">
        <v>-81.93</v>
      </c>
      <c r="AI84" s="187">
        <v>-12.07</v>
      </c>
    </row>
    <row r="85" spans="1:35" s="4" customFormat="1" ht="15.75" x14ac:dyDescent="0.25">
      <c r="A85" s="3">
        <v>20151053</v>
      </c>
      <c r="B85" s="11">
        <v>42311</v>
      </c>
      <c r="C85" s="8" t="s">
        <v>86</v>
      </c>
      <c r="D85" s="8">
        <f t="shared" si="0"/>
        <v>45</v>
      </c>
      <c r="E85" s="8">
        <v>-2</v>
      </c>
      <c r="F85" s="16">
        <v>98.534368264847089</v>
      </c>
      <c r="G85" s="7">
        <v>1</v>
      </c>
      <c r="H85" s="67">
        <v>0.3048075144879106</v>
      </c>
      <c r="I85" s="66">
        <v>1</v>
      </c>
      <c r="J85" s="98">
        <v>0.04</v>
      </c>
      <c r="K85" s="95"/>
      <c r="L85" s="98">
        <v>12.494999999999999</v>
      </c>
      <c r="M85" s="95"/>
      <c r="N85" s="92">
        <v>0</v>
      </c>
      <c r="O85" s="93" t="s">
        <v>869</v>
      </c>
      <c r="P85" s="92">
        <v>0</v>
      </c>
      <c r="Q85" s="93" t="s">
        <v>869</v>
      </c>
      <c r="R85" s="93">
        <v>0</v>
      </c>
      <c r="S85" s="93" t="s">
        <v>869</v>
      </c>
      <c r="T85" s="92">
        <v>0</v>
      </c>
      <c r="U85" s="93" t="s">
        <v>869</v>
      </c>
      <c r="V85" s="92">
        <v>0</v>
      </c>
      <c r="W85" s="93" t="s">
        <v>869</v>
      </c>
      <c r="X85" s="163">
        <v>12.2</v>
      </c>
      <c r="Y85" s="163">
        <v>0</v>
      </c>
      <c r="Z85" s="163">
        <v>0</v>
      </c>
      <c r="AA85" s="163">
        <v>0</v>
      </c>
      <c r="AB85" s="163">
        <v>0</v>
      </c>
      <c r="AC85" s="163">
        <v>0</v>
      </c>
      <c r="AD85" s="163">
        <v>0</v>
      </c>
      <c r="AE85" s="163">
        <v>0</v>
      </c>
      <c r="AF85" s="163">
        <v>0</v>
      </c>
      <c r="AG85" s="163">
        <v>0</v>
      </c>
      <c r="AH85" s="188">
        <v>-88.5</v>
      </c>
      <c r="AI85" s="187">
        <v>-12.86</v>
      </c>
    </row>
    <row r="86" spans="1:35" s="4" customFormat="1" ht="15.75" x14ac:dyDescent="0.25">
      <c r="A86" s="3">
        <v>20151054</v>
      </c>
      <c r="B86" s="11">
        <v>42311</v>
      </c>
      <c r="C86" s="8" t="s">
        <v>87</v>
      </c>
      <c r="D86" s="8">
        <f t="shared" si="0"/>
        <v>45</v>
      </c>
      <c r="E86" s="8">
        <v>-1.5</v>
      </c>
      <c r="F86" s="16">
        <v>137.78470588544701</v>
      </c>
      <c r="G86" s="7">
        <v>1</v>
      </c>
      <c r="H86" s="67">
        <v>0.48095743804301044</v>
      </c>
      <c r="I86" s="66">
        <v>1</v>
      </c>
      <c r="J86" s="98">
        <v>0.05</v>
      </c>
      <c r="K86" s="95"/>
      <c r="L86" s="98">
        <v>10.083</v>
      </c>
      <c r="M86" s="95"/>
      <c r="N86" s="92">
        <v>0</v>
      </c>
      <c r="O86" s="93" t="s">
        <v>869</v>
      </c>
      <c r="P86" s="92">
        <v>0</v>
      </c>
      <c r="Q86" s="93" t="s">
        <v>869</v>
      </c>
      <c r="R86" s="93">
        <v>0</v>
      </c>
      <c r="S86" s="93" t="s">
        <v>869</v>
      </c>
      <c r="T86" s="92">
        <v>0</v>
      </c>
      <c r="U86" s="93" t="s">
        <v>869</v>
      </c>
      <c r="V86" s="92">
        <v>0</v>
      </c>
      <c r="W86" s="93" t="s">
        <v>869</v>
      </c>
      <c r="X86" s="163">
        <v>35</v>
      </c>
      <c r="Y86" s="163">
        <v>0</v>
      </c>
      <c r="Z86" s="163">
        <v>0</v>
      </c>
      <c r="AA86" s="163">
        <v>77</v>
      </c>
      <c r="AB86" s="163">
        <v>0</v>
      </c>
      <c r="AC86" s="163">
        <v>0</v>
      </c>
      <c r="AD86" s="163">
        <v>0</v>
      </c>
      <c r="AE86" s="163">
        <v>0</v>
      </c>
      <c r="AF86" s="163">
        <v>0</v>
      </c>
      <c r="AG86" s="163">
        <v>0</v>
      </c>
      <c r="AH86" s="188">
        <v>-88.42</v>
      </c>
      <c r="AI86" s="187">
        <v>-12.82</v>
      </c>
    </row>
    <row r="87" spans="1:35" s="4" customFormat="1" ht="15.75" x14ac:dyDescent="0.25">
      <c r="A87" s="3">
        <v>20151055</v>
      </c>
      <c r="B87" s="11">
        <v>42311</v>
      </c>
      <c r="C87" s="8" t="s">
        <v>88</v>
      </c>
      <c r="D87" s="8">
        <f t="shared" si="0"/>
        <v>45</v>
      </c>
      <c r="E87" s="8">
        <v>-1.25</v>
      </c>
      <c r="F87" s="16">
        <v>163.3430652663028</v>
      </c>
      <c r="G87" s="7">
        <v>1</v>
      </c>
      <c r="H87" s="67">
        <v>1.7026945225169137</v>
      </c>
      <c r="I87" s="66">
        <v>1</v>
      </c>
      <c r="J87" s="98">
        <v>0.06</v>
      </c>
      <c r="K87" s="95"/>
      <c r="L87" s="98">
        <v>8.8219999999999992</v>
      </c>
      <c r="M87" s="95"/>
      <c r="N87" s="92">
        <v>0</v>
      </c>
      <c r="O87" s="93" t="s">
        <v>869</v>
      </c>
      <c r="P87" s="92">
        <v>0</v>
      </c>
      <c r="Q87" s="93" t="s">
        <v>869</v>
      </c>
      <c r="R87" s="93">
        <v>0</v>
      </c>
      <c r="S87" s="93" t="s">
        <v>869</v>
      </c>
      <c r="T87" s="92">
        <v>0</v>
      </c>
      <c r="U87" s="93" t="s">
        <v>869</v>
      </c>
      <c r="V87" s="92">
        <v>0</v>
      </c>
      <c r="W87" s="93" t="s">
        <v>869</v>
      </c>
      <c r="X87" s="163">
        <v>63.8</v>
      </c>
      <c r="Y87" s="163">
        <v>0</v>
      </c>
      <c r="Z87" s="163">
        <v>0</v>
      </c>
      <c r="AA87" s="163">
        <v>197.1</v>
      </c>
      <c r="AB87" s="163">
        <v>2</v>
      </c>
      <c r="AC87" s="163">
        <v>0</v>
      </c>
      <c r="AD87" s="163">
        <v>0</v>
      </c>
      <c r="AE87" s="163">
        <v>0</v>
      </c>
      <c r="AF87" s="163">
        <v>0</v>
      </c>
      <c r="AG87" s="163">
        <v>0</v>
      </c>
      <c r="AH87" s="188">
        <v>-88.92</v>
      </c>
      <c r="AI87" s="187">
        <v>-12.75</v>
      </c>
    </row>
    <row r="88" spans="1:35" s="4" customFormat="1" ht="15.75" x14ac:dyDescent="0.25">
      <c r="A88" s="3">
        <v>20151056</v>
      </c>
      <c r="B88" s="11">
        <v>42311</v>
      </c>
      <c r="C88" s="8" t="s">
        <v>89</v>
      </c>
      <c r="D88" s="8">
        <f t="shared" si="0"/>
        <v>45</v>
      </c>
      <c r="E88" s="8">
        <v>-1</v>
      </c>
      <c r="F88" s="16">
        <v>182.81610098505004</v>
      </c>
      <c r="G88" s="7">
        <v>1</v>
      </c>
      <c r="H88" s="67">
        <v>1.7560243158868067</v>
      </c>
      <c r="I88" s="66">
        <v>1</v>
      </c>
      <c r="J88" s="98">
        <v>0.05</v>
      </c>
      <c r="K88" s="95"/>
      <c r="L88" s="98">
        <v>11.023999999999999</v>
      </c>
      <c r="M88" s="95"/>
      <c r="N88" s="92">
        <v>0</v>
      </c>
      <c r="O88" s="93" t="s">
        <v>869</v>
      </c>
      <c r="P88" s="92">
        <v>0</v>
      </c>
      <c r="Q88" s="93" t="s">
        <v>869</v>
      </c>
      <c r="R88" s="93">
        <v>0</v>
      </c>
      <c r="S88" s="93" t="s">
        <v>869</v>
      </c>
      <c r="T88" s="98">
        <v>0.98440000000000005</v>
      </c>
      <c r="U88" s="95"/>
      <c r="V88" s="92">
        <v>0</v>
      </c>
      <c r="W88" s="93" t="s">
        <v>869</v>
      </c>
      <c r="X88" s="163">
        <v>212.7</v>
      </c>
      <c r="Y88" s="163">
        <v>77.7</v>
      </c>
      <c r="Z88" s="163">
        <v>28.9</v>
      </c>
      <c r="AA88" s="163">
        <v>659.7</v>
      </c>
      <c r="AB88" s="163">
        <v>5.7</v>
      </c>
      <c r="AC88" s="163">
        <v>0</v>
      </c>
      <c r="AD88" s="163">
        <v>0</v>
      </c>
      <c r="AE88" s="163">
        <v>0</v>
      </c>
      <c r="AF88" s="163">
        <v>0</v>
      </c>
      <c r="AG88" s="163">
        <v>0</v>
      </c>
      <c r="AH88" s="188">
        <v>-80.900000000000006</v>
      </c>
      <c r="AI88" s="187">
        <v>-11.53</v>
      </c>
    </row>
    <row r="89" spans="1:35" s="4" customFormat="1" ht="15.75" x14ac:dyDescent="0.25">
      <c r="A89" s="3">
        <v>20151057</v>
      </c>
      <c r="B89" s="11">
        <v>42311</v>
      </c>
      <c r="C89" s="8" t="s">
        <v>90</v>
      </c>
      <c r="D89" s="8">
        <f t="shared" si="0"/>
        <v>45</v>
      </c>
      <c r="E89" s="8">
        <v>-0.75</v>
      </c>
      <c r="F89" s="16">
        <v>243.97360378924066</v>
      </c>
      <c r="G89" s="7">
        <v>1</v>
      </c>
      <c r="H89" s="67">
        <v>1.1217229856539928</v>
      </c>
      <c r="I89" s="66">
        <v>1</v>
      </c>
      <c r="J89" s="98">
        <v>0.08</v>
      </c>
      <c r="K89" s="95"/>
      <c r="L89" s="98">
        <v>14.002000000000001</v>
      </c>
      <c r="M89" s="95"/>
      <c r="N89" s="92">
        <v>0</v>
      </c>
      <c r="O89" s="93" t="s">
        <v>869</v>
      </c>
      <c r="P89" s="92">
        <v>0</v>
      </c>
      <c r="Q89" s="93" t="s">
        <v>869</v>
      </c>
      <c r="R89" s="93">
        <v>0</v>
      </c>
      <c r="S89" s="93" t="s">
        <v>869</v>
      </c>
      <c r="T89" s="96">
        <v>0</v>
      </c>
      <c r="U89" s="93" t="s">
        <v>869</v>
      </c>
      <c r="V89" s="92">
        <v>0</v>
      </c>
      <c r="W89" s="93" t="s">
        <v>869</v>
      </c>
      <c r="X89" s="163">
        <v>710.4</v>
      </c>
      <c r="Y89" s="163">
        <v>2440</v>
      </c>
      <c r="Z89" s="163">
        <v>985</v>
      </c>
      <c r="AA89" s="163">
        <v>2261.8000000000002</v>
      </c>
      <c r="AB89" s="163">
        <v>10.6</v>
      </c>
      <c r="AC89" s="163">
        <v>0</v>
      </c>
      <c r="AD89" s="163">
        <v>0</v>
      </c>
      <c r="AE89" s="163">
        <v>0</v>
      </c>
      <c r="AF89" s="163">
        <v>0</v>
      </c>
      <c r="AG89" s="163">
        <v>0</v>
      </c>
      <c r="AH89" s="188">
        <v>-59.32</v>
      </c>
      <c r="AI89" s="187">
        <v>-8</v>
      </c>
    </row>
    <row r="90" spans="1:35" s="4" customFormat="1" ht="15.75" x14ac:dyDescent="0.25">
      <c r="A90" s="3">
        <v>20151058</v>
      </c>
      <c r="B90" s="11">
        <v>42311</v>
      </c>
      <c r="C90" s="8" t="s">
        <v>91</v>
      </c>
      <c r="D90" s="8">
        <f t="shared" si="0"/>
        <v>45</v>
      </c>
      <c r="E90" s="8">
        <v>-0.5</v>
      </c>
      <c r="F90" s="16">
        <v>238.64894558489567</v>
      </c>
      <c r="G90" s="7">
        <v>1</v>
      </c>
      <c r="H90" s="67">
        <v>0.59731335085004889</v>
      </c>
      <c r="I90" s="66">
        <v>1</v>
      </c>
      <c r="J90" s="94">
        <v>7.0000000000000007E-2</v>
      </c>
      <c r="K90" s="95"/>
      <c r="L90" s="94">
        <v>9.2409999999999997</v>
      </c>
      <c r="M90" s="95"/>
      <c r="N90" s="92">
        <v>0</v>
      </c>
      <c r="O90" s="93" t="s">
        <v>869</v>
      </c>
      <c r="P90" s="92">
        <v>0</v>
      </c>
      <c r="Q90" s="93" t="s">
        <v>869</v>
      </c>
      <c r="R90" s="94">
        <v>6.8935000000000004</v>
      </c>
      <c r="S90" s="95"/>
      <c r="T90" s="92">
        <v>0</v>
      </c>
      <c r="U90" s="93" t="s">
        <v>869</v>
      </c>
      <c r="V90" s="92">
        <v>0</v>
      </c>
      <c r="W90" s="93" t="s">
        <v>869</v>
      </c>
      <c r="X90" s="163">
        <v>428.3</v>
      </c>
      <c r="Y90" s="163">
        <v>109.2</v>
      </c>
      <c r="Z90" s="163">
        <v>20</v>
      </c>
      <c r="AA90" s="163">
        <v>1690.9</v>
      </c>
      <c r="AB90" s="163">
        <v>13.8</v>
      </c>
      <c r="AC90" s="163">
        <v>0</v>
      </c>
      <c r="AD90" s="163">
        <v>0</v>
      </c>
      <c r="AE90" s="163">
        <v>0</v>
      </c>
      <c r="AF90" s="163">
        <v>0</v>
      </c>
      <c r="AG90" s="163">
        <v>0</v>
      </c>
      <c r="AH90" s="188">
        <v>-55.68</v>
      </c>
      <c r="AI90" s="187">
        <v>-7.28</v>
      </c>
    </row>
    <row r="91" spans="1:35" s="4" customFormat="1" ht="15.75" x14ac:dyDescent="0.25">
      <c r="A91" s="3">
        <v>20151059</v>
      </c>
      <c r="B91" s="11">
        <v>42311</v>
      </c>
      <c r="C91" s="8" t="s">
        <v>92</v>
      </c>
      <c r="D91" s="8">
        <f t="shared" si="0"/>
        <v>45</v>
      </c>
      <c r="E91" s="8">
        <v>-0.25</v>
      </c>
      <c r="F91" s="16">
        <v>144.93496118842452</v>
      </c>
      <c r="G91" s="7">
        <v>1</v>
      </c>
      <c r="H91" s="67">
        <v>1.2647437951459777</v>
      </c>
      <c r="I91" s="66">
        <v>1</v>
      </c>
      <c r="J91" s="94">
        <v>0.08</v>
      </c>
      <c r="K91" s="95"/>
      <c r="L91" s="94">
        <v>7.7869999999999999</v>
      </c>
      <c r="M91" s="95"/>
      <c r="N91" s="92">
        <v>0</v>
      </c>
      <c r="O91" s="93" t="s">
        <v>869</v>
      </c>
      <c r="P91" s="92">
        <v>0</v>
      </c>
      <c r="Q91" s="93" t="s">
        <v>869</v>
      </c>
      <c r="R91" s="94">
        <v>8.0071999999999992</v>
      </c>
      <c r="S91" s="95"/>
      <c r="T91" s="92">
        <v>0</v>
      </c>
      <c r="U91" s="93" t="s">
        <v>869</v>
      </c>
      <c r="V91" s="92">
        <v>0</v>
      </c>
      <c r="W91" s="93" t="s">
        <v>869</v>
      </c>
      <c r="X91" s="163">
        <v>76.5</v>
      </c>
      <c r="Y91" s="163">
        <v>4</v>
      </c>
      <c r="Z91" s="163">
        <v>0</v>
      </c>
      <c r="AA91" s="163">
        <v>296.3</v>
      </c>
      <c r="AB91" s="163">
        <v>4.5</v>
      </c>
      <c r="AC91" s="163">
        <v>0</v>
      </c>
      <c r="AD91" s="163">
        <v>0</v>
      </c>
      <c r="AE91" s="163">
        <v>0</v>
      </c>
      <c r="AF91" s="163">
        <v>0</v>
      </c>
      <c r="AG91" s="163">
        <v>0</v>
      </c>
      <c r="AH91" s="188">
        <v>-58.55</v>
      </c>
      <c r="AI91" s="187">
        <v>-7.69</v>
      </c>
    </row>
    <row r="92" spans="1:35" s="4" customFormat="1" ht="15.75" x14ac:dyDescent="0.25">
      <c r="A92" s="3">
        <v>20151060</v>
      </c>
      <c r="B92" s="11">
        <v>42311</v>
      </c>
      <c r="C92" s="8" t="s">
        <v>93</v>
      </c>
      <c r="D92" s="8">
        <f t="shared" si="0"/>
        <v>50</v>
      </c>
      <c r="E92" s="8">
        <v>-3</v>
      </c>
      <c r="F92" s="16">
        <v>73.432408158649451</v>
      </c>
      <c r="G92" s="7">
        <v>1</v>
      </c>
      <c r="H92" s="67">
        <v>0.33228043834512799</v>
      </c>
      <c r="I92" s="66">
        <v>1</v>
      </c>
      <c r="J92" s="94">
        <v>0.05</v>
      </c>
      <c r="K92" s="95"/>
      <c r="L92" s="94">
        <v>9.7859999999999996</v>
      </c>
      <c r="M92" s="95"/>
      <c r="N92" s="92">
        <v>0</v>
      </c>
      <c r="O92" s="93" t="s">
        <v>869</v>
      </c>
      <c r="P92" s="92">
        <v>0</v>
      </c>
      <c r="Q92" s="93" t="s">
        <v>869</v>
      </c>
      <c r="R92" s="94">
        <v>5.9730999999999996</v>
      </c>
      <c r="S92" s="95"/>
      <c r="T92" s="92">
        <v>0</v>
      </c>
      <c r="U92" s="93" t="s">
        <v>869</v>
      </c>
      <c r="V92" s="92">
        <v>0</v>
      </c>
      <c r="W92" s="93" t="s">
        <v>869</v>
      </c>
      <c r="X92" s="163">
        <v>7.5</v>
      </c>
      <c r="Y92" s="163">
        <v>0</v>
      </c>
      <c r="Z92" s="163">
        <v>55.8</v>
      </c>
      <c r="AA92" s="163">
        <v>0</v>
      </c>
      <c r="AB92" s="163">
        <v>0</v>
      </c>
      <c r="AC92" s="163">
        <v>0</v>
      </c>
      <c r="AD92" s="163">
        <v>0</v>
      </c>
      <c r="AE92" s="163">
        <v>0</v>
      </c>
      <c r="AF92" s="163">
        <v>0</v>
      </c>
      <c r="AG92" s="163">
        <v>0</v>
      </c>
      <c r="AH92" s="188">
        <v>-88.57</v>
      </c>
      <c r="AI92" s="187">
        <v>-12.87</v>
      </c>
    </row>
    <row r="93" spans="1:35" s="4" customFormat="1" ht="15.75" x14ac:dyDescent="0.25">
      <c r="A93" s="3">
        <v>20151061</v>
      </c>
      <c r="B93" s="11">
        <v>42311</v>
      </c>
      <c r="C93" s="8" t="s">
        <v>94</v>
      </c>
      <c r="D93" s="8">
        <f t="shared" si="0"/>
        <v>50</v>
      </c>
      <c r="E93" s="8">
        <v>-2.5</v>
      </c>
      <c r="F93" s="16">
        <v>59.588296827352586</v>
      </c>
      <c r="G93" s="7">
        <v>1</v>
      </c>
      <c r="H93" s="67">
        <v>0.18117935713043226</v>
      </c>
      <c r="I93" s="66">
        <v>1</v>
      </c>
      <c r="J93" s="94">
        <v>0.06</v>
      </c>
      <c r="K93" s="95"/>
      <c r="L93" s="94">
        <v>10.255000000000001</v>
      </c>
      <c r="M93" s="95"/>
      <c r="N93" s="92">
        <v>0</v>
      </c>
      <c r="O93" s="93" t="s">
        <v>869</v>
      </c>
      <c r="P93" s="92">
        <v>0</v>
      </c>
      <c r="Q93" s="93" t="s">
        <v>869</v>
      </c>
      <c r="R93" s="94">
        <v>2.1634000000000002</v>
      </c>
      <c r="S93" s="95"/>
      <c r="T93" s="92">
        <v>0</v>
      </c>
      <c r="U93" s="93" t="s">
        <v>869</v>
      </c>
      <c r="V93" s="92">
        <v>0</v>
      </c>
      <c r="W93" s="93" t="s">
        <v>869</v>
      </c>
      <c r="X93" s="163">
        <v>18.2</v>
      </c>
      <c r="Y93" s="163">
        <v>0</v>
      </c>
      <c r="Z93" s="163">
        <v>0</v>
      </c>
      <c r="AA93" s="163">
        <v>104.6</v>
      </c>
      <c r="AB93" s="163">
        <v>0</v>
      </c>
      <c r="AC93" s="163">
        <v>0</v>
      </c>
      <c r="AD93" s="163">
        <v>0</v>
      </c>
      <c r="AE93" s="163">
        <v>0</v>
      </c>
      <c r="AF93" s="163">
        <v>0</v>
      </c>
      <c r="AG93" s="163">
        <v>0</v>
      </c>
      <c r="AH93" s="188">
        <v>-79.59</v>
      </c>
      <c r="AI93" s="187">
        <v>-11.61</v>
      </c>
    </row>
    <row r="94" spans="1:35" s="4" customFormat="1" ht="15.75" x14ac:dyDescent="0.25">
      <c r="A94" s="3">
        <v>20151062</v>
      </c>
      <c r="B94" s="11">
        <v>42311</v>
      </c>
      <c r="C94" s="8" t="s">
        <v>95</v>
      </c>
      <c r="D94" s="8">
        <f t="shared" si="0"/>
        <v>50</v>
      </c>
      <c r="E94" s="8">
        <v>-2</v>
      </c>
      <c r="F94" s="16">
        <v>83.929591475786665</v>
      </c>
      <c r="G94" s="7">
        <v>1</v>
      </c>
      <c r="H94" s="67">
        <v>0.10845691162603326</v>
      </c>
      <c r="I94" s="66">
        <v>1</v>
      </c>
      <c r="J94" s="94">
        <v>0.05</v>
      </c>
      <c r="K94" s="95"/>
      <c r="L94" s="94">
        <v>8.516</v>
      </c>
      <c r="M94" s="95"/>
      <c r="N94" s="92">
        <v>0</v>
      </c>
      <c r="O94" s="93" t="s">
        <v>869</v>
      </c>
      <c r="P94" s="92">
        <v>0</v>
      </c>
      <c r="Q94" s="93" t="s">
        <v>869</v>
      </c>
      <c r="R94" s="93">
        <v>0</v>
      </c>
      <c r="S94" s="93" t="s">
        <v>869</v>
      </c>
      <c r="T94" s="92">
        <v>0</v>
      </c>
      <c r="U94" s="93" t="s">
        <v>869</v>
      </c>
      <c r="V94" s="92">
        <v>0</v>
      </c>
      <c r="W94" s="93" t="s">
        <v>869</v>
      </c>
      <c r="X94" s="163">
        <v>0</v>
      </c>
      <c r="Y94" s="163">
        <v>0</v>
      </c>
      <c r="Z94" s="163">
        <v>0</v>
      </c>
      <c r="AA94" s="163">
        <v>0</v>
      </c>
      <c r="AB94" s="163">
        <v>0</v>
      </c>
      <c r="AC94" s="163">
        <v>0</v>
      </c>
      <c r="AD94" s="163">
        <v>0</v>
      </c>
      <c r="AE94" s="163">
        <v>0</v>
      </c>
      <c r="AF94" s="163">
        <v>0</v>
      </c>
      <c r="AG94" s="163">
        <v>0</v>
      </c>
      <c r="AH94" s="188">
        <v>-78.87</v>
      </c>
      <c r="AI94" s="187">
        <v>-11.5</v>
      </c>
    </row>
    <row r="95" spans="1:35" s="4" customFormat="1" ht="15.75" x14ac:dyDescent="0.25">
      <c r="A95" s="3">
        <v>20151063</v>
      </c>
      <c r="B95" s="11">
        <v>42311</v>
      </c>
      <c r="C95" s="8" t="s">
        <v>96</v>
      </c>
      <c r="D95" s="8">
        <f t="shared" si="0"/>
        <v>50</v>
      </c>
      <c r="E95" s="8">
        <v>-1.5</v>
      </c>
      <c r="F95" s="16">
        <v>91.079846778764164</v>
      </c>
      <c r="G95" s="7">
        <v>1</v>
      </c>
      <c r="H95" s="67">
        <v>0.15774656913457036</v>
      </c>
      <c r="I95" s="66">
        <v>1</v>
      </c>
      <c r="J95" s="94">
        <v>0.04</v>
      </c>
      <c r="K95" s="95"/>
      <c r="L95" s="94">
        <v>7.016</v>
      </c>
      <c r="M95" s="95"/>
      <c r="N95" s="92">
        <v>0</v>
      </c>
      <c r="O95" s="93" t="s">
        <v>869</v>
      </c>
      <c r="P95" s="92">
        <v>0</v>
      </c>
      <c r="Q95" s="93" t="s">
        <v>869</v>
      </c>
      <c r="R95" s="93">
        <v>0</v>
      </c>
      <c r="S95" s="93" t="s">
        <v>869</v>
      </c>
      <c r="T95" s="92">
        <v>0</v>
      </c>
      <c r="U95" s="93" t="s">
        <v>869</v>
      </c>
      <c r="V95" s="92">
        <v>0</v>
      </c>
      <c r="W95" s="93" t="s">
        <v>869</v>
      </c>
      <c r="X95" s="163">
        <v>0</v>
      </c>
      <c r="Y95" s="163">
        <v>0</v>
      </c>
      <c r="Z95" s="163">
        <v>0</v>
      </c>
      <c r="AA95" s="163">
        <v>0</v>
      </c>
      <c r="AB95" s="163">
        <v>0</v>
      </c>
      <c r="AC95" s="163">
        <v>0</v>
      </c>
      <c r="AD95" s="163">
        <v>0</v>
      </c>
      <c r="AE95" s="163">
        <v>0</v>
      </c>
      <c r="AF95" s="163">
        <v>0</v>
      </c>
      <c r="AG95" s="163">
        <v>0</v>
      </c>
      <c r="AH95" s="188">
        <v>-86.51</v>
      </c>
      <c r="AI95" s="187">
        <v>-12.61</v>
      </c>
    </row>
    <row r="96" spans="1:35" ht="15.75" x14ac:dyDescent="0.25">
      <c r="A96" s="3">
        <v>20151064</v>
      </c>
      <c r="B96" s="11">
        <v>42311</v>
      </c>
      <c r="C96" s="8" t="s">
        <v>97</v>
      </c>
      <c r="D96" s="8">
        <f t="shared" si="0"/>
        <v>50</v>
      </c>
      <c r="E96" s="8">
        <v>-1.25</v>
      </c>
      <c r="F96" s="16">
        <v>95.035307159134703</v>
      </c>
      <c r="G96" s="7">
        <v>1</v>
      </c>
      <c r="H96" s="67">
        <v>0.2975352699374707</v>
      </c>
      <c r="I96" s="66">
        <v>1</v>
      </c>
      <c r="J96" s="94">
        <v>0.05</v>
      </c>
      <c r="K96" s="95"/>
      <c r="L96" s="94">
        <v>7.0030000000000001</v>
      </c>
      <c r="M96" s="95"/>
      <c r="N96" s="92">
        <v>0</v>
      </c>
      <c r="O96" s="93" t="s">
        <v>869</v>
      </c>
      <c r="P96" s="92">
        <v>0</v>
      </c>
      <c r="Q96" s="93" t="s">
        <v>869</v>
      </c>
      <c r="R96" s="93">
        <v>0</v>
      </c>
      <c r="S96" s="93" t="s">
        <v>869</v>
      </c>
      <c r="T96" s="92">
        <v>0</v>
      </c>
      <c r="U96" s="93" t="s">
        <v>869</v>
      </c>
      <c r="V96" s="92">
        <v>0</v>
      </c>
      <c r="W96" s="93" t="s">
        <v>869</v>
      </c>
      <c r="X96" s="163">
        <v>199.8</v>
      </c>
      <c r="Y96" s="163">
        <v>12</v>
      </c>
      <c r="Z96" s="163">
        <v>0</v>
      </c>
      <c r="AA96" s="163">
        <v>216.7</v>
      </c>
      <c r="AB96" s="163">
        <v>2</v>
      </c>
      <c r="AC96" s="163">
        <v>0</v>
      </c>
      <c r="AD96" s="163">
        <v>0</v>
      </c>
      <c r="AE96" s="163">
        <v>0</v>
      </c>
      <c r="AF96" s="163">
        <v>0</v>
      </c>
      <c r="AG96" s="163">
        <v>0</v>
      </c>
      <c r="AH96" s="188">
        <v>-87.13</v>
      </c>
      <c r="AI96" s="187">
        <v>-12.28</v>
      </c>
    </row>
    <row r="97" spans="1:35" ht="15.75" x14ac:dyDescent="0.25">
      <c r="A97" s="3">
        <v>20151065</v>
      </c>
      <c r="B97" s="11">
        <v>42311</v>
      </c>
      <c r="C97" s="8" t="s">
        <v>98</v>
      </c>
      <c r="D97" s="8">
        <f t="shared" si="0"/>
        <v>50</v>
      </c>
      <c r="E97" s="8">
        <v>-1</v>
      </c>
      <c r="F97" s="16">
        <v>107.05382139179902</v>
      </c>
      <c r="G97" s="7">
        <v>1</v>
      </c>
      <c r="H97" s="67">
        <v>1.41342079484386</v>
      </c>
      <c r="I97" s="66">
        <v>1</v>
      </c>
      <c r="J97" s="94">
        <v>7.0000000000000007E-2</v>
      </c>
      <c r="K97" s="95"/>
      <c r="L97" s="94">
        <v>8.2690000000000001</v>
      </c>
      <c r="M97" s="95"/>
      <c r="N97" s="92">
        <v>0</v>
      </c>
      <c r="O97" s="93" t="s">
        <v>869</v>
      </c>
      <c r="P97" s="92">
        <v>0</v>
      </c>
      <c r="Q97" s="93" t="s">
        <v>869</v>
      </c>
      <c r="R97" s="93">
        <v>0</v>
      </c>
      <c r="S97" s="93" t="s">
        <v>869</v>
      </c>
      <c r="T97" s="97">
        <v>1.012</v>
      </c>
      <c r="U97" s="95"/>
      <c r="V97" s="92">
        <v>0</v>
      </c>
      <c r="W97" s="93" t="s">
        <v>869</v>
      </c>
      <c r="X97" s="163">
        <v>12868</v>
      </c>
      <c r="Y97" s="163">
        <v>45.8</v>
      </c>
      <c r="Z97" s="163">
        <v>0</v>
      </c>
      <c r="AA97" s="163">
        <v>6105.6</v>
      </c>
      <c r="AB97" s="163">
        <v>0</v>
      </c>
      <c r="AC97" s="163">
        <v>0</v>
      </c>
      <c r="AD97" s="163">
        <v>0</v>
      </c>
      <c r="AE97" s="163">
        <v>0</v>
      </c>
      <c r="AF97" s="163">
        <v>0</v>
      </c>
      <c r="AG97" s="163">
        <v>0</v>
      </c>
      <c r="AH97" s="188">
        <v>-79.97</v>
      </c>
      <c r="AI97" s="187">
        <v>-12.04</v>
      </c>
    </row>
    <row r="98" spans="1:35" ht="15.75" x14ac:dyDescent="0.25">
      <c r="A98" s="3">
        <v>20151066</v>
      </c>
      <c r="B98" s="11">
        <v>42311</v>
      </c>
      <c r="C98" s="8" t="s">
        <v>99</v>
      </c>
      <c r="D98" s="8">
        <f t="shared" si="0"/>
        <v>50</v>
      </c>
      <c r="E98" s="8">
        <v>-0.75</v>
      </c>
      <c r="F98" s="16">
        <v>147.82548992792607</v>
      </c>
      <c r="G98" s="7">
        <v>1</v>
      </c>
      <c r="H98" s="67">
        <v>1.2970648820368216</v>
      </c>
      <c r="I98" s="66">
        <v>1</v>
      </c>
      <c r="J98" s="94">
        <v>7.0000000000000007E-2</v>
      </c>
      <c r="K98" s="95"/>
      <c r="L98" s="94">
        <v>13.295999999999999</v>
      </c>
      <c r="M98" s="95"/>
      <c r="N98" s="92">
        <v>0</v>
      </c>
      <c r="O98" s="93" t="s">
        <v>869</v>
      </c>
      <c r="P98" s="92">
        <v>0</v>
      </c>
      <c r="Q98" s="93" t="s">
        <v>869</v>
      </c>
      <c r="R98" s="93">
        <v>0</v>
      </c>
      <c r="S98" s="93" t="s">
        <v>869</v>
      </c>
      <c r="T98" s="92">
        <v>0</v>
      </c>
      <c r="U98" s="93" t="s">
        <v>869</v>
      </c>
      <c r="V98" s="92">
        <v>0</v>
      </c>
      <c r="W98" s="93" t="s">
        <v>869</v>
      </c>
      <c r="X98" s="163">
        <v>8861</v>
      </c>
      <c r="Y98" s="163">
        <v>118.3</v>
      </c>
      <c r="Z98" s="163">
        <v>0</v>
      </c>
      <c r="AA98" s="163">
        <v>4229.8999999999996</v>
      </c>
      <c r="AB98" s="163">
        <v>0</v>
      </c>
      <c r="AC98" s="163">
        <v>0</v>
      </c>
      <c r="AD98" s="163">
        <v>0</v>
      </c>
      <c r="AE98" s="163">
        <v>0</v>
      </c>
      <c r="AF98" s="163">
        <v>0</v>
      </c>
      <c r="AG98" s="163">
        <v>0</v>
      </c>
      <c r="AH98" s="188">
        <v>-60.45</v>
      </c>
      <c r="AI98" s="187">
        <v>-8.1</v>
      </c>
    </row>
    <row r="99" spans="1:35" ht="15.75" x14ac:dyDescent="0.25">
      <c r="A99" s="3">
        <v>20151067</v>
      </c>
      <c r="B99" s="11">
        <v>42311</v>
      </c>
      <c r="C99" s="8" t="s">
        <v>100</v>
      </c>
      <c r="D99" s="8">
        <f t="shared" si="0"/>
        <v>50</v>
      </c>
      <c r="E99" s="8">
        <v>-0.5</v>
      </c>
      <c r="F99" s="16">
        <v>165.32079545648807</v>
      </c>
      <c r="G99" s="7">
        <v>1</v>
      </c>
      <c r="H99" s="67">
        <v>0.9738540131283816</v>
      </c>
      <c r="I99" s="66">
        <v>1</v>
      </c>
      <c r="J99" s="94">
        <v>0.06</v>
      </c>
      <c r="K99" s="95"/>
      <c r="L99" s="94">
        <v>14.19</v>
      </c>
      <c r="M99" s="95"/>
      <c r="N99" s="92">
        <v>0</v>
      </c>
      <c r="O99" s="93" t="s">
        <v>869</v>
      </c>
      <c r="P99" s="92">
        <v>0</v>
      </c>
      <c r="Q99" s="93" t="s">
        <v>869</v>
      </c>
      <c r="R99" s="94">
        <v>3.5318000000000001</v>
      </c>
      <c r="S99" s="95"/>
      <c r="T99" s="92">
        <v>0</v>
      </c>
      <c r="U99" s="93" t="s">
        <v>869</v>
      </c>
      <c r="V99" s="92">
        <v>0</v>
      </c>
      <c r="W99" s="93" t="s">
        <v>869</v>
      </c>
      <c r="X99" s="163">
        <v>533.4</v>
      </c>
      <c r="Y99" s="163">
        <v>122.6</v>
      </c>
      <c r="Z99" s="163">
        <v>12.5</v>
      </c>
      <c r="AA99" s="163">
        <v>96.1</v>
      </c>
      <c r="AB99" s="163">
        <v>0</v>
      </c>
      <c r="AC99" s="163">
        <v>0</v>
      </c>
      <c r="AD99" s="163">
        <v>0</v>
      </c>
      <c r="AE99" s="163">
        <v>0</v>
      </c>
      <c r="AF99" s="163">
        <v>0</v>
      </c>
      <c r="AG99" s="163">
        <v>0</v>
      </c>
      <c r="AH99" s="188">
        <v>-50.46</v>
      </c>
      <c r="AI99" s="187">
        <v>-5.0999999999999996</v>
      </c>
    </row>
    <row r="100" spans="1:35" ht="15.75" x14ac:dyDescent="0.25">
      <c r="A100" s="3">
        <v>20151068</v>
      </c>
      <c r="B100" s="11">
        <v>42311</v>
      </c>
      <c r="C100" s="8" t="s">
        <v>101</v>
      </c>
      <c r="D100" s="8">
        <f t="shared" si="0"/>
        <v>50</v>
      </c>
      <c r="E100" s="8">
        <v>-0.25</v>
      </c>
      <c r="F100" s="16">
        <v>193.00901811908179</v>
      </c>
      <c r="G100" s="7">
        <v>1</v>
      </c>
      <c r="H100" s="67">
        <v>0.87931483397266286</v>
      </c>
      <c r="I100" s="66">
        <v>1</v>
      </c>
      <c r="J100" s="93">
        <v>0</v>
      </c>
      <c r="K100" s="93" t="s">
        <v>869</v>
      </c>
      <c r="L100" s="94">
        <v>8.7739999999999991</v>
      </c>
      <c r="M100" s="95"/>
      <c r="N100" s="92">
        <v>0</v>
      </c>
      <c r="O100" s="93" t="s">
        <v>869</v>
      </c>
      <c r="P100" s="92">
        <v>0</v>
      </c>
      <c r="Q100" s="93" t="s">
        <v>869</v>
      </c>
      <c r="R100" s="94">
        <v>9.7126000000000001</v>
      </c>
      <c r="S100" s="95"/>
      <c r="T100" s="92">
        <v>0</v>
      </c>
      <c r="U100" s="93" t="s">
        <v>869</v>
      </c>
      <c r="V100" s="92">
        <v>0</v>
      </c>
      <c r="W100" s="93" t="s">
        <v>869</v>
      </c>
      <c r="X100" s="163">
        <v>47.2</v>
      </c>
      <c r="Y100" s="163">
        <v>8.9</v>
      </c>
      <c r="Z100" s="163">
        <v>0</v>
      </c>
      <c r="AA100" s="163">
        <v>68.2</v>
      </c>
      <c r="AB100" s="163">
        <v>0</v>
      </c>
      <c r="AC100" s="163">
        <v>0</v>
      </c>
      <c r="AD100" s="163">
        <v>0</v>
      </c>
      <c r="AE100" s="163">
        <v>0</v>
      </c>
      <c r="AF100" s="163">
        <v>0</v>
      </c>
      <c r="AG100" s="163">
        <v>0</v>
      </c>
      <c r="AH100" s="188">
        <v>-59.56</v>
      </c>
      <c r="AI100" s="187">
        <v>-6.22</v>
      </c>
    </row>
    <row r="101" spans="1:35" ht="15.75" x14ac:dyDescent="0.25">
      <c r="A101" s="3">
        <v>20151069</v>
      </c>
      <c r="B101" s="11">
        <v>42311</v>
      </c>
      <c r="C101" s="8" t="s">
        <v>102</v>
      </c>
      <c r="D101" s="8">
        <f t="shared" si="0"/>
        <v>55</v>
      </c>
      <c r="E101" s="8">
        <v>-3</v>
      </c>
      <c r="F101" s="16">
        <v>69.020548503620788</v>
      </c>
      <c r="G101" s="7">
        <v>1</v>
      </c>
      <c r="H101" s="67">
        <v>0.56337620961466262</v>
      </c>
      <c r="I101" s="66">
        <v>1</v>
      </c>
      <c r="J101" s="94">
        <v>0.04</v>
      </c>
      <c r="K101" s="95"/>
      <c r="L101" s="94">
        <v>12.628</v>
      </c>
      <c r="M101" s="95"/>
      <c r="N101" s="92">
        <v>0</v>
      </c>
      <c r="O101" s="93" t="s">
        <v>869</v>
      </c>
      <c r="P101" s="92">
        <v>0</v>
      </c>
      <c r="Q101" s="93" t="s">
        <v>869</v>
      </c>
      <c r="R101" s="94">
        <v>6.0822000000000003</v>
      </c>
      <c r="S101" s="95"/>
      <c r="T101" s="92">
        <v>0</v>
      </c>
      <c r="U101" s="93" t="s">
        <v>869</v>
      </c>
      <c r="V101" s="92">
        <v>0</v>
      </c>
      <c r="W101" s="93" t="s">
        <v>869</v>
      </c>
      <c r="X101" s="163">
        <v>23.3</v>
      </c>
      <c r="Y101" s="163">
        <v>0</v>
      </c>
      <c r="Z101" s="163">
        <v>0</v>
      </c>
      <c r="AA101" s="163">
        <v>0</v>
      </c>
      <c r="AB101" s="163">
        <v>0</v>
      </c>
      <c r="AC101" s="163">
        <v>0</v>
      </c>
      <c r="AD101" s="163">
        <v>0</v>
      </c>
      <c r="AE101" s="163">
        <v>0</v>
      </c>
      <c r="AF101" s="163">
        <v>0</v>
      </c>
      <c r="AG101" s="163">
        <v>0</v>
      </c>
      <c r="AH101" s="188">
        <v>-91.51</v>
      </c>
      <c r="AI101" s="187">
        <v>-12.12</v>
      </c>
    </row>
    <row r="102" spans="1:35" ht="15.75" x14ac:dyDescent="0.25">
      <c r="A102" s="3">
        <v>20151070</v>
      </c>
      <c r="B102" s="11">
        <v>42311</v>
      </c>
      <c r="C102" s="8" t="s">
        <v>103</v>
      </c>
      <c r="D102" s="8">
        <f t="shared" si="0"/>
        <v>55</v>
      </c>
      <c r="E102" s="8">
        <v>-2.5</v>
      </c>
      <c r="F102" s="16">
        <v>57.306300454061891</v>
      </c>
      <c r="G102" s="7">
        <v>1</v>
      </c>
      <c r="H102" s="67">
        <v>0.36056138937461651</v>
      </c>
      <c r="I102" s="66">
        <v>1</v>
      </c>
      <c r="J102" s="94">
        <v>0.06</v>
      </c>
      <c r="K102" s="95"/>
      <c r="L102" s="94">
        <v>3.6539999999999999</v>
      </c>
      <c r="M102" s="95"/>
      <c r="N102" s="92">
        <v>0</v>
      </c>
      <c r="O102" s="93" t="s">
        <v>869</v>
      </c>
      <c r="P102" s="92">
        <v>0</v>
      </c>
      <c r="Q102" s="93" t="s">
        <v>869</v>
      </c>
      <c r="R102" s="94">
        <v>2.9306999999999999</v>
      </c>
      <c r="S102" s="95"/>
      <c r="T102" s="92">
        <v>0</v>
      </c>
      <c r="U102" s="93" t="s">
        <v>869</v>
      </c>
      <c r="V102" s="92">
        <v>0</v>
      </c>
      <c r="W102" s="93" t="s">
        <v>869</v>
      </c>
      <c r="X102" s="163">
        <v>9.9</v>
      </c>
      <c r="Y102" s="163">
        <v>0</v>
      </c>
      <c r="Z102" s="163">
        <v>0</v>
      </c>
      <c r="AA102" s="163">
        <v>0</v>
      </c>
      <c r="AB102" s="163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88">
        <v>-90.82</v>
      </c>
      <c r="AI102" s="187">
        <v>-12.2</v>
      </c>
    </row>
    <row r="103" spans="1:35" ht="15.75" x14ac:dyDescent="0.25">
      <c r="A103" s="3">
        <v>20151071</v>
      </c>
      <c r="B103" s="11">
        <v>42311</v>
      </c>
      <c r="C103" s="8" t="s">
        <v>104</v>
      </c>
      <c r="D103" s="8">
        <f t="shared" si="0"/>
        <v>55</v>
      </c>
      <c r="E103" s="8">
        <v>-2</v>
      </c>
      <c r="F103" s="16">
        <v>53.198706982138646</v>
      </c>
      <c r="G103" s="7">
        <v>1</v>
      </c>
      <c r="H103" s="67">
        <v>0.14643418872277494</v>
      </c>
      <c r="I103" s="66">
        <v>1</v>
      </c>
      <c r="J103" s="94">
        <v>0.08</v>
      </c>
      <c r="K103" s="95"/>
      <c r="L103" s="94">
        <v>4.1779999999999999</v>
      </c>
      <c r="M103" s="95"/>
      <c r="N103" s="92">
        <v>0</v>
      </c>
      <c r="O103" s="93" t="s">
        <v>869</v>
      </c>
      <c r="P103" s="92">
        <v>0</v>
      </c>
      <c r="Q103" s="93" t="s">
        <v>869</v>
      </c>
      <c r="R103" s="94">
        <v>3.5594000000000001</v>
      </c>
      <c r="S103" s="95"/>
      <c r="T103" s="92">
        <v>0</v>
      </c>
      <c r="U103" s="93" t="s">
        <v>869</v>
      </c>
      <c r="V103" s="92">
        <v>0</v>
      </c>
      <c r="W103" s="93" t="s">
        <v>869</v>
      </c>
      <c r="X103" s="163">
        <v>0</v>
      </c>
      <c r="Y103" s="163">
        <v>0</v>
      </c>
      <c r="Z103" s="163">
        <v>0</v>
      </c>
      <c r="AA103" s="163">
        <v>0</v>
      </c>
      <c r="AB103" s="163">
        <v>0</v>
      </c>
      <c r="AC103" s="163">
        <v>0</v>
      </c>
      <c r="AD103" s="163">
        <v>0</v>
      </c>
      <c r="AE103" s="163">
        <v>0</v>
      </c>
      <c r="AF103" s="163">
        <v>0</v>
      </c>
      <c r="AG103" s="163">
        <v>0</v>
      </c>
      <c r="AH103" s="188">
        <v>-82.65</v>
      </c>
      <c r="AI103" s="187">
        <v>-11.16</v>
      </c>
    </row>
    <row r="104" spans="1:35" ht="15.75" x14ac:dyDescent="0.25">
      <c r="A104" s="3">
        <v>20151072</v>
      </c>
      <c r="B104" s="11">
        <v>42311</v>
      </c>
      <c r="C104" s="8" t="s">
        <v>105</v>
      </c>
      <c r="D104" s="8">
        <f t="shared" si="0"/>
        <v>55</v>
      </c>
      <c r="E104" s="8">
        <v>-1.5</v>
      </c>
      <c r="F104" s="16">
        <v>95.035307159134703</v>
      </c>
      <c r="G104" s="7">
        <v>1</v>
      </c>
      <c r="H104" s="67">
        <v>0.20865228098764965</v>
      </c>
      <c r="I104" s="66">
        <v>1</v>
      </c>
      <c r="J104" s="94">
        <v>0.04</v>
      </c>
      <c r="K104" s="95"/>
      <c r="L104" s="94">
        <v>14.255000000000001</v>
      </c>
      <c r="M104" s="95"/>
      <c r="N104" s="92">
        <v>0</v>
      </c>
      <c r="O104" s="93" t="s">
        <v>869</v>
      </c>
      <c r="P104" s="92">
        <v>0</v>
      </c>
      <c r="Q104" s="93" t="s">
        <v>869</v>
      </c>
      <c r="R104" s="93">
        <v>0</v>
      </c>
      <c r="S104" s="93" t="s">
        <v>869</v>
      </c>
      <c r="T104" s="92">
        <v>0</v>
      </c>
      <c r="U104" s="93" t="s">
        <v>869</v>
      </c>
      <c r="V104" s="92">
        <v>0</v>
      </c>
      <c r="W104" s="93" t="s">
        <v>869</v>
      </c>
      <c r="X104" s="163">
        <v>0</v>
      </c>
      <c r="Y104" s="163">
        <v>0</v>
      </c>
      <c r="Z104" s="163">
        <v>0</v>
      </c>
      <c r="AA104" s="163">
        <v>0</v>
      </c>
      <c r="AB104" s="163">
        <v>0</v>
      </c>
      <c r="AC104" s="163">
        <v>0</v>
      </c>
      <c r="AD104" s="163">
        <v>0</v>
      </c>
      <c r="AE104" s="163">
        <v>0</v>
      </c>
      <c r="AF104" s="163">
        <v>0</v>
      </c>
      <c r="AG104" s="163">
        <v>0</v>
      </c>
      <c r="AH104" s="188">
        <v>-93.46</v>
      </c>
      <c r="AI104" s="187">
        <v>-13.18</v>
      </c>
    </row>
    <row r="105" spans="1:35" ht="15.75" x14ac:dyDescent="0.25">
      <c r="A105" s="3">
        <v>20151073</v>
      </c>
      <c r="B105" s="11">
        <v>42311</v>
      </c>
      <c r="C105" s="8" t="s">
        <v>106</v>
      </c>
      <c r="D105" s="8">
        <f t="shared" si="0"/>
        <v>55</v>
      </c>
      <c r="E105" s="8">
        <v>-1.25</v>
      </c>
      <c r="F105" s="16">
        <v>100.20783227192695</v>
      </c>
      <c r="G105" s="7">
        <v>1</v>
      </c>
      <c r="H105" s="67">
        <v>1.2437350886669289</v>
      </c>
      <c r="I105" s="66">
        <v>1</v>
      </c>
      <c r="J105" s="94">
        <v>0.05</v>
      </c>
      <c r="K105" s="95"/>
      <c r="L105" s="94">
        <v>14.98</v>
      </c>
      <c r="M105" s="95"/>
      <c r="N105" s="92">
        <v>0</v>
      </c>
      <c r="O105" s="93" t="s">
        <v>869</v>
      </c>
      <c r="P105" s="92">
        <v>0</v>
      </c>
      <c r="Q105" s="93" t="s">
        <v>869</v>
      </c>
      <c r="R105" s="93">
        <v>0</v>
      </c>
      <c r="S105" s="93" t="s">
        <v>869</v>
      </c>
      <c r="T105" s="92">
        <v>0</v>
      </c>
      <c r="U105" s="93" t="s">
        <v>869</v>
      </c>
      <c r="V105" s="92">
        <v>0</v>
      </c>
      <c r="W105" s="93" t="s">
        <v>869</v>
      </c>
      <c r="X105" s="163">
        <v>0</v>
      </c>
      <c r="Y105" s="163">
        <v>5</v>
      </c>
      <c r="Z105" s="163">
        <v>0</v>
      </c>
      <c r="AA105" s="163">
        <v>0</v>
      </c>
      <c r="AB105" s="163">
        <v>0</v>
      </c>
      <c r="AC105" s="163">
        <v>0</v>
      </c>
      <c r="AD105" s="163">
        <v>0</v>
      </c>
      <c r="AE105" s="163">
        <v>0</v>
      </c>
      <c r="AF105" s="163">
        <v>0</v>
      </c>
      <c r="AG105" s="163">
        <v>0</v>
      </c>
      <c r="AH105" s="188">
        <v>-98.48</v>
      </c>
      <c r="AI105" s="187">
        <v>-14.34</v>
      </c>
    </row>
    <row r="106" spans="1:35" s="21" customFormat="1" ht="15.75" x14ac:dyDescent="0.25">
      <c r="A106" s="3">
        <v>20151074</v>
      </c>
      <c r="B106" s="11">
        <v>42311</v>
      </c>
      <c r="C106" s="8" t="s">
        <v>107</v>
      </c>
      <c r="D106" s="8">
        <f t="shared" si="0"/>
        <v>55</v>
      </c>
      <c r="E106" s="8">
        <v>-1</v>
      </c>
      <c r="F106" s="16">
        <v>145.39136046308266</v>
      </c>
      <c r="G106" s="7">
        <v>1</v>
      </c>
      <c r="H106" s="67">
        <v>1.693806223621932</v>
      </c>
      <c r="I106" s="66">
        <v>1</v>
      </c>
      <c r="J106" s="94">
        <v>7.0000000000000007E-2</v>
      </c>
      <c r="K106" s="95"/>
      <c r="L106" s="94">
        <v>15.170999999999999</v>
      </c>
      <c r="M106" s="95"/>
      <c r="N106" s="92">
        <v>0</v>
      </c>
      <c r="O106" s="93" t="s">
        <v>869</v>
      </c>
      <c r="P106" s="92">
        <v>0</v>
      </c>
      <c r="Q106" s="93" t="s">
        <v>869</v>
      </c>
      <c r="R106" s="93">
        <v>0</v>
      </c>
      <c r="S106" s="93" t="s">
        <v>869</v>
      </c>
      <c r="T106" s="92">
        <v>0</v>
      </c>
      <c r="U106" s="93" t="s">
        <v>869</v>
      </c>
      <c r="V106" s="92">
        <v>0</v>
      </c>
      <c r="W106" s="93" t="s">
        <v>869</v>
      </c>
      <c r="X106" s="163">
        <v>100.8</v>
      </c>
      <c r="Y106" s="163">
        <v>80.3</v>
      </c>
      <c r="Z106" s="163">
        <v>0</v>
      </c>
      <c r="AA106" s="163">
        <v>85.6</v>
      </c>
      <c r="AB106" s="163">
        <v>0</v>
      </c>
      <c r="AC106" s="163">
        <v>0</v>
      </c>
      <c r="AD106" s="163">
        <v>0</v>
      </c>
      <c r="AE106" s="163">
        <v>0</v>
      </c>
      <c r="AF106" s="163">
        <v>0</v>
      </c>
      <c r="AG106" s="163">
        <v>0</v>
      </c>
      <c r="AH106" s="188">
        <v>-81.84</v>
      </c>
      <c r="AI106" s="187">
        <v>-12.32</v>
      </c>
    </row>
    <row r="107" spans="1:35" s="21" customFormat="1" ht="15.75" x14ac:dyDescent="0.25">
      <c r="A107" s="17">
        <v>20151075</v>
      </c>
      <c r="B107" s="19">
        <v>42311</v>
      </c>
      <c r="C107" s="18" t="s">
        <v>108</v>
      </c>
      <c r="D107" s="8">
        <f t="shared" si="0"/>
        <v>55</v>
      </c>
      <c r="E107" s="8">
        <v>-0.75</v>
      </c>
      <c r="F107" s="20">
        <v>308.58226188867297</v>
      </c>
      <c r="G107" s="17">
        <v>10</v>
      </c>
      <c r="H107" s="67">
        <v>1.4643265066969393</v>
      </c>
      <c r="I107" s="66">
        <v>1</v>
      </c>
      <c r="J107" s="93">
        <v>0</v>
      </c>
      <c r="K107" s="93" t="s">
        <v>869</v>
      </c>
      <c r="L107" s="94">
        <v>18.106999999999999</v>
      </c>
      <c r="M107" s="95"/>
      <c r="N107" s="92">
        <v>0</v>
      </c>
      <c r="O107" s="93" t="s">
        <v>869</v>
      </c>
      <c r="P107" s="92">
        <v>0</v>
      </c>
      <c r="Q107" s="93" t="s">
        <v>869</v>
      </c>
      <c r="R107" s="94">
        <v>3.1429999999999998</v>
      </c>
      <c r="S107" s="95"/>
      <c r="T107" s="92">
        <v>0</v>
      </c>
      <c r="U107" s="93" t="s">
        <v>869</v>
      </c>
      <c r="V107" s="92">
        <v>0</v>
      </c>
      <c r="W107" s="93" t="s">
        <v>869</v>
      </c>
      <c r="X107" s="163">
        <v>264.39999999999998</v>
      </c>
      <c r="Y107" s="163">
        <v>122.2</v>
      </c>
      <c r="Z107" s="163">
        <v>24.7</v>
      </c>
      <c r="AA107" s="163">
        <v>193.3</v>
      </c>
      <c r="AB107" s="163">
        <v>0</v>
      </c>
      <c r="AC107" s="163">
        <v>0</v>
      </c>
      <c r="AD107" s="163">
        <v>0</v>
      </c>
      <c r="AE107" s="163">
        <v>0</v>
      </c>
      <c r="AF107" s="163">
        <v>0</v>
      </c>
      <c r="AG107" s="163">
        <v>0</v>
      </c>
      <c r="AH107" s="188">
        <v>-50.99</v>
      </c>
      <c r="AI107" s="187">
        <v>-7.7</v>
      </c>
    </row>
    <row r="108" spans="1:35" ht="15.75" x14ac:dyDescent="0.25">
      <c r="A108" s="17">
        <v>20151076</v>
      </c>
      <c r="B108" s="19">
        <v>42311</v>
      </c>
      <c r="C108" s="18" t="s">
        <v>109</v>
      </c>
      <c r="D108" s="8">
        <f t="shared" si="0"/>
        <v>55</v>
      </c>
      <c r="E108" s="8">
        <v>-0.5</v>
      </c>
      <c r="F108" s="20">
        <v>278.22207541203431</v>
      </c>
      <c r="G108" s="17">
        <v>10</v>
      </c>
      <c r="H108" s="67">
        <v>0.97304598595611047</v>
      </c>
      <c r="I108" s="66">
        <v>1</v>
      </c>
      <c r="J108" s="94">
        <v>7.0000000000000007E-2</v>
      </c>
      <c r="K108" s="95"/>
      <c r="L108" s="94">
        <v>9.0470000000000006</v>
      </c>
      <c r="M108" s="95"/>
      <c r="N108" s="92">
        <v>0</v>
      </c>
      <c r="O108" s="93" t="s">
        <v>869</v>
      </c>
      <c r="P108" s="92">
        <v>0</v>
      </c>
      <c r="Q108" s="93" t="s">
        <v>869</v>
      </c>
      <c r="R108" s="94">
        <v>7.8423999999999996</v>
      </c>
      <c r="S108" s="95"/>
      <c r="T108" s="92">
        <v>0</v>
      </c>
      <c r="U108" s="93" t="s">
        <v>869</v>
      </c>
      <c r="V108" s="92">
        <v>0</v>
      </c>
      <c r="W108" s="93" t="s">
        <v>869</v>
      </c>
      <c r="X108" s="163">
        <v>26.7</v>
      </c>
      <c r="Y108" s="163">
        <v>6.2</v>
      </c>
      <c r="Z108" s="163">
        <v>0</v>
      </c>
      <c r="AA108" s="163">
        <v>50</v>
      </c>
      <c r="AB108" s="163">
        <v>0</v>
      </c>
      <c r="AC108" s="163">
        <v>0</v>
      </c>
      <c r="AD108" s="163">
        <v>0</v>
      </c>
      <c r="AE108" s="163">
        <v>0</v>
      </c>
      <c r="AF108" s="163">
        <v>0</v>
      </c>
      <c r="AG108" s="163">
        <v>0</v>
      </c>
      <c r="AH108" s="188">
        <v>-55.39</v>
      </c>
      <c r="AI108" s="187">
        <v>-8.42</v>
      </c>
    </row>
    <row r="109" spans="1:35" ht="15.75" x14ac:dyDescent="0.25">
      <c r="A109" s="3">
        <v>20151077</v>
      </c>
      <c r="B109" s="11">
        <v>42311</v>
      </c>
      <c r="C109" s="8" t="s">
        <v>110</v>
      </c>
      <c r="D109" s="8">
        <f t="shared" si="0"/>
        <v>55</v>
      </c>
      <c r="E109" s="8">
        <v>-0.25</v>
      </c>
      <c r="F109" s="16">
        <v>86.6679871237355</v>
      </c>
      <c r="G109" s="7">
        <v>1</v>
      </c>
      <c r="H109" s="67">
        <v>0.7669990570269799</v>
      </c>
      <c r="I109" s="66">
        <v>1</v>
      </c>
      <c r="J109" s="94">
        <v>7.0000000000000007E-2</v>
      </c>
      <c r="K109" s="95"/>
      <c r="L109" s="94">
        <v>7.5220000000000002</v>
      </c>
      <c r="M109" s="95"/>
      <c r="N109" s="92">
        <v>0</v>
      </c>
      <c r="O109" s="93" t="s">
        <v>869</v>
      </c>
      <c r="P109" s="92">
        <v>0</v>
      </c>
      <c r="Q109" s="93" t="s">
        <v>869</v>
      </c>
      <c r="R109" s="94">
        <v>9.7047000000000008</v>
      </c>
      <c r="S109" s="95"/>
      <c r="T109" s="92">
        <v>0</v>
      </c>
      <c r="U109" s="93" t="s">
        <v>869</v>
      </c>
      <c r="V109" s="92">
        <v>0</v>
      </c>
      <c r="W109" s="93" t="s">
        <v>869</v>
      </c>
      <c r="X109" s="163">
        <v>12.9</v>
      </c>
      <c r="Y109" s="163">
        <v>25.5</v>
      </c>
      <c r="Z109" s="163">
        <v>0</v>
      </c>
      <c r="AA109" s="163">
        <v>0</v>
      </c>
      <c r="AB109" s="163">
        <v>1</v>
      </c>
      <c r="AC109" s="163">
        <v>0</v>
      </c>
      <c r="AD109" s="163">
        <v>0</v>
      </c>
      <c r="AE109" s="163">
        <v>0</v>
      </c>
      <c r="AF109" s="163">
        <v>0</v>
      </c>
      <c r="AG109" s="163">
        <v>0</v>
      </c>
      <c r="AH109" s="188">
        <v>-58.37</v>
      </c>
      <c r="AI109" s="187">
        <v>-8.98</v>
      </c>
    </row>
    <row r="110" spans="1:35" s="4" customFormat="1" ht="15.75" x14ac:dyDescent="0.25">
      <c r="A110" s="3">
        <v>20151078</v>
      </c>
      <c r="B110" s="11">
        <v>42311</v>
      </c>
      <c r="C110" s="8" t="s">
        <v>111</v>
      </c>
      <c r="D110" s="8">
        <f t="shared" si="0"/>
        <v>60</v>
      </c>
      <c r="E110" s="8">
        <v>-3</v>
      </c>
      <c r="F110" s="16">
        <v>71.15041178535877</v>
      </c>
      <c r="G110" s="7">
        <v>1</v>
      </c>
      <c r="H110" s="67">
        <v>2.3136624018882417</v>
      </c>
      <c r="I110" s="66">
        <v>2</v>
      </c>
      <c r="J110" s="94">
        <v>0.05</v>
      </c>
      <c r="K110" s="95"/>
      <c r="L110" s="94">
        <v>14.561999999999999</v>
      </c>
      <c r="M110" s="95"/>
      <c r="N110" s="92">
        <v>0</v>
      </c>
      <c r="O110" s="93" t="s">
        <v>869</v>
      </c>
      <c r="P110" s="92">
        <v>0</v>
      </c>
      <c r="Q110" s="93" t="s">
        <v>869</v>
      </c>
      <c r="R110" s="94">
        <v>18.511900000000001</v>
      </c>
      <c r="S110" s="95"/>
      <c r="T110" s="92">
        <v>0</v>
      </c>
      <c r="U110" s="93" t="s">
        <v>869</v>
      </c>
      <c r="V110" s="92">
        <v>0</v>
      </c>
      <c r="W110" s="93" t="s">
        <v>869</v>
      </c>
      <c r="X110" s="163">
        <v>318.8</v>
      </c>
      <c r="Y110" s="163">
        <v>0</v>
      </c>
      <c r="Z110" s="163">
        <v>132</v>
      </c>
      <c r="AA110" s="163">
        <v>0</v>
      </c>
      <c r="AB110" s="163">
        <v>0</v>
      </c>
      <c r="AC110" s="163">
        <v>0</v>
      </c>
      <c r="AD110" s="163">
        <v>0</v>
      </c>
      <c r="AE110" s="163">
        <v>0</v>
      </c>
      <c r="AF110" s="163">
        <v>0</v>
      </c>
      <c r="AG110" s="163">
        <v>0</v>
      </c>
      <c r="AH110" s="188">
        <v>-86.82</v>
      </c>
      <c r="AI110" s="187">
        <v>-14.23</v>
      </c>
    </row>
    <row r="111" spans="1:35" s="4" customFormat="1" ht="15.75" x14ac:dyDescent="0.25">
      <c r="A111" s="3">
        <v>20151079</v>
      </c>
      <c r="B111" s="11">
        <v>42311</v>
      </c>
      <c r="C111" s="8" t="s">
        <v>112</v>
      </c>
      <c r="D111" s="8">
        <f t="shared" si="0"/>
        <v>60</v>
      </c>
      <c r="E111" s="8">
        <v>-2.5</v>
      </c>
      <c r="F111" s="16">
        <v>57.610566637167317</v>
      </c>
      <c r="G111" s="7">
        <v>1</v>
      </c>
      <c r="H111" s="67">
        <v>1.203333730053374</v>
      </c>
      <c r="I111" s="66">
        <v>1</v>
      </c>
      <c r="J111" s="94">
        <v>0.06</v>
      </c>
      <c r="K111" s="95"/>
      <c r="L111" s="94">
        <v>19.649000000000001</v>
      </c>
      <c r="M111" s="95"/>
      <c r="N111" s="92">
        <v>0</v>
      </c>
      <c r="O111" s="93" t="s">
        <v>869</v>
      </c>
      <c r="P111" s="92">
        <v>0</v>
      </c>
      <c r="Q111" s="93" t="s">
        <v>869</v>
      </c>
      <c r="R111" s="94">
        <v>3.8717999999999999</v>
      </c>
      <c r="S111" s="95"/>
      <c r="T111" s="92">
        <v>0</v>
      </c>
      <c r="U111" s="93" t="s">
        <v>869</v>
      </c>
      <c r="V111" s="92">
        <v>0</v>
      </c>
      <c r="W111" s="93" t="s">
        <v>869</v>
      </c>
      <c r="X111" s="163">
        <v>8.1</v>
      </c>
      <c r="Y111" s="163">
        <v>0</v>
      </c>
      <c r="Z111" s="163">
        <v>0</v>
      </c>
      <c r="AA111" s="163">
        <v>0</v>
      </c>
      <c r="AB111" s="163">
        <v>0</v>
      </c>
      <c r="AC111" s="163">
        <v>0</v>
      </c>
      <c r="AD111" s="163">
        <v>0</v>
      </c>
      <c r="AE111" s="163">
        <v>0</v>
      </c>
      <c r="AF111" s="163">
        <v>0</v>
      </c>
      <c r="AG111" s="163">
        <v>0</v>
      </c>
      <c r="AH111" s="188">
        <v>-95.99</v>
      </c>
      <c r="AI111" s="187">
        <v>-15.55</v>
      </c>
    </row>
    <row r="112" spans="1:35" s="4" customFormat="1" ht="15.75" x14ac:dyDescent="0.25">
      <c r="A112" s="3">
        <v>20151080</v>
      </c>
      <c r="B112" s="11">
        <v>42311</v>
      </c>
      <c r="C112" s="8" t="s">
        <v>113</v>
      </c>
      <c r="D112" s="8">
        <f t="shared" si="0"/>
        <v>60</v>
      </c>
      <c r="E112" s="8">
        <v>-2</v>
      </c>
      <c r="F112" s="16">
        <v>56.697768087851038</v>
      </c>
      <c r="G112" s="7">
        <v>1</v>
      </c>
      <c r="H112" s="67">
        <v>0.74760640489247343</v>
      </c>
      <c r="I112" s="66">
        <v>1</v>
      </c>
      <c r="J112" s="94">
        <v>0.08</v>
      </c>
      <c r="K112" s="95"/>
      <c r="L112" s="94">
        <v>4.907</v>
      </c>
      <c r="M112" s="95"/>
      <c r="N112" s="92">
        <v>0</v>
      </c>
      <c r="O112" s="93" t="s">
        <v>869</v>
      </c>
      <c r="P112" s="92">
        <v>0</v>
      </c>
      <c r="Q112" s="93" t="s">
        <v>869</v>
      </c>
      <c r="R112" s="93">
        <v>0</v>
      </c>
      <c r="S112" s="93" t="s">
        <v>869</v>
      </c>
      <c r="T112" s="92">
        <v>0</v>
      </c>
      <c r="U112" s="93" t="s">
        <v>869</v>
      </c>
      <c r="V112" s="92">
        <v>0</v>
      </c>
      <c r="W112" s="93" t="s">
        <v>869</v>
      </c>
      <c r="X112" s="163">
        <v>0</v>
      </c>
      <c r="Y112" s="163">
        <v>0</v>
      </c>
      <c r="Z112" s="163">
        <v>0</v>
      </c>
      <c r="AA112" s="163">
        <v>0</v>
      </c>
      <c r="AB112" s="163">
        <v>0</v>
      </c>
      <c r="AC112" s="163">
        <v>0</v>
      </c>
      <c r="AD112" s="163">
        <v>0</v>
      </c>
      <c r="AE112" s="163">
        <v>0</v>
      </c>
      <c r="AF112" s="163">
        <v>0</v>
      </c>
      <c r="AG112" s="163">
        <v>0</v>
      </c>
      <c r="AH112" s="188">
        <v>-88.57</v>
      </c>
      <c r="AI112" s="187">
        <v>-14.42</v>
      </c>
    </row>
    <row r="113" spans="1:35" s="4" customFormat="1" ht="15.75" x14ac:dyDescent="0.25">
      <c r="A113" s="3">
        <v>20151081</v>
      </c>
      <c r="B113" s="11">
        <v>42311</v>
      </c>
      <c r="C113" s="8" t="s">
        <v>114</v>
      </c>
      <c r="D113" s="8">
        <f t="shared" si="0"/>
        <v>60</v>
      </c>
      <c r="E113" s="8">
        <v>-1.5</v>
      </c>
      <c r="F113" s="16">
        <v>101.42489700434865</v>
      </c>
      <c r="G113" s="7">
        <v>1</v>
      </c>
      <c r="H113" s="67">
        <v>0.89224326872900039</v>
      </c>
      <c r="I113" s="66">
        <v>1</v>
      </c>
      <c r="J113" s="94">
        <v>7.0000000000000007E-2</v>
      </c>
      <c r="K113" s="95"/>
      <c r="L113" s="94">
        <v>5.5670000000000002</v>
      </c>
      <c r="M113" s="95"/>
      <c r="N113" s="92">
        <v>0</v>
      </c>
      <c r="O113" s="93" t="s">
        <v>869</v>
      </c>
      <c r="P113" s="92">
        <v>0</v>
      </c>
      <c r="Q113" s="93" t="s">
        <v>869</v>
      </c>
      <c r="R113" s="93">
        <v>0</v>
      </c>
      <c r="S113" s="93" t="s">
        <v>869</v>
      </c>
      <c r="T113" s="92">
        <v>0</v>
      </c>
      <c r="U113" s="93" t="s">
        <v>869</v>
      </c>
      <c r="V113" s="92">
        <v>0</v>
      </c>
      <c r="W113" s="93" t="s">
        <v>869</v>
      </c>
      <c r="X113" s="163">
        <v>0</v>
      </c>
      <c r="Y113" s="163">
        <v>5.5</v>
      </c>
      <c r="Z113" s="163">
        <v>0</v>
      </c>
      <c r="AA113" s="163">
        <v>0</v>
      </c>
      <c r="AB113" s="163">
        <v>0</v>
      </c>
      <c r="AC113" s="163">
        <v>0</v>
      </c>
      <c r="AD113" s="163">
        <v>0</v>
      </c>
      <c r="AE113" s="163">
        <v>0</v>
      </c>
      <c r="AF113" s="163">
        <v>0</v>
      </c>
      <c r="AG113" s="163">
        <v>0</v>
      </c>
      <c r="AH113" s="188">
        <v>-89.49</v>
      </c>
      <c r="AI113" s="187">
        <v>-14.4</v>
      </c>
    </row>
    <row r="114" spans="1:35" s="4" customFormat="1" ht="15.75" x14ac:dyDescent="0.25">
      <c r="A114" s="3">
        <v>20151082</v>
      </c>
      <c r="B114" s="11">
        <v>42311</v>
      </c>
      <c r="C114" s="8" t="s">
        <v>115</v>
      </c>
      <c r="D114" s="8">
        <f t="shared" si="0"/>
        <v>60</v>
      </c>
      <c r="E114" s="8">
        <v>-1.25</v>
      </c>
      <c r="F114" s="16">
        <v>135.65484260370903</v>
      </c>
      <c r="G114" s="7">
        <v>1</v>
      </c>
      <c r="H114" s="67">
        <v>1.608155343361195</v>
      </c>
      <c r="I114" s="66">
        <v>1</v>
      </c>
      <c r="J114" s="94">
        <v>0.06</v>
      </c>
      <c r="K114" s="95"/>
      <c r="L114" s="94">
        <v>6.6929999999999996</v>
      </c>
      <c r="M114" s="95"/>
      <c r="N114" s="92">
        <v>0</v>
      </c>
      <c r="O114" s="93" t="s">
        <v>869</v>
      </c>
      <c r="P114" s="92">
        <v>0</v>
      </c>
      <c r="Q114" s="93" t="s">
        <v>869</v>
      </c>
      <c r="R114" s="93">
        <v>0</v>
      </c>
      <c r="S114" s="93" t="s">
        <v>869</v>
      </c>
      <c r="T114" s="92">
        <v>0</v>
      </c>
      <c r="U114" s="93" t="s">
        <v>869</v>
      </c>
      <c r="V114" s="92">
        <v>0</v>
      </c>
      <c r="W114" s="93" t="s">
        <v>869</v>
      </c>
      <c r="X114" s="163">
        <v>2</v>
      </c>
      <c r="Y114" s="163">
        <v>38.299999999999997</v>
      </c>
      <c r="Z114" s="163">
        <v>0</v>
      </c>
      <c r="AA114" s="163">
        <v>0</v>
      </c>
      <c r="AB114" s="163">
        <v>0</v>
      </c>
      <c r="AC114" s="163">
        <v>0</v>
      </c>
      <c r="AD114" s="163">
        <v>0</v>
      </c>
      <c r="AE114" s="163">
        <v>0</v>
      </c>
      <c r="AF114" s="163">
        <v>0</v>
      </c>
      <c r="AG114" s="163">
        <v>0</v>
      </c>
      <c r="AH114" s="188">
        <v>-89.71</v>
      </c>
      <c r="AI114" s="187">
        <v>-14.1</v>
      </c>
    </row>
    <row r="115" spans="1:35" s="12" customFormat="1" ht="15.75" x14ac:dyDescent="0.25">
      <c r="A115" s="3">
        <v>20151083</v>
      </c>
      <c r="B115" s="11">
        <v>42311</v>
      </c>
      <c r="C115" s="8" t="s">
        <v>116</v>
      </c>
      <c r="D115" s="8">
        <f t="shared" si="0"/>
        <v>60</v>
      </c>
      <c r="E115" s="8">
        <v>-1</v>
      </c>
      <c r="F115" s="16">
        <v>243.21293833147706</v>
      </c>
      <c r="G115" s="7">
        <v>1</v>
      </c>
      <c r="H115" s="67">
        <v>1.8909648536560804</v>
      </c>
      <c r="I115" s="66">
        <v>1</v>
      </c>
      <c r="J115" s="94">
        <v>0.06</v>
      </c>
      <c r="K115" s="95"/>
      <c r="L115" s="94">
        <v>13.725</v>
      </c>
      <c r="M115" s="95"/>
      <c r="N115" s="92">
        <v>0</v>
      </c>
      <c r="O115" s="93" t="s">
        <v>869</v>
      </c>
      <c r="P115" s="92">
        <v>0</v>
      </c>
      <c r="Q115" s="93" t="s">
        <v>869</v>
      </c>
      <c r="R115" s="93">
        <v>0</v>
      </c>
      <c r="S115" s="93" t="s">
        <v>869</v>
      </c>
      <c r="T115" s="92">
        <v>0</v>
      </c>
      <c r="U115" s="93" t="s">
        <v>869</v>
      </c>
      <c r="V115" s="92">
        <v>0</v>
      </c>
      <c r="W115" s="93" t="s">
        <v>869</v>
      </c>
      <c r="X115" s="163">
        <v>30.9</v>
      </c>
      <c r="Y115" s="163">
        <v>42.2</v>
      </c>
      <c r="Z115" s="163">
        <v>0</v>
      </c>
      <c r="AA115" s="163">
        <v>35</v>
      </c>
      <c r="AB115" s="163">
        <v>0</v>
      </c>
      <c r="AC115" s="163">
        <v>0</v>
      </c>
      <c r="AD115" s="163">
        <v>0</v>
      </c>
      <c r="AE115" s="163">
        <v>0</v>
      </c>
      <c r="AF115" s="163">
        <v>0</v>
      </c>
      <c r="AG115" s="163">
        <v>0</v>
      </c>
      <c r="AH115" s="188">
        <v>-84.02</v>
      </c>
      <c r="AI115" s="187">
        <v>-12.93</v>
      </c>
    </row>
    <row r="116" spans="1:35" s="4" customFormat="1" ht="15.75" x14ac:dyDescent="0.25">
      <c r="A116" s="22">
        <v>20151084</v>
      </c>
      <c r="B116" s="24">
        <v>42311</v>
      </c>
      <c r="C116" s="23" t="s">
        <v>117</v>
      </c>
      <c r="D116" s="8">
        <f t="shared" si="0"/>
        <v>60</v>
      </c>
      <c r="E116" s="8">
        <v>-0.75</v>
      </c>
      <c r="F116" s="25">
        <v>263.04198217371504</v>
      </c>
      <c r="G116" s="22">
        <v>10</v>
      </c>
      <c r="H116" s="67">
        <v>1.5111920826886631</v>
      </c>
      <c r="I116" s="66">
        <v>1</v>
      </c>
      <c r="J116" s="94">
        <v>7.0000000000000007E-2</v>
      </c>
      <c r="K116" s="95"/>
      <c r="L116" s="94">
        <v>25.545000000000002</v>
      </c>
      <c r="M116" s="95"/>
      <c r="N116" s="92">
        <v>0</v>
      </c>
      <c r="O116" s="93" t="s">
        <v>869</v>
      </c>
      <c r="P116" s="92">
        <v>0</v>
      </c>
      <c r="Q116" s="93" t="s">
        <v>869</v>
      </c>
      <c r="R116" s="94">
        <v>1.9970000000000001</v>
      </c>
      <c r="S116" s="95"/>
      <c r="T116" s="92">
        <v>0</v>
      </c>
      <c r="U116" s="93" t="s">
        <v>869</v>
      </c>
      <c r="V116" s="92">
        <v>0</v>
      </c>
      <c r="W116" s="93" t="s">
        <v>869</v>
      </c>
      <c r="X116" s="163">
        <v>268.39999999999998</v>
      </c>
      <c r="Y116" s="163">
        <v>144.5</v>
      </c>
      <c r="Z116" s="163">
        <v>0</v>
      </c>
      <c r="AA116" s="163">
        <v>218.6</v>
      </c>
      <c r="AB116" s="163">
        <v>0</v>
      </c>
      <c r="AC116" s="163">
        <v>0</v>
      </c>
      <c r="AD116" s="163">
        <v>0</v>
      </c>
      <c r="AE116" s="163">
        <v>0</v>
      </c>
      <c r="AF116" s="163">
        <v>0</v>
      </c>
      <c r="AG116" s="163">
        <v>0</v>
      </c>
      <c r="AH116" s="188">
        <v>-63.26</v>
      </c>
      <c r="AI116" s="187">
        <v>-9.49</v>
      </c>
    </row>
    <row r="117" spans="1:35" s="21" customFormat="1" ht="15.75" x14ac:dyDescent="0.25">
      <c r="A117" s="22">
        <v>20151085</v>
      </c>
      <c r="B117" s="24">
        <v>42311</v>
      </c>
      <c r="C117" s="23" t="s">
        <v>118</v>
      </c>
      <c r="D117" s="8">
        <f t="shared" si="0"/>
        <v>60</v>
      </c>
      <c r="E117" s="8">
        <v>-0.5</v>
      </c>
      <c r="F117" s="28">
        <v>195.74741376703062</v>
      </c>
      <c r="G117" s="27">
        <v>1</v>
      </c>
      <c r="H117" s="67">
        <v>0.78719973633375739</v>
      </c>
      <c r="I117" s="66">
        <v>1</v>
      </c>
      <c r="J117" s="94">
        <v>7.0000000000000007E-2</v>
      </c>
      <c r="K117" s="95"/>
      <c r="L117" s="94">
        <v>11.295</v>
      </c>
      <c r="M117" s="95"/>
      <c r="N117" s="92">
        <v>0</v>
      </c>
      <c r="O117" s="93" t="s">
        <v>869</v>
      </c>
      <c r="P117" s="92">
        <v>0</v>
      </c>
      <c r="Q117" s="93" t="s">
        <v>869</v>
      </c>
      <c r="R117" s="94">
        <v>11.161899999999999</v>
      </c>
      <c r="S117" s="95"/>
      <c r="T117" s="92">
        <v>0</v>
      </c>
      <c r="U117" s="93" t="s">
        <v>869</v>
      </c>
      <c r="V117" s="92">
        <v>0</v>
      </c>
      <c r="W117" s="93" t="s">
        <v>869</v>
      </c>
      <c r="X117" s="163">
        <v>51.4</v>
      </c>
      <c r="Y117" s="163">
        <v>16.3</v>
      </c>
      <c r="Z117" s="163">
        <v>0</v>
      </c>
      <c r="AA117" s="163">
        <v>0</v>
      </c>
      <c r="AB117" s="163">
        <v>2.9</v>
      </c>
      <c r="AC117" s="163">
        <v>0</v>
      </c>
      <c r="AD117" s="163">
        <v>0</v>
      </c>
      <c r="AE117" s="163">
        <v>0</v>
      </c>
      <c r="AF117" s="163">
        <v>0</v>
      </c>
      <c r="AG117" s="163">
        <v>0</v>
      </c>
      <c r="AH117" s="188">
        <v>-51.18</v>
      </c>
      <c r="AI117" s="187">
        <v>-7.11</v>
      </c>
    </row>
    <row r="118" spans="1:35" ht="15.75" x14ac:dyDescent="0.25">
      <c r="A118" s="22">
        <v>20151086</v>
      </c>
      <c r="B118" s="24">
        <v>42311</v>
      </c>
      <c r="C118" s="23" t="s">
        <v>119</v>
      </c>
      <c r="D118" s="8">
        <f t="shared" si="0"/>
        <v>60</v>
      </c>
      <c r="E118" s="8">
        <v>-0.25</v>
      </c>
      <c r="F118" s="25">
        <v>287.33013135502591</v>
      </c>
      <c r="G118" s="22">
        <v>10</v>
      </c>
      <c r="H118" s="67">
        <v>0.62640232905180848</v>
      </c>
      <c r="I118" s="66">
        <v>1</v>
      </c>
      <c r="J118" s="94">
        <v>7.0000000000000007E-2</v>
      </c>
      <c r="K118" s="95"/>
      <c r="L118" s="94">
        <v>7.3760000000000003</v>
      </c>
      <c r="M118" s="95"/>
      <c r="N118" s="92">
        <v>0</v>
      </c>
      <c r="O118" s="93" t="s">
        <v>869</v>
      </c>
      <c r="P118" s="92">
        <v>0</v>
      </c>
      <c r="Q118" s="93" t="s">
        <v>869</v>
      </c>
      <c r="R118" s="94">
        <v>9.9678000000000004</v>
      </c>
      <c r="S118" s="95"/>
      <c r="T118" s="92">
        <v>0</v>
      </c>
      <c r="U118" s="93" t="s">
        <v>869</v>
      </c>
      <c r="V118" s="92">
        <v>0</v>
      </c>
      <c r="W118" s="93" t="s">
        <v>869</v>
      </c>
      <c r="X118" s="163">
        <v>10.6</v>
      </c>
      <c r="Y118" s="163">
        <v>4</v>
      </c>
      <c r="Z118" s="163">
        <v>0</v>
      </c>
      <c r="AA118" s="163">
        <v>0</v>
      </c>
      <c r="AB118" s="163">
        <v>2</v>
      </c>
      <c r="AC118" s="163">
        <v>0</v>
      </c>
      <c r="AD118" s="163">
        <v>0</v>
      </c>
      <c r="AE118" s="163">
        <v>0</v>
      </c>
      <c r="AF118" s="163">
        <v>0</v>
      </c>
      <c r="AG118" s="163">
        <v>0</v>
      </c>
      <c r="AH118" s="188">
        <v>-57.18</v>
      </c>
      <c r="AI118" s="187">
        <v>-7.83</v>
      </c>
    </row>
    <row r="119" spans="1:35" s="4" customFormat="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35" s="4" customFormat="1" x14ac:dyDescent="0.2"/>
    <row r="121" spans="1:35" s="4" customFormat="1" x14ac:dyDescent="0.2">
      <c r="E121" s="21" t="s">
        <v>910</v>
      </c>
      <c r="F121" s="202">
        <f>COUNT(F3:F118)</f>
        <v>114</v>
      </c>
      <c r="G121" s="202"/>
      <c r="H121" s="202">
        <f>COUNT(H3:H118)</f>
        <v>115</v>
      </c>
      <c r="I121" s="202"/>
      <c r="J121" s="202">
        <f>COUNT(J3:J118)</f>
        <v>115</v>
      </c>
      <c r="K121" s="202"/>
      <c r="L121" s="202">
        <f>COUNT(L3:L118)</f>
        <v>115</v>
      </c>
      <c r="M121" s="202"/>
      <c r="N121" s="202"/>
      <c r="O121" s="202"/>
      <c r="P121" s="202"/>
      <c r="Q121" s="202"/>
      <c r="R121" s="202">
        <f>COUNT(R3:R118)</f>
        <v>115</v>
      </c>
      <c r="S121" s="202"/>
      <c r="T121" s="202">
        <f>COUNT(T3:T118)</f>
        <v>115</v>
      </c>
      <c r="U121" s="202"/>
      <c r="V121" s="202">
        <f>COUNT(V3:V118)</f>
        <v>115</v>
      </c>
      <c r="W121" s="202"/>
      <c r="X121" s="202">
        <f>COUNT(X3:X118)</f>
        <v>115</v>
      </c>
      <c r="Y121" s="202">
        <f>COUNT(Y3:Y118)</f>
        <v>115</v>
      </c>
      <c r="Z121" s="202">
        <f>COUNT(Z3:Z118)</f>
        <v>115</v>
      </c>
      <c r="AA121" s="202">
        <f>COUNT(AA3:AA118)</f>
        <v>115</v>
      </c>
      <c r="AB121" s="202">
        <f>COUNT(AB3:AB118)</f>
        <v>115</v>
      </c>
      <c r="AC121" s="202"/>
      <c r="AD121" s="202"/>
      <c r="AE121" s="202"/>
      <c r="AF121" s="202"/>
      <c r="AG121" s="202"/>
      <c r="AH121" s="202">
        <f>COUNT(AH3:AH118)</f>
        <v>115</v>
      </c>
      <c r="AI121" s="202">
        <f>COUNT(AI3:AI118)</f>
        <v>115</v>
      </c>
    </row>
    <row r="122" spans="1:35" s="4" customFormat="1" x14ac:dyDescent="0.2">
      <c r="E122" s="4" t="s">
        <v>897</v>
      </c>
      <c r="F122" s="202">
        <f>MAX(F3:F118)</f>
        <v>689.99011699684627</v>
      </c>
      <c r="G122" s="202"/>
      <c r="H122" s="202">
        <f>MAX(H3:H118)</f>
        <v>3.387612447243864</v>
      </c>
      <c r="I122" s="202"/>
      <c r="J122" s="202">
        <f>MAX(J3:J118)</f>
        <v>0.11</v>
      </c>
      <c r="K122" s="202"/>
      <c r="L122" s="202">
        <f>MAX(L3:L118)</f>
        <v>47.000999999999998</v>
      </c>
      <c r="M122" s="202"/>
      <c r="N122" s="202"/>
      <c r="O122" s="202"/>
      <c r="P122" s="202"/>
      <c r="Q122" s="202"/>
      <c r="R122" s="202">
        <f>MAX(R3:R118)</f>
        <v>18.511900000000001</v>
      </c>
      <c r="S122" s="202"/>
      <c r="T122" s="202">
        <f>MAX(T3:T118)</f>
        <v>4.6078000000000001</v>
      </c>
      <c r="U122" s="202"/>
      <c r="V122" s="202">
        <f>MAX(V3:V118)</f>
        <v>0.27879999999999999</v>
      </c>
      <c r="W122" s="202"/>
      <c r="X122" s="202">
        <f>MAX(X3:X118)</f>
        <v>12868</v>
      </c>
      <c r="Y122" s="202">
        <f>MAX(Y3:Y118)</f>
        <v>2440</v>
      </c>
      <c r="Z122" s="202">
        <f>MAX(Z3:Z118)</f>
        <v>985</v>
      </c>
      <c r="AA122" s="202">
        <f>MAX(AA3:AA118)</f>
        <v>6105.6</v>
      </c>
      <c r="AB122" s="202">
        <f>MAX(AB3:AB118)</f>
        <v>13.8</v>
      </c>
      <c r="AC122" s="202"/>
      <c r="AD122" s="202"/>
      <c r="AE122" s="202"/>
      <c r="AF122" s="202"/>
      <c r="AG122" s="202"/>
      <c r="AH122" s="202">
        <f>MAX(AH3:AH118)</f>
        <v>-47.47</v>
      </c>
      <c r="AI122" s="202">
        <f>MAX(AI3:AI118)</f>
        <v>-5.0999999999999996</v>
      </c>
    </row>
    <row r="123" spans="1:35" s="4" customFormat="1" x14ac:dyDescent="0.2">
      <c r="E123" s="4" t="s">
        <v>898</v>
      </c>
      <c r="F123" s="202">
        <f>MIN(F3:F118)</f>
        <v>33.624247580423329</v>
      </c>
      <c r="G123" s="202"/>
      <c r="H123" s="202">
        <f>MIN(H3:H118)</f>
        <v>0.10845691162603326</v>
      </c>
      <c r="I123" s="202"/>
      <c r="J123" s="202">
        <f>MIN(J3:J118)</f>
        <v>0</v>
      </c>
      <c r="K123" s="202"/>
      <c r="L123" s="202">
        <f>MIN(L3:L118)</f>
        <v>2.6120000000000001</v>
      </c>
      <c r="M123" s="202"/>
      <c r="N123" s="202"/>
      <c r="O123" s="202"/>
      <c r="P123" s="202"/>
      <c r="Q123" s="202"/>
      <c r="R123" s="202">
        <f>MIN(R3:R118)</f>
        <v>0</v>
      </c>
      <c r="S123" s="202"/>
      <c r="T123" s="202">
        <f>MIN(T3:T118)</f>
        <v>0</v>
      </c>
      <c r="U123" s="202"/>
      <c r="V123" s="202">
        <f>MIN(V3:V118)</f>
        <v>0</v>
      </c>
      <c r="W123" s="202"/>
      <c r="X123" s="202">
        <f>MIN(X3:X118)</f>
        <v>0</v>
      </c>
      <c r="Y123" s="202">
        <f>MIN(Y3:Y118)</f>
        <v>0</v>
      </c>
      <c r="Z123" s="202">
        <f>MIN(Z3:Z118)</f>
        <v>0</v>
      </c>
      <c r="AA123" s="202">
        <f>MIN(AA3:AA118)</f>
        <v>0</v>
      </c>
      <c r="AB123" s="202">
        <f>MIN(AB3:AB118)</f>
        <v>0</v>
      </c>
      <c r="AC123" s="202"/>
      <c r="AD123" s="202"/>
      <c r="AE123" s="202"/>
      <c r="AF123" s="202"/>
      <c r="AG123" s="202"/>
      <c r="AH123" s="202">
        <f>MIN(AH3:AH118)</f>
        <v>-98.48</v>
      </c>
      <c r="AI123" s="202">
        <f>MIN(AI3:AI118)</f>
        <v>-15.55</v>
      </c>
    </row>
    <row r="124" spans="1:35" s="4" customFormat="1" x14ac:dyDescent="0.2">
      <c r="E124" s="4" t="s">
        <v>899</v>
      </c>
      <c r="F124" s="202">
        <f>AVERAGE(F3:F118)</f>
        <v>187.62484051752423</v>
      </c>
      <c r="G124" s="202"/>
      <c r="H124" s="202">
        <f>AVERAGE(H3:H118)</f>
        <v>0.98078263620890216</v>
      </c>
      <c r="I124" s="202"/>
      <c r="J124" s="202">
        <f>AVERAGE(J3:J118)</f>
        <v>5.4956521739130411E-2</v>
      </c>
      <c r="K124" s="202"/>
      <c r="L124" s="202">
        <f>AVERAGE(L3:L118)</f>
        <v>10.877791304347824</v>
      </c>
      <c r="M124" s="202"/>
      <c r="N124" s="202"/>
      <c r="O124" s="202"/>
      <c r="P124" s="202"/>
      <c r="Q124" s="202"/>
      <c r="R124" s="202">
        <f>AVERAGE(R3:R118)</f>
        <v>3.0312860869565221</v>
      </c>
      <c r="S124" s="202"/>
      <c r="T124" s="202">
        <f>AVERAGE(T3:T118)</f>
        <v>0.10219478260869565</v>
      </c>
      <c r="U124" s="202"/>
      <c r="V124" s="202">
        <f>AVERAGE(V3:V118)</f>
        <v>4.1904347826086956E-3</v>
      </c>
      <c r="W124" s="202"/>
      <c r="X124" s="202">
        <f>AVERAGE(X3:X118)</f>
        <v>269.54608695652178</v>
      </c>
      <c r="Y124" s="202">
        <f>AVERAGE(Y3:Y118)</f>
        <v>41.872173913043483</v>
      </c>
      <c r="Z124" s="202">
        <f>AVERAGE(Z3:Z118)</f>
        <v>14.665217391304347</v>
      </c>
      <c r="AA124" s="202">
        <f>AVERAGE(AA3:AA118)</f>
        <v>174.45565217391302</v>
      </c>
      <c r="AB124" s="202">
        <f>AVERAGE(AB3:AB118)</f>
        <v>0.78260869565217406</v>
      </c>
      <c r="AC124" s="202"/>
      <c r="AD124" s="202"/>
      <c r="AE124" s="202"/>
      <c r="AF124" s="202"/>
      <c r="AG124" s="202"/>
      <c r="AH124" s="202">
        <f>AVERAGE(AH3:AH118)</f>
        <v>-75.637130434782634</v>
      </c>
      <c r="AI124" s="202">
        <f>AVERAGE(AI3:AI118)</f>
        <v>-10.752434782608697</v>
      </c>
    </row>
    <row r="125" spans="1:35" s="4" customFormat="1" x14ac:dyDescent="0.2">
      <c r="E125" s="4" t="s">
        <v>900</v>
      </c>
      <c r="F125" s="202">
        <f>STDEV(F3:F118)</f>
        <v>148.53987333894202</v>
      </c>
      <c r="G125" s="202"/>
      <c r="H125" s="202">
        <f>STDEV(H3:H118)</f>
        <v>0.5915383942613085</v>
      </c>
      <c r="I125" s="202"/>
      <c r="J125" s="202">
        <f>STDEV(J3:J118)</f>
        <v>2.019092696374359E-2</v>
      </c>
      <c r="K125" s="202"/>
      <c r="L125" s="202">
        <f>STDEV(L3:L118)</f>
        <v>7.5086860713088601</v>
      </c>
      <c r="M125" s="202"/>
      <c r="N125" s="202"/>
      <c r="O125" s="202"/>
      <c r="P125" s="202"/>
      <c r="Q125" s="202"/>
      <c r="R125" s="202">
        <f>STDEV(R3:R118)</f>
        <v>3.8121694713411922</v>
      </c>
      <c r="S125" s="202"/>
      <c r="T125" s="202">
        <f>STDEV(T3:T118)</f>
        <v>0.47244429743946154</v>
      </c>
      <c r="U125" s="202"/>
      <c r="V125" s="202">
        <f>STDEV(V3:V118)</f>
        <v>3.2030643151309011E-2</v>
      </c>
      <c r="W125" s="202"/>
      <c r="X125" s="202">
        <f>STDEV(X3:X118)</f>
        <v>1449.3674480091613</v>
      </c>
      <c r="Y125" s="202">
        <f>STDEV(Y3:Y118)</f>
        <v>229.12914329398637</v>
      </c>
      <c r="Z125" s="202">
        <f>STDEV(Z3:Z118)</f>
        <v>94.778393462206807</v>
      </c>
      <c r="AA125" s="202">
        <f>STDEV(AA3:AA118)</f>
        <v>733.67233845157398</v>
      </c>
      <c r="AB125" s="202">
        <f>STDEV(AB3:AB118)</f>
        <v>2.0883663080900887</v>
      </c>
      <c r="AC125" s="202"/>
      <c r="AD125" s="202"/>
      <c r="AE125" s="202"/>
      <c r="AF125" s="202"/>
      <c r="AG125" s="202"/>
      <c r="AH125" s="202">
        <f>STDEV(AH3:AH118)</f>
        <v>14.423446419134345</v>
      </c>
      <c r="AI125" s="202">
        <f>STDEV(AI3:AI118)</f>
        <v>2.4765268518435852</v>
      </c>
    </row>
    <row r="126" spans="1:35" s="4" customFormat="1" x14ac:dyDescent="0.2">
      <c r="E126" s="4" t="s">
        <v>909</v>
      </c>
      <c r="F126" s="202">
        <f>MEDIAN(F3:F118)</f>
        <v>138.69261712915085</v>
      </c>
      <c r="G126" s="202"/>
      <c r="H126" s="202">
        <f>MEDIAN(H3:H118)</f>
        <v>0.87931483397266286</v>
      </c>
      <c r="I126" s="202"/>
      <c r="J126" s="202">
        <f>MEDIAN(J3:J118)</f>
        <v>0.05</v>
      </c>
      <c r="K126" s="202"/>
      <c r="L126" s="202">
        <f>MEDIAN(L3:L118)</f>
        <v>8.8219999999999992</v>
      </c>
      <c r="M126" s="202"/>
      <c r="N126" s="202"/>
      <c r="O126" s="202"/>
      <c r="P126" s="202"/>
      <c r="Q126" s="202"/>
      <c r="R126" s="202">
        <f>MEDIAN(R3:R118)</f>
        <v>1.3466</v>
      </c>
      <c r="S126" s="202"/>
      <c r="T126" s="202">
        <f>MEDIAN(T3:T118)</f>
        <v>0</v>
      </c>
      <c r="U126" s="202"/>
      <c r="V126" s="202">
        <f>MEDIAN(V3:V118)</f>
        <v>0</v>
      </c>
      <c r="W126" s="202"/>
      <c r="X126" s="202">
        <f>MEDIAN(X3:X118)</f>
        <v>11.8</v>
      </c>
      <c r="Y126" s="202">
        <f>MEDIAN(Y3:Y118)</f>
        <v>0</v>
      </c>
      <c r="Z126" s="202">
        <f>MEDIAN(Z3:Z118)</f>
        <v>0</v>
      </c>
      <c r="AA126" s="202">
        <f>MEDIAN(AA3:AA118)</f>
        <v>0</v>
      </c>
      <c r="AB126" s="202">
        <f>MEDIAN(AB3:AB118)</f>
        <v>0</v>
      </c>
      <c r="AC126" s="202"/>
      <c r="AD126" s="202"/>
      <c r="AE126" s="202"/>
      <c r="AF126" s="202"/>
      <c r="AG126" s="202"/>
      <c r="AH126" s="202">
        <f>MEDIAN(AH3:AH118)</f>
        <v>-81.59</v>
      </c>
      <c r="AI126" s="202">
        <f>MEDIAN(AI3:AI118)</f>
        <v>-11.75</v>
      </c>
    </row>
    <row r="127" spans="1:35" s="4" customFormat="1" x14ac:dyDescent="0.2"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</row>
    <row r="128" spans="1:35" s="4" customFormat="1" x14ac:dyDescent="0.2">
      <c r="E128" s="4" t="s">
        <v>937</v>
      </c>
      <c r="F128" s="202">
        <f>CORREL($F$3:$F$118,F3:F118)</f>
        <v>1</v>
      </c>
      <c r="G128" s="202"/>
      <c r="H128" s="202">
        <f>CORREL($F$3:$F$118,H3:H118)</f>
        <v>0.21262016729893013</v>
      </c>
      <c r="I128" s="202"/>
      <c r="J128" s="202">
        <f>CORREL($F$3:$F$118,J3:J118)</f>
        <v>0.32458599911915986</v>
      </c>
      <c r="K128" s="202"/>
      <c r="L128" s="202">
        <f>CORREL($F$3:$F$118,L3:L118)</f>
        <v>-0.28019895728770061</v>
      </c>
      <c r="M128" s="202"/>
      <c r="N128" s="202"/>
      <c r="O128" s="202"/>
      <c r="P128" s="202"/>
      <c r="Q128" s="202"/>
      <c r="R128" s="202">
        <f>CORREL($F$3:$F$118,R3:R118)</f>
        <v>-0.22304663000782834</v>
      </c>
      <c r="S128" s="202"/>
      <c r="T128" s="202">
        <f>CORREL($F$3:$F$118,T3:T118)</f>
        <v>0.22634296974647786</v>
      </c>
      <c r="U128" s="202"/>
      <c r="V128" s="202"/>
      <c r="W128" s="202"/>
      <c r="X128" s="202">
        <f>CORREL($F$3:$F$118,X3:X118)</f>
        <v>-4.0686413600720679E-2</v>
      </c>
      <c r="Y128" s="202">
        <f>CORREL($F$3:$F$118,Y3:Y118)</f>
        <v>7.8159507367808134E-2</v>
      </c>
      <c r="Z128" s="202">
        <f>CORREL($F$3:$F$118,Z3:Z118)</f>
        <v>2.6304735467136929E-2</v>
      </c>
      <c r="AA128" s="202">
        <f>CORREL($F$3:$F$118,AA3:AA118)</f>
        <v>-1.0317521751461941E-2</v>
      </c>
      <c r="AB128" s="202">
        <f>CORREL($F$3:$F$118,AB3:AB118)</f>
        <v>-2.1976310820985886E-2</v>
      </c>
      <c r="AC128" s="202"/>
      <c r="AD128" s="202"/>
      <c r="AE128" s="202"/>
      <c r="AF128" s="202"/>
      <c r="AG128" s="202"/>
      <c r="AH128" s="202">
        <f>CORREL($F$3:$F$118,AH3:AH118)</f>
        <v>0.43976478510029215</v>
      </c>
      <c r="AI128" s="202">
        <f>CORREL($F$3:$F$118,AI3:AI118)</f>
        <v>0.4233202516942583</v>
      </c>
    </row>
    <row r="129" spans="5:34" s="4" customFormat="1" x14ac:dyDescent="0.2"/>
    <row r="130" spans="5:34" s="4" customFormat="1" x14ac:dyDescent="0.2">
      <c r="E130" s="4" t="s">
        <v>938</v>
      </c>
      <c r="F130" s="4">
        <f>COUNTIF(F3:F118,"&gt;0")</f>
        <v>114</v>
      </c>
      <c r="H130" s="4">
        <f t="shared" ref="H130:AG130" si="2">COUNTIF(H3:H118,"&gt;0")</f>
        <v>115</v>
      </c>
      <c r="J130" s="4">
        <f t="shared" si="2"/>
        <v>110</v>
      </c>
      <c r="L130" s="4">
        <f t="shared" si="2"/>
        <v>115</v>
      </c>
      <c r="N130" s="4">
        <f t="shared" si="2"/>
        <v>0</v>
      </c>
      <c r="P130" s="4">
        <f t="shared" si="2"/>
        <v>0</v>
      </c>
      <c r="R130" s="4">
        <f t="shared" si="2"/>
        <v>64</v>
      </c>
      <c r="T130" s="4">
        <f t="shared" si="2"/>
        <v>11</v>
      </c>
      <c r="V130" s="4">
        <f t="shared" si="2"/>
        <v>2</v>
      </c>
      <c r="X130" s="4">
        <f t="shared" si="2"/>
        <v>90</v>
      </c>
      <c r="Y130" s="4">
        <f t="shared" si="2"/>
        <v>57</v>
      </c>
      <c r="Z130" s="4">
        <f t="shared" si="2"/>
        <v>14</v>
      </c>
      <c r="AA130" s="4">
        <f t="shared" si="2"/>
        <v>39</v>
      </c>
      <c r="AB130" s="4">
        <f t="shared" si="2"/>
        <v>25</v>
      </c>
      <c r="AC130" s="4">
        <f t="shared" si="2"/>
        <v>0</v>
      </c>
      <c r="AD130" s="4">
        <f t="shared" si="2"/>
        <v>0</v>
      </c>
      <c r="AE130" s="4">
        <f t="shared" si="2"/>
        <v>0</v>
      </c>
      <c r="AF130" s="4">
        <f t="shared" si="2"/>
        <v>0</v>
      </c>
      <c r="AG130" s="4">
        <f t="shared" si="2"/>
        <v>0</v>
      </c>
      <c r="AH130" s="202">
        <f>CORREL(AH3:AH118,AI3:AI118)</f>
        <v>0.97690619365360809</v>
      </c>
    </row>
    <row r="131" spans="5:34" s="4" customFormat="1" x14ac:dyDescent="0.2"/>
    <row r="132" spans="5:34" s="4" customFormat="1" x14ac:dyDescent="0.2"/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3" s="4" customFormat="1" x14ac:dyDescent="0.2"/>
    <row r="162" spans="8:33" s="4" customFormat="1" x14ac:dyDescent="0.2"/>
    <row r="163" spans="8:33" s="4" customFormat="1" x14ac:dyDescent="0.2"/>
    <row r="164" spans="8:33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8:33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8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8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8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8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8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8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8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8:33" s="4" customFormat="1" x14ac:dyDescent="0.2">
      <c r="H173" s="26"/>
      <c r="I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8:33" s="4" customFormat="1" x14ac:dyDescent="0.2">
      <c r="H174" s="26"/>
      <c r="I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8:33" s="4" customFormat="1" x14ac:dyDescent="0.2">
      <c r="H175" s="26"/>
      <c r="I175" s="26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8:33" s="4" customFormat="1" x14ac:dyDescent="0.2">
      <c r="H176" s="26"/>
      <c r="I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33" s="26" customFormat="1" x14ac:dyDescent="0.2">
      <c r="A178" s="4"/>
      <c r="B178" s="4"/>
      <c r="C178" s="4"/>
      <c r="D178" s="4"/>
      <c r="E178" s="4"/>
      <c r="F178" s="4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  <c r="H184" s="21"/>
      <c r="I184" s="21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  <c r="H187" s="21"/>
      <c r="I187" s="21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H212" s="21"/>
      <c r="I212" s="21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>
      <c r="H227" s="21"/>
      <c r="I227" s="21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s="4" customFormat="1" x14ac:dyDescent="0.2"/>
    <row r="259" spans="1:33" s="4" customFormat="1" x14ac:dyDescent="0.2"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1:33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s="4" customFormat="1" x14ac:dyDescent="0.2"/>
    <row r="263" spans="1:33" s="4" customFormat="1" x14ac:dyDescent="0.2"/>
    <row r="264" spans="1:33" s="4" customFormat="1" x14ac:dyDescent="0.2"/>
    <row r="265" spans="1:33" s="4" customFormat="1" x14ac:dyDescent="0.2"/>
    <row r="266" spans="1:33" s="4" customFormat="1" x14ac:dyDescent="0.2">
      <c r="H266" s="21"/>
      <c r="I266" s="21"/>
    </row>
    <row r="267" spans="1:33" s="4" customFormat="1" x14ac:dyDescent="0.2"/>
    <row r="268" spans="1:33" s="4" customFormat="1" x14ac:dyDescent="0.2">
      <c r="H268" s="26"/>
      <c r="I268" s="26"/>
    </row>
    <row r="269" spans="1:33" s="4" customFormat="1" x14ac:dyDescent="0.2">
      <c r="H269" s="21"/>
      <c r="I269" s="21"/>
    </row>
    <row r="270" spans="1:33" s="21" customFormat="1" x14ac:dyDescent="0.2">
      <c r="A270" s="4"/>
      <c r="B270" s="4"/>
      <c r="C270" s="4"/>
      <c r="D270" s="4"/>
      <c r="E270" s="4"/>
      <c r="F270" s="4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33" s="26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s="4" customFormat="1" x14ac:dyDescent="0.2"/>
    <row r="277" spans="1:33" s="4" customFormat="1" x14ac:dyDescent="0.2"/>
    <row r="278" spans="1:33" s="4" customFormat="1" x14ac:dyDescent="0.2"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>
      <c r="H284" s="21"/>
      <c r="I284" s="21"/>
    </row>
    <row r="285" spans="1:33" s="4" customFormat="1" x14ac:dyDescent="0.2"/>
    <row r="286" spans="1:33" s="4" customFormat="1" x14ac:dyDescent="0.2"/>
    <row r="287" spans="1:33" s="4" customFormat="1" x14ac:dyDescent="0.2">
      <c r="H287" s="21"/>
      <c r="I287" s="21"/>
    </row>
    <row r="288" spans="1:33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8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8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8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8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8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8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8:33" s="4" customFormat="1" x14ac:dyDescent="0.2">
      <c r="H327" s="1"/>
      <c r="I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8:33" s="4" customFormat="1" x14ac:dyDescent="0.2">
      <c r="H328" s="1"/>
      <c r="I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8:33" s="4" customFormat="1" x14ac:dyDescent="0.2">
      <c r="H330" s="1"/>
      <c r="I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8:33" x14ac:dyDescent="0.2"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Nov_BT1</vt:lpstr>
      <vt:lpstr>Dec_BT1</vt:lpstr>
      <vt:lpstr>Apr_BT1</vt:lpstr>
      <vt:lpstr>Data_BT1_SRP</vt:lpstr>
      <vt:lpstr>Nov_BT2</vt:lpstr>
      <vt:lpstr>Dec_BT2</vt:lpstr>
      <vt:lpstr>Apr_BT2</vt:lpstr>
      <vt:lpstr>Data_BT2_SRP</vt:lpstr>
      <vt:lpstr>Nov_BT3</vt:lpstr>
      <vt:lpstr>Dec_BT3</vt:lpstr>
      <vt:lpstr>Apr_BT3</vt:lpstr>
      <vt:lpstr>Data_BT3_SRP</vt:lpstr>
      <vt:lpstr>Statistics_all</vt:lpstr>
      <vt:lpstr>N-P</vt:lpstr>
    </vt:vector>
  </TitlesOfParts>
  <Company>Environment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Schneidewind</dc:creator>
  <cp:lastModifiedBy>Shuyang Wang</cp:lastModifiedBy>
  <dcterms:created xsi:type="dcterms:W3CDTF">2015-11-13T19:23:56Z</dcterms:created>
  <dcterms:modified xsi:type="dcterms:W3CDTF">2023-05-23T19:47:45Z</dcterms:modified>
</cp:coreProperties>
</file>