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kyd\Desktop\Manuscripts in Progress\Female_Fusome_Orb_eLIfe\"/>
    </mc:Choice>
  </mc:AlternateContent>
  <xr:revisionPtr revIDLastSave="0" documentId="13_ncr:1_{E7AD3393-A189-4656-AFB5-BB1732B435EC}" xr6:coauthVersionLast="36" xr6:coauthVersionMax="36" xr10:uidLastSave="{00000000-0000-0000-0000-000000000000}"/>
  <bookViews>
    <workbookView xWindow="0" yWindow="0" windowWidth="16457" windowHeight="6094" xr2:uid="{11BAB553-26C4-4712-B09A-047133E79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5" i="1" l="1"/>
  <c r="N184" i="1"/>
  <c r="N183" i="1"/>
  <c r="AL13" i="1" l="1"/>
  <c r="AL12" i="1"/>
  <c r="AL11" i="1"/>
  <c r="AL10" i="1"/>
  <c r="AL9" i="1"/>
  <c r="AL8" i="1"/>
  <c r="AK13" i="1"/>
  <c r="AK12" i="1"/>
  <c r="AK11" i="1"/>
  <c r="AK10" i="1"/>
  <c r="AK9" i="1"/>
  <c r="AK8" i="1"/>
  <c r="AL7" i="1"/>
  <c r="AL6" i="1"/>
  <c r="AK6" i="1"/>
  <c r="AK7" i="1"/>
  <c r="AL4" i="1"/>
  <c r="AK4" i="1"/>
  <c r="AK3" i="1"/>
  <c r="AL3" i="1"/>
  <c r="AE17" i="1" l="1"/>
  <c r="AE16" i="1"/>
  <c r="AD17" i="1"/>
  <c r="AD16" i="1"/>
  <c r="AC17" i="1"/>
  <c r="AC16" i="1"/>
  <c r="AB16" i="1"/>
  <c r="AB17" i="1"/>
  <c r="AG5" i="1"/>
  <c r="AG4" i="1"/>
  <c r="AG3" i="1"/>
  <c r="AG13" i="1"/>
  <c r="AG12" i="1"/>
  <c r="AG11" i="1"/>
  <c r="AG10" i="1"/>
  <c r="AG9" i="1"/>
  <c r="AG8" i="1"/>
  <c r="AG7" i="1"/>
  <c r="AG6" i="1"/>
  <c r="AE3" i="1"/>
  <c r="AD13" i="1"/>
  <c r="AD12" i="1"/>
  <c r="AD11" i="1"/>
  <c r="AD10" i="1"/>
  <c r="AD9" i="1"/>
  <c r="AD8" i="1"/>
  <c r="AD7" i="1"/>
  <c r="AD6" i="1"/>
  <c r="AD5" i="1"/>
  <c r="AD4" i="1"/>
  <c r="AD3" i="1"/>
  <c r="AB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3" i="1"/>
  <c r="U2" i="1"/>
  <c r="J162" i="1"/>
  <c r="J146" i="1"/>
  <c r="J130" i="1"/>
  <c r="J114" i="1"/>
  <c r="J98" i="1"/>
  <c r="J82" i="1"/>
  <c r="J66" i="1"/>
  <c r="J50" i="1"/>
  <c r="J34" i="1"/>
  <c r="J18" i="1"/>
  <c r="J2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N162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M146" i="1"/>
  <c r="N146" i="1" s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M130" i="1"/>
  <c r="N130" i="1" s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Q114" i="1" s="1"/>
  <c r="I115" i="1"/>
  <c r="M114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M98" i="1"/>
  <c r="N98" i="1" s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N82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M66" i="1"/>
  <c r="N66" i="1" s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M50" i="1"/>
  <c r="N50" i="1" s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N18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Q2" i="1" s="1"/>
  <c r="I3" i="1"/>
  <c r="N2" i="1"/>
  <c r="I2" i="1"/>
  <c r="AH3" i="1" l="1"/>
  <c r="Q162" i="1"/>
  <c r="S82" i="1"/>
  <c r="R2" i="1"/>
  <c r="R18" i="1"/>
  <c r="R50" i="1"/>
  <c r="Q66" i="1"/>
  <c r="S162" i="1"/>
  <c r="P146" i="1"/>
  <c r="Q50" i="1"/>
  <c r="R98" i="1"/>
  <c r="Q146" i="1"/>
  <c r="S34" i="1"/>
  <c r="S18" i="1"/>
  <c r="Q82" i="1"/>
  <c r="R146" i="1"/>
  <c r="R34" i="1"/>
  <c r="Q130" i="1"/>
  <c r="S146" i="1"/>
  <c r="R66" i="1"/>
  <c r="R130" i="1"/>
  <c r="S66" i="1"/>
  <c r="S98" i="1"/>
  <c r="R162" i="1"/>
  <c r="P130" i="1"/>
  <c r="S130" i="1"/>
  <c r="S2" i="1"/>
  <c r="Q18" i="1"/>
  <c r="AC21" i="1" s="1"/>
  <c r="R82" i="1"/>
  <c r="R114" i="1"/>
  <c r="Q34" i="1"/>
  <c r="S114" i="1"/>
  <c r="S50" i="1"/>
  <c r="Q98" i="1"/>
  <c r="P18" i="1"/>
  <c r="P2" i="1"/>
  <c r="P162" i="1"/>
  <c r="P34" i="1"/>
  <c r="P82" i="1"/>
  <c r="P98" i="1"/>
  <c r="P114" i="1"/>
  <c r="P50" i="1"/>
  <c r="P66" i="1"/>
  <c r="AE21" i="1" l="1"/>
  <c r="AE20" i="1"/>
  <c r="AB21" i="1"/>
  <c r="AB20" i="1"/>
  <c r="AD21" i="1"/>
  <c r="AD20" i="1"/>
  <c r="AC20" i="1"/>
</calcChain>
</file>

<file path=xl/sharedStrings.xml><?xml version="1.0" encoding="utf-8"?>
<sst xmlns="http://schemas.openxmlformats.org/spreadsheetml/2006/main" count="80" uniqueCount="56">
  <si>
    <t>Sample</t>
  </si>
  <si>
    <t>Smooth</t>
  </si>
  <si>
    <t>orbThresh</t>
  </si>
  <si>
    <t>z</t>
  </si>
  <si>
    <t>Cell</t>
  </si>
  <si>
    <t>FusVol</t>
  </si>
  <si>
    <t>VolFrac</t>
  </si>
  <si>
    <t>Fus. Ratio</t>
  </si>
  <si>
    <t>orb Cell 1</t>
  </si>
  <si>
    <t>orb Cell 2</t>
  </si>
  <si>
    <t>orb Ratio</t>
  </si>
  <si>
    <t>&gt;1?</t>
  </si>
  <si>
    <t>Region</t>
  </si>
  <si>
    <t>1/2 Ratio</t>
  </si>
  <si>
    <t>1_1</t>
  </si>
  <si>
    <t>Inf</t>
  </si>
  <si>
    <t>2B</t>
  </si>
  <si>
    <t>1_2</t>
  </si>
  <si>
    <t>5_1</t>
  </si>
  <si>
    <t>8_1</t>
  </si>
  <si>
    <t>8_2</t>
  </si>
  <si>
    <t>9_1</t>
  </si>
  <si>
    <t>9_2</t>
  </si>
  <si>
    <t>10_1</t>
  </si>
  <si>
    <t>11_1</t>
  </si>
  <si>
    <t>22_1</t>
  </si>
  <si>
    <t>25_1</t>
  </si>
  <si>
    <t>x,y</t>
  </si>
  <si>
    <t>1+2 Vol.</t>
  </si>
  <si>
    <t>3+4 Vol.</t>
  </si>
  <si>
    <t>5--8 Vol.</t>
  </si>
  <si>
    <t>9--16 Vol.</t>
  </si>
  <si>
    <t>Cell 1 = Fusome %</t>
  </si>
  <si>
    <t>Cell #</t>
  </si>
  <si>
    <t>Avg Ratio</t>
  </si>
  <si>
    <t>Avg Vol Frac</t>
  </si>
  <si>
    <t>St Dev</t>
  </si>
  <si>
    <t>N/A</t>
  </si>
  <si>
    <t>*orb ratio done by eye</t>
  </si>
  <si>
    <t>1/3 Ratio</t>
  </si>
  <si>
    <t>2/4 Ratio</t>
  </si>
  <si>
    <t>Avg Vol</t>
  </si>
  <si>
    <t>Cell 1</t>
  </si>
  <si>
    <t>Cell 2</t>
  </si>
  <si>
    <t>Cell 3</t>
  </si>
  <si>
    <t>Cell 4</t>
  </si>
  <si>
    <t>Cell 1+2</t>
  </si>
  <si>
    <t>Cell 3+4</t>
  </si>
  <si>
    <t>Cell 5-8</t>
  </si>
  <si>
    <t>Cell 9-16</t>
  </si>
  <si>
    <t>Orb Frac 1</t>
  </si>
  <si>
    <t>Orb Frac 2</t>
  </si>
  <si>
    <t>Spectrin samples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</si>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</sst>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6" fontId="2" fillId="0" borderId="5" xfId="0" applyNumberFormat="1" applyFont="1" applyBorder="1"/>
    <xf numFmtId="16" fontId="2" fillId="0" borderId="2" xfId="0" applyNumberFormat="1" applyFont="1" applyBorder="1"/>
    <xf numFmtId="0" fontId="2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 applyAlignment="1">
      <alignment horizontal="center"/>
    </xf>
    <xf numFmtId="164" fontId="0" fillId="0" borderId="9" xfId="0" applyNumberFormat="1" applyBorder="1"/>
    <xf numFmtId="0" fontId="0" fillId="0" borderId="9" xfId="0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0" fillId="0" borderId="4" xfId="0" applyBorder="1"/>
    <xf numFmtId="0" fontId="0" fillId="0" borderId="0" xfId="0" applyBorder="1"/>
    <xf numFmtId="0" fontId="0" fillId="0" borderId="4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64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2" fillId="0" borderId="0" xfId="0" applyFont="1" applyFill="1" applyAlignment="1">
      <alignment horizontal="center"/>
    </xf>
    <xf numFmtId="165" fontId="0" fillId="0" borderId="9" xfId="0" applyNumberFormat="1" applyBorder="1"/>
    <xf numFmtId="164" fontId="0" fillId="0" borderId="12" xfId="0" applyNumberFormat="1" applyBorder="1"/>
    <xf numFmtId="0" fontId="2" fillId="0" borderId="3" xfId="0" applyFont="1" applyBorder="1" applyAlignment="1">
      <alignment horizontal="center"/>
    </xf>
    <xf numFmtId="165" fontId="0" fillId="0" borderId="6" xfId="0" applyNumberFormat="1" applyBorder="1"/>
    <xf numFmtId="165" fontId="0" fillId="0" borderId="10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0" fontId="2" fillId="0" borderId="3" xfId="1" applyNumberFormat="1" applyFont="1" applyBorder="1"/>
    <xf numFmtId="164" fontId="2" fillId="0" borderId="3" xfId="0" applyNumberFormat="1" applyFont="1" applyBorder="1"/>
    <xf numFmtId="0" fontId="0" fillId="0" borderId="1" xfId="0" applyBorder="1"/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3" xfId="0" applyFill="1" applyBorder="1"/>
    <xf numFmtId="164" fontId="2" fillId="0" borderId="4" xfId="0" applyNumberFormat="1" applyFont="1" applyBorder="1"/>
    <xf numFmtId="164" fontId="2" fillId="0" borderId="13" xfId="0" applyNumberFormat="1" applyFont="1" applyBorder="1"/>
    <xf numFmtId="0" fontId="2" fillId="0" borderId="0" xfId="0" applyFont="1"/>
    <xf numFmtId="0" fontId="0" fillId="0" borderId="5" xfId="0" applyBorder="1"/>
    <xf numFmtId="0" fontId="0" fillId="0" borderId="2" xfId="0" applyBorder="1"/>
    <xf numFmtId="0" fontId="2" fillId="0" borderId="6" xfId="0" applyFont="1" applyBorder="1" applyAlignment="1">
      <alignment horizontal="center"/>
    </xf>
    <xf numFmtId="0" fontId="0" fillId="0" borderId="15" xfId="0" applyBorder="1"/>
    <xf numFmtId="0" fontId="2" fillId="0" borderId="9" xfId="0" applyFont="1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2" xfId="0" applyFill="1" applyBorder="1"/>
    <xf numFmtId="0" fontId="0" fillId="0" borderId="9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5ACD-E0B0-4622-8823-BC494DEDE238}">
  <dimension ref="A1:AL225"/>
  <sheetViews>
    <sheetView tabSelected="1" topLeftCell="R1" workbookViewId="0">
      <selection activeCell="U2" sqref="U2"/>
    </sheetView>
  </sheetViews>
  <sheetFormatPr defaultRowHeight="14.6" x14ac:dyDescent="0.4"/>
  <cols>
    <col min="1" max="1" width="2.84375" bestFit="1" customWidth="1"/>
    <col min="2" max="2" width="6.921875" bestFit="1" customWidth="1"/>
    <col min="3" max="3" width="7.3046875" bestFit="1" customWidth="1"/>
    <col min="4" max="4" width="9.3046875" bestFit="1" customWidth="1"/>
    <col min="5" max="6" width="6.84375" bestFit="1" customWidth="1"/>
    <col min="7" max="7" width="3.84375" bestFit="1" customWidth="1"/>
    <col min="8" max="8" width="6.3828125" bestFit="1" customWidth="1"/>
    <col min="9" max="9" width="7" bestFit="1" customWidth="1"/>
    <col min="10" max="10" width="9" bestFit="1" customWidth="1"/>
    <col min="11" max="12" width="8.61328125" bestFit="1" customWidth="1"/>
    <col min="13" max="13" width="8.53515625" bestFit="1" customWidth="1"/>
    <col min="14" max="14" width="5.69140625" bestFit="1" customWidth="1"/>
    <col min="15" max="15" width="6.53515625" bestFit="1" customWidth="1"/>
    <col min="16" max="16" width="8" customWidth="1"/>
    <col min="17" max="18" width="8.921875" customWidth="1"/>
    <col min="19" max="19" width="9.53515625" customWidth="1"/>
    <col min="20" max="20" width="10.84375" bestFit="1" customWidth="1"/>
    <col min="21" max="21" width="15.69140625" bestFit="1" customWidth="1"/>
    <col min="23" max="23" width="5.3046875" bestFit="1" customWidth="1"/>
    <col min="24" max="24" width="12.61328125" bestFit="1" customWidth="1"/>
    <col min="25" max="25" width="7.15234375" bestFit="1" customWidth="1"/>
    <col min="27" max="27" width="11" bestFit="1" customWidth="1"/>
    <col min="30" max="30" width="8.53515625" bestFit="1" customWidth="1"/>
    <col min="36" max="36" width="7" bestFit="1" customWidth="1"/>
  </cols>
  <sheetData>
    <row r="1" spans="1:38" ht="15" thickBot="1" x14ac:dyDescent="0.45">
      <c r="A1" s="1"/>
      <c r="B1" s="2" t="s">
        <v>0</v>
      </c>
      <c r="C1" s="2" t="s">
        <v>1</v>
      </c>
      <c r="D1" s="2" t="s">
        <v>2</v>
      </c>
      <c r="E1" s="2" t="s">
        <v>27</v>
      </c>
      <c r="F1" s="3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5" t="s">
        <v>12</v>
      </c>
      <c r="P1" s="6" t="s">
        <v>28</v>
      </c>
      <c r="Q1" s="7" t="s">
        <v>29</v>
      </c>
      <c r="R1" s="8" t="s">
        <v>30</v>
      </c>
      <c r="S1" s="9" t="s">
        <v>31</v>
      </c>
      <c r="U1" s="10" t="s">
        <v>32</v>
      </c>
    </row>
    <row r="2" spans="1:38" ht="15" thickBot="1" x14ac:dyDescent="0.45">
      <c r="A2" s="1">
        <v>1</v>
      </c>
      <c r="B2" s="11" t="s">
        <v>14</v>
      </c>
      <c r="C2" s="12">
        <v>10</v>
      </c>
      <c r="D2" s="12">
        <v>0.2</v>
      </c>
      <c r="E2" s="12">
        <v>7.3999999999999996E-2</v>
      </c>
      <c r="F2" s="13">
        <v>0.20979999999999999</v>
      </c>
      <c r="G2" s="14">
        <v>1</v>
      </c>
      <c r="H2" s="15">
        <v>8.8160533440000002</v>
      </c>
      <c r="I2" s="15">
        <f>H2/SUM(H2:H17)</f>
        <v>0.2105039089712826</v>
      </c>
      <c r="J2" s="15">
        <f>H2/H3</f>
        <v>1.5004137931034485</v>
      </c>
      <c r="K2" s="15">
        <v>0.13450000000000001</v>
      </c>
      <c r="L2" s="15">
        <v>0</v>
      </c>
      <c r="M2" s="16" t="s">
        <v>15</v>
      </c>
      <c r="N2" s="16" t="b">
        <f>M2&gt;1</f>
        <v>1</v>
      </c>
      <c r="O2" s="16" t="s">
        <v>16</v>
      </c>
      <c r="P2" s="17">
        <f>SUM(I2:I3)</f>
        <v>0.35080114559950459</v>
      </c>
      <c r="Q2" s="18">
        <f>SUM(I4:I5)</f>
        <v>0.20204737208762286</v>
      </c>
      <c r="R2" s="18">
        <f>SUM(I6:I9)</f>
        <v>0.2442526511339887</v>
      </c>
      <c r="S2" s="19">
        <f>SUM(I10:I17)</f>
        <v>0.20289883117888383</v>
      </c>
      <c r="U2" s="44">
        <f>COUNTIF(N2:N177,"TRUE")/COUNT(P2:P177)</f>
        <v>0.45454545454545453</v>
      </c>
      <c r="W2" s="35" t="s">
        <v>33</v>
      </c>
      <c r="X2" s="35" t="s">
        <v>35</v>
      </c>
      <c r="Y2" s="3" t="s">
        <v>36</v>
      </c>
      <c r="AA2" s="6" t="s">
        <v>13</v>
      </c>
      <c r="AB2" s="43" t="s">
        <v>34</v>
      </c>
      <c r="AC2" s="42"/>
      <c r="AD2" s="6" t="s">
        <v>39</v>
      </c>
      <c r="AE2" s="43" t="s">
        <v>34</v>
      </c>
      <c r="AG2" s="6" t="s">
        <v>40</v>
      </c>
      <c r="AH2" s="43" t="s">
        <v>34</v>
      </c>
      <c r="AJ2" s="4" t="s">
        <v>0</v>
      </c>
      <c r="AK2" s="4" t="s">
        <v>50</v>
      </c>
      <c r="AL2" s="4" t="s">
        <v>51</v>
      </c>
    </row>
    <row r="3" spans="1:38" ht="15" thickBot="1" x14ac:dyDescent="0.45">
      <c r="A3" s="1"/>
      <c r="B3" s="12"/>
      <c r="C3" s="12"/>
      <c r="D3" s="12"/>
      <c r="E3" s="12"/>
      <c r="F3" s="13"/>
      <c r="G3" s="20">
        <v>2</v>
      </c>
      <c r="H3" s="21">
        <v>5.8757479999999997</v>
      </c>
      <c r="I3" s="21">
        <f>H3/SUM(H2:H17)</f>
        <v>0.14029723662822199</v>
      </c>
      <c r="J3" s="21"/>
      <c r="K3" s="21"/>
      <c r="L3" s="21"/>
      <c r="M3" s="22"/>
      <c r="N3" s="22"/>
      <c r="O3" s="22"/>
      <c r="P3" s="12"/>
      <c r="Q3" s="23"/>
      <c r="R3" s="23"/>
      <c r="S3" s="13"/>
      <c r="W3" s="14">
        <v>1</v>
      </c>
      <c r="X3" s="36">
        <f>AVERAGE(I2,I18,I34,I50,I66,I82,I98,I114,I130,I146,I162)</f>
        <v>0.21611868061764319</v>
      </c>
      <c r="Y3" s="37">
        <f>STDEV(I2,I18,I34,I50,I66,I82,I98,I114,I130,I146,I162)</f>
        <v>3.3118194668515996E-2</v>
      </c>
      <c r="AA3" s="21">
        <v>1.5004137931034485</v>
      </c>
      <c r="AB3" s="45">
        <f>AVERAGE(AA3:AA13)</f>
        <v>1.1914700545502077</v>
      </c>
      <c r="AD3" s="15">
        <f>H2/H4</f>
        <v>2.0897128037652486</v>
      </c>
      <c r="AE3" s="45">
        <f>AVERAGE(AD3:AD13)</f>
        <v>2.1554116952772913</v>
      </c>
      <c r="AG3" s="15">
        <f>H3/H5</f>
        <v>1.3847770031515614</v>
      </c>
      <c r="AH3" s="45">
        <f>AVERAGE(AG3:AG13)</f>
        <v>1.8837651338934263</v>
      </c>
      <c r="AJ3" s="20">
        <v>1</v>
      </c>
      <c r="AK3" s="51">
        <f>K2/(K2+L2)</f>
        <v>1</v>
      </c>
      <c r="AL3" s="21">
        <f>L2/(K2+L2)</f>
        <v>0</v>
      </c>
    </row>
    <row r="4" spans="1:38" x14ac:dyDescent="0.4">
      <c r="A4" s="1"/>
      <c r="B4" s="12"/>
      <c r="C4" s="12"/>
      <c r="D4" s="12"/>
      <c r="E4" s="12"/>
      <c r="F4" s="13"/>
      <c r="G4" s="20">
        <v>3</v>
      </c>
      <c r="H4" s="21">
        <v>4.2187870639999998</v>
      </c>
      <c r="I4" s="21">
        <f>H4/SUM(H2:H17)</f>
        <v>0.10073341589906339</v>
      </c>
      <c r="J4" s="21"/>
      <c r="K4" s="21"/>
      <c r="L4" s="21"/>
      <c r="M4" s="22"/>
      <c r="N4" s="22"/>
      <c r="O4" s="22"/>
      <c r="P4" s="12"/>
      <c r="Q4" s="23"/>
      <c r="R4" s="23"/>
      <c r="S4" s="13"/>
      <c r="W4" s="20">
        <v>2</v>
      </c>
      <c r="X4" s="38">
        <f t="shared" ref="X4:X18" si="0">AVERAGE(I3,I19,I35,I51,I67,I83,I99,I115,I131,I147,I163)</f>
        <v>0.18715306103565163</v>
      </c>
      <c r="Y4" s="39">
        <f t="shared" ref="Y4:Y18" si="1">STDEV(I3,I19,I35,I51,I67,I83,I99,I115,I131,I147,I163)</f>
        <v>4.4144552564444578E-2</v>
      </c>
      <c r="AA4" s="21">
        <v>1.0307185005206525</v>
      </c>
      <c r="AD4" s="21">
        <f>H18/H20</f>
        <v>1.8515016107243063</v>
      </c>
      <c r="AG4" s="21">
        <f>H19/H21</f>
        <v>2.5334896673017733</v>
      </c>
      <c r="AJ4" s="20">
        <v>2</v>
      </c>
      <c r="AK4" s="21">
        <f>K18/(K18+L18)</f>
        <v>0</v>
      </c>
      <c r="AL4" s="51">
        <f>L18/(K18+L18)</f>
        <v>1</v>
      </c>
    </row>
    <row r="5" spans="1:38" x14ac:dyDescent="0.4">
      <c r="A5" s="1"/>
      <c r="B5" s="12"/>
      <c r="C5" s="12"/>
      <c r="D5" s="12"/>
      <c r="E5" s="12"/>
      <c r="F5" s="13"/>
      <c r="G5" s="20">
        <v>4</v>
      </c>
      <c r="H5" s="21">
        <v>4.2431005040000001</v>
      </c>
      <c r="I5" s="21">
        <f>H5/SUM(H2:H17)</f>
        <v>0.10131395618855948</v>
      </c>
      <c r="J5" s="21"/>
      <c r="K5" s="21"/>
      <c r="L5" s="21"/>
      <c r="M5" s="22"/>
      <c r="N5" s="22"/>
      <c r="O5" s="22"/>
      <c r="P5" s="12"/>
      <c r="Q5" s="23"/>
      <c r="R5" s="23"/>
      <c r="S5" s="13"/>
      <c r="W5" s="20">
        <v>3</v>
      </c>
      <c r="X5" s="38">
        <f t="shared" si="0"/>
        <v>0.1016078897935945</v>
      </c>
      <c r="Y5" s="39">
        <f t="shared" si="1"/>
        <v>1.4814653270627656E-2</v>
      </c>
      <c r="AA5" s="21">
        <v>1.0068181818181818</v>
      </c>
      <c r="AD5" s="21">
        <f>H34/H36</f>
        <v>2.2820347714101743</v>
      </c>
      <c r="AG5" s="21">
        <f>H35/H37</f>
        <v>2.9982964224872233</v>
      </c>
      <c r="AJ5" s="20">
        <v>3</v>
      </c>
      <c r="AK5" s="21">
        <v>0</v>
      </c>
      <c r="AL5" s="51">
        <v>1</v>
      </c>
    </row>
    <row r="6" spans="1:38" x14ac:dyDescent="0.4">
      <c r="A6" s="1"/>
      <c r="B6" s="12"/>
      <c r="C6" s="12"/>
      <c r="D6" s="12"/>
      <c r="E6" s="12"/>
      <c r="F6" s="13"/>
      <c r="G6" s="20">
        <v>5</v>
      </c>
      <c r="H6" s="21">
        <v>2.5427805999999999</v>
      </c>
      <c r="I6" s="21">
        <f>H6/SUM(H2:H17)</f>
        <v>6.0714838609799517E-2</v>
      </c>
      <c r="J6" s="21"/>
      <c r="K6" s="21"/>
      <c r="L6" s="21"/>
      <c r="M6" s="22"/>
      <c r="N6" s="22"/>
      <c r="O6" s="22"/>
      <c r="P6" s="12"/>
      <c r="Q6" s="23"/>
      <c r="R6" s="23"/>
      <c r="S6" s="13"/>
      <c r="W6" s="20">
        <v>4</v>
      </c>
      <c r="X6" s="38">
        <f t="shared" si="0"/>
        <v>0.10101648819115319</v>
      </c>
      <c r="Y6" s="39">
        <f t="shared" si="1"/>
        <v>1.5384144000530993E-2</v>
      </c>
      <c r="AA6" s="21">
        <v>1.1165682637546372</v>
      </c>
      <c r="AD6" s="21">
        <f>H50/H52</f>
        <v>2.3185418248887926</v>
      </c>
      <c r="AG6" s="21">
        <f>H51/H53</f>
        <v>1.6910231489662486</v>
      </c>
      <c r="AJ6" s="20">
        <v>4</v>
      </c>
      <c r="AK6" s="21">
        <f>K50/(K50+L50)</f>
        <v>1.1195464683198014E-2</v>
      </c>
      <c r="AL6" s="51">
        <f>L50/(K50+L50)</f>
        <v>0.98880453531680201</v>
      </c>
    </row>
    <row r="7" spans="1:38" x14ac:dyDescent="0.4">
      <c r="A7" s="1"/>
      <c r="B7" s="12"/>
      <c r="C7" s="12"/>
      <c r="D7" s="12"/>
      <c r="E7" s="12"/>
      <c r="F7" s="13"/>
      <c r="G7" s="20">
        <v>6</v>
      </c>
      <c r="H7" s="21">
        <v>1.2484951440000001</v>
      </c>
      <c r="I7" s="21">
        <f>H7/SUM(H2:H17)</f>
        <v>2.9810743865624274E-2</v>
      </c>
      <c r="J7" s="21"/>
      <c r="K7" s="21"/>
      <c r="L7" s="21"/>
      <c r="M7" s="22"/>
      <c r="N7" s="22"/>
      <c r="O7" s="22"/>
      <c r="P7" s="12"/>
      <c r="Q7" s="23"/>
      <c r="R7" s="23"/>
      <c r="S7" s="13"/>
      <c r="W7" s="20">
        <v>5</v>
      </c>
      <c r="X7" s="38">
        <f t="shared" si="0"/>
        <v>5.8341754266253258E-2</v>
      </c>
      <c r="Y7" s="39">
        <f t="shared" si="1"/>
        <v>1.6989909088875391E-2</v>
      </c>
      <c r="AA7" s="21">
        <v>1.2123229461756373</v>
      </c>
      <c r="AD7" s="21">
        <f>H66/H68</f>
        <v>2.5072746802070114</v>
      </c>
      <c r="AG7" s="21">
        <f>H67/H69</f>
        <v>1.4443535188216039</v>
      </c>
      <c r="AJ7" s="20">
        <v>5</v>
      </c>
      <c r="AK7" s="51">
        <f>K66/(K66+L66)</f>
        <v>0.97212543554006969</v>
      </c>
      <c r="AL7" s="21">
        <f>L66/(K66+L66)</f>
        <v>2.7874564459930314E-2</v>
      </c>
    </row>
    <row r="8" spans="1:38" x14ac:dyDescent="0.4">
      <c r="A8" s="1"/>
      <c r="B8" s="12"/>
      <c r="C8" s="12"/>
      <c r="D8" s="12"/>
      <c r="E8" s="12"/>
      <c r="F8" s="13"/>
      <c r="G8" s="20">
        <v>7</v>
      </c>
      <c r="H8" s="21">
        <v>3.5209913359999998</v>
      </c>
      <c r="I8" s="21">
        <f>H8/SUM(H2:H17)</f>
        <v>8.4071909590525573E-2</v>
      </c>
      <c r="J8" s="21"/>
      <c r="K8" s="21"/>
      <c r="L8" s="21"/>
      <c r="M8" s="22"/>
      <c r="N8" s="22"/>
      <c r="O8" s="22"/>
      <c r="P8" s="12"/>
      <c r="Q8" s="23"/>
      <c r="R8" s="23"/>
      <c r="S8" s="13"/>
      <c r="W8" s="20">
        <v>6</v>
      </c>
      <c r="X8" s="38">
        <f t="shared" si="0"/>
        <v>6.290793656652803E-2</v>
      </c>
      <c r="Y8" s="39">
        <f t="shared" si="1"/>
        <v>1.8841665017135936E-2</v>
      </c>
      <c r="AA8" s="21">
        <v>1.0318868376888035</v>
      </c>
      <c r="AD8" s="21">
        <f>H82/H84</f>
        <v>2.4695419336329727</v>
      </c>
      <c r="AG8" s="21">
        <f>H83/H85</f>
        <v>1.8101989150090418</v>
      </c>
      <c r="AJ8" s="20">
        <v>6</v>
      </c>
      <c r="AK8" s="51">
        <f>K82/(K82+L82)</f>
        <v>1</v>
      </c>
      <c r="AL8" s="21">
        <f>L82/(K82+L82)</f>
        <v>0</v>
      </c>
    </row>
    <row r="9" spans="1:38" x14ac:dyDescent="0.4">
      <c r="A9" s="1"/>
      <c r="B9" s="12"/>
      <c r="C9" s="12"/>
      <c r="D9" s="12"/>
      <c r="E9" s="12"/>
      <c r="F9" s="13"/>
      <c r="G9" s="20">
        <v>8</v>
      </c>
      <c r="H9" s="21">
        <v>2.917207576</v>
      </c>
      <c r="I9" s="21">
        <f>H9/SUM(H2:H17)</f>
        <v>6.9655159068039318E-2</v>
      </c>
      <c r="J9" s="21"/>
      <c r="K9" s="21"/>
      <c r="L9" s="21"/>
      <c r="M9" s="22"/>
      <c r="N9" s="22"/>
      <c r="O9" s="22"/>
      <c r="P9" s="12"/>
      <c r="Q9" s="23"/>
      <c r="R9" s="23"/>
      <c r="S9" s="13"/>
      <c r="W9" s="20">
        <v>7</v>
      </c>
      <c r="X9" s="38">
        <f t="shared" si="0"/>
        <v>5.2378015875794978E-2</v>
      </c>
      <c r="Y9" s="39">
        <f t="shared" si="1"/>
        <v>1.6475883416315593E-2</v>
      </c>
      <c r="AA9" s="21">
        <v>1.6526082130965594</v>
      </c>
      <c r="AD9" s="21">
        <f>H98/H100</f>
        <v>1.6037577788415509</v>
      </c>
      <c r="AG9" s="21">
        <f>H99/H101</f>
        <v>1.4857090509344082</v>
      </c>
      <c r="AJ9" s="20">
        <v>7</v>
      </c>
      <c r="AK9" s="51">
        <f>K98/(K98+L98)</f>
        <v>0.70483162518301601</v>
      </c>
      <c r="AL9" s="21">
        <f>L98/(K98+L98)</f>
        <v>0.29516837481698388</v>
      </c>
    </row>
    <row r="10" spans="1:38" x14ac:dyDescent="0.4">
      <c r="A10" s="1"/>
      <c r="B10" s="12"/>
      <c r="C10" s="12"/>
      <c r="D10" s="12"/>
      <c r="E10" s="12"/>
      <c r="F10" s="13"/>
      <c r="G10" s="20">
        <v>9</v>
      </c>
      <c r="H10" s="21">
        <v>0.61594048000000001</v>
      </c>
      <c r="I10" s="21">
        <f>H10/SUM(H2:H17)</f>
        <v>1.4707020667234307E-2</v>
      </c>
      <c r="J10" s="21"/>
      <c r="K10" s="21"/>
      <c r="L10" s="21"/>
      <c r="M10" s="22"/>
      <c r="N10" s="22"/>
      <c r="O10" s="22"/>
      <c r="P10" s="12"/>
      <c r="Q10" s="23"/>
      <c r="R10" s="23"/>
      <c r="S10" s="13"/>
      <c r="W10" s="20">
        <v>8</v>
      </c>
      <c r="X10" s="38">
        <f t="shared" si="0"/>
        <v>5.0228252165343455E-2</v>
      </c>
      <c r="Y10" s="39">
        <f t="shared" si="1"/>
        <v>1.2777142124351645E-2</v>
      </c>
      <c r="AA10" s="21">
        <v>1.1911068363421131</v>
      </c>
      <c r="AD10" s="21">
        <f>H114/H116</f>
        <v>2.8162337094375931</v>
      </c>
      <c r="AG10" s="21">
        <f>H115/H117</f>
        <v>2.1954032323560462</v>
      </c>
      <c r="AJ10" s="20">
        <v>8</v>
      </c>
      <c r="AK10" s="21">
        <f>K114/(K114+L114)</f>
        <v>9.6618357487922718E-2</v>
      </c>
      <c r="AL10" s="51">
        <f>L114/(K114+L114)</f>
        <v>0.90338164251207731</v>
      </c>
    </row>
    <row r="11" spans="1:38" x14ac:dyDescent="0.4">
      <c r="A11" s="1"/>
      <c r="B11" s="12"/>
      <c r="C11" s="12"/>
      <c r="D11" s="12"/>
      <c r="E11" s="12"/>
      <c r="F11" s="13"/>
      <c r="G11" s="20">
        <v>10</v>
      </c>
      <c r="H11" s="21">
        <v>1.72422812</v>
      </c>
      <c r="I11" s="21">
        <f>H11/SUM(H2:H17)</f>
        <v>4.116998219676446E-2</v>
      </c>
      <c r="J11" s="21"/>
      <c r="K11" s="21"/>
      <c r="L11" s="21"/>
      <c r="M11" s="22"/>
      <c r="N11" s="22"/>
      <c r="O11" s="22"/>
      <c r="P11" s="12"/>
      <c r="Q11" s="23"/>
      <c r="R11" s="23"/>
      <c r="S11" s="13"/>
      <c r="W11" s="20">
        <v>9</v>
      </c>
      <c r="X11" s="38">
        <f t="shared" si="0"/>
        <v>2.7129320224523489E-2</v>
      </c>
      <c r="Y11" s="39">
        <f t="shared" si="1"/>
        <v>1.8359325961891378E-2</v>
      </c>
      <c r="AA11" s="21">
        <v>1.3252163054143251</v>
      </c>
      <c r="AD11" s="21">
        <f>H130/H132</f>
        <v>2.004452239611441</v>
      </c>
      <c r="AG11" s="21">
        <f>H131/H133</f>
        <v>1.4098340040241448</v>
      </c>
      <c r="AJ11" s="20">
        <v>9</v>
      </c>
      <c r="AK11" s="21">
        <f>K130/(K130+L130)</f>
        <v>0.11018834346729942</v>
      </c>
      <c r="AL11" s="51">
        <f>L130/(K130+L130)</f>
        <v>0.88981165653270067</v>
      </c>
    </row>
    <row r="12" spans="1:38" x14ac:dyDescent="0.4">
      <c r="A12" s="1"/>
      <c r="B12" s="12"/>
      <c r="C12" s="12"/>
      <c r="D12" s="12"/>
      <c r="E12" s="12"/>
      <c r="F12" s="13"/>
      <c r="G12" s="24">
        <v>11</v>
      </c>
      <c r="H12" s="21">
        <v>0.80882710400000002</v>
      </c>
      <c r="I12" s="21">
        <f>H12/SUM(H2:H17)</f>
        <v>1.931264029723663E-2</v>
      </c>
      <c r="J12" s="21"/>
      <c r="K12" s="21"/>
      <c r="L12" s="21"/>
      <c r="M12" s="22"/>
      <c r="N12" s="22"/>
      <c r="O12" s="22"/>
      <c r="P12" s="12"/>
      <c r="Q12" s="23"/>
      <c r="R12" s="23"/>
      <c r="S12" s="13"/>
      <c r="W12" s="20">
        <v>10</v>
      </c>
      <c r="X12" s="38">
        <f t="shared" si="0"/>
        <v>2.8516737426989999E-2</v>
      </c>
      <c r="Y12" s="39">
        <f t="shared" si="1"/>
        <v>1.1391321034436517E-2</v>
      </c>
      <c r="AA12" s="21">
        <v>1.006221681206465</v>
      </c>
      <c r="AD12" s="21">
        <f>H146/H148</f>
        <v>1.6691720888490014</v>
      </c>
      <c r="AG12" s="21">
        <f>H147/H149</f>
        <v>1.5312208760484622</v>
      </c>
      <c r="AJ12" s="20">
        <v>10</v>
      </c>
      <c r="AK12" s="21">
        <f>K146/(K146+L146)</f>
        <v>0</v>
      </c>
      <c r="AL12" s="51">
        <f>L146/(K146+L146)</f>
        <v>1</v>
      </c>
    </row>
    <row r="13" spans="1:38" ht="15" thickBot="1" x14ac:dyDescent="0.45">
      <c r="A13" s="1"/>
      <c r="B13" s="12"/>
      <c r="C13" s="12"/>
      <c r="D13" s="12"/>
      <c r="E13" s="12"/>
      <c r="F13" s="13"/>
      <c r="G13" s="20">
        <v>12</v>
      </c>
      <c r="H13" s="21">
        <v>1.533367616</v>
      </c>
      <c r="I13" s="21">
        <f>H13/SUM(H2:H17)</f>
        <v>3.6612740924220143E-2</v>
      </c>
      <c r="J13" s="21"/>
      <c r="K13" s="21"/>
      <c r="L13" s="21"/>
      <c r="M13" s="22"/>
      <c r="N13" s="22"/>
      <c r="O13" s="22"/>
      <c r="P13" s="12"/>
      <c r="Q13" s="23"/>
      <c r="R13" s="23"/>
      <c r="S13" s="13"/>
      <c r="W13" s="24">
        <v>11</v>
      </c>
      <c r="X13" s="38">
        <f t="shared" si="0"/>
        <v>1.6553114341740779E-2</v>
      </c>
      <c r="Y13" s="39">
        <f t="shared" si="1"/>
        <v>5.0059977963013182E-3</v>
      </c>
      <c r="AA13" s="28">
        <v>1.0322890409314607</v>
      </c>
      <c r="AD13" s="28">
        <f>H162/H164</f>
        <v>2.0973052066821118</v>
      </c>
      <c r="AG13" s="28">
        <f>H163/H165</f>
        <v>2.2371106337271747</v>
      </c>
      <c r="AJ13" s="27">
        <v>11</v>
      </c>
      <c r="AK13" s="52">
        <f>K162/(K162+L162)</f>
        <v>1</v>
      </c>
      <c r="AL13" s="28">
        <f>L162/(K162+L162)</f>
        <v>0</v>
      </c>
    </row>
    <row r="14" spans="1:38" ht="15" thickBot="1" x14ac:dyDescent="0.45">
      <c r="A14" s="1"/>
      <c r="B14" s="12"/>
      <c r="C14" s="12"/>
      <c r="D14" s="12"/>
      <c r="E14" s="12"/>
      <c r="F14" s="13"/>
      <c r="G14" s="20">
        <v>13</v>
      </c>
      <c r="H14" s="21">
        <v>2.7433664800000002</v>
      </c>
      <c r="I14" s="21">
        <f>H14/SUM(H2:H17)</f>
        <v>6.5504295998142281E-2</v>
      </c>
      <c r="J14" s="21"/>
      <c r="K14" s="21"/>
      <c r="L14" s="21"/>
      <c r="M14" s="22"/>
      <c r="N14" s="22"/>
      <c r="O14" s="22"/>
      <c r="P14" s="12"/>
      <c r="Q14" s="23"/>
      <c r="R14" s="23"/>
      <c r="S14" s="13"/>
      <c r="W14" s="20">
        <v>12</v>
      </c>
      <c r="X14" s="38">
        <f t="shared" si="0"/>
        <v>2.183865273420028E-2</v>
      </c>
      <c r="Y14" s="39">
        <f t="shared" si="1"/>
        <v>1.5651050904141584E-2</v>
      </c>
    </row>
    <row r="15" spans="1:38" ht="15" thickBot="1" x14ac:dyDescent="0.45">
      <c r="A15" s="1"/>
      <c r="B15" s="12"/>
      <c r="C15" s="12"/>
      <c r="D15" s="12"/>
      <c r="E15" s="12"/>
      <c r="F15" s="13"/>
      <c r="G15" s="20">
        <v>14</v>
      </c>
      <c r="H15" s="21">
        <v>0.256101568</v>
      </c>
      <c r="I15" s="21">
        <f>H15/SUM(H2:H17)</f>
        <v>6.1150243826921585E-3</v>
      </c>
      <c r="J15" s="21"/>
      <c r="K15" s="21"/>
      <c r="L15" s="21"/>
      <c r="M15" s="22"/>
      <c r="N15" s="22"/>
      <c r="O15" s="22"/>
      <c r="P15" s="12"/>
      <c r="Q15" s="23"/>
      <c r="R15" s="23"/>
      <c r="S15" s="13"/>
      <c r="W15" s="20">
        <v>13</v>
      </c>
      <c r="X15" s="38">
        <f t="shared" si="0"/>
        <v>2.109871455906108E-2</v>
      </c>
      <c r="Y15" s="39">
        <f t="shared" si="1"/>
        <v>1.8845205615944959E-2</v>
      </c>
      <c r="AA15" s="46"/>
      <c r="AB15" s="35" t="s">
        <v>42</v>
      </c>
      <c r="AC15" s="35" t="s">
        <v>43</v>
      </c>
      <c r="AD15" s="35" t="s">
        <v>44</v>
      </c>
      <c r="AE15" s="3" t="s">
        <v>45</v>
      </c>
    </row>
    <row r="16" spans="1:38" x14ac:dyDescent="0.4">
      <c r="A16" s="1"/>
      <c r="B16" s="12"/>
      <c r="C16" s="12"/>
      <c r="D16" s="12"/>
      <c r="E16" s="12"/>
      <c r="F16" s="13"/>
      <c r="G16" s="20">
        <v>15</v>
      </c>
      <c r="H16" s="21">
        <v>5.6326135999999999E-2</v>
      </c>
      <c r="I16" s="21">
        <f>H16/SUM(H2:H17)</f>
        <v>1.3449183373326109E-3</v>
      </c>
      <c r="J16" s="21"/>
      <c r="K16" s="21"/>
      <c r="L16" s="21"/>
      <c r="M16" s="22"/>
      <c r="N16" s="22"/>
      <c r="O16" s="22"/>
      <c r="P16" s="12"/>
      <c r="Q16" s="23"/>
      <c r="R16" s="23"/>
      <c r="S16" s="13"/>
      <c r="W16" s="20">
        <v>14</v>
      </c>
      <c r="X16" s="38">
        <f t="shared" si="0"/>
        <v>1.8603772764621936E-2</v>
      </c>
      <c r="Y16" s="39">
        <f t="shared" si="1"/>
        <v>1.4351793312179218E-2</v>
      </c>
      <c r="AA16" s="47" t="s">
        <v>41</v>
      </c>
      <c r="AB16" s="21">
        <f>AVERAGE(H2,H18,H34,H50,H66,H82,H98,H114,H130,H146,H162)</f>
        <v>6.5613180455634543</v>
      </c>
      <c r="AC16" s="21">
        <f>AVERAGE(H3,H19,H35,H51,H67,H83,H99,H115,H131,H147,H163)</f>
        <v>5.6338637546974546</v>
      </c>
      <c r="AD16" s="21">
        <f>AVERAGE(H4,H20,H36,H52,H68,H84,H100,H116,H132,H148,H164)</f>
        <v>3.021826953334636</v>
      </c>
      <c r="AE16" s="19">
        <f>AVERAGE(H5,H21,H37,H53,H69,H85,H101,H117,H133,H149,H165)</f>
        <v>3.0875385741733639</v>
      </c>
    </row>
    <row r="17" spans="1:31" ht="15" thickBot="1" x14ac:dyDescent="0.45">
      <c r="A17" s="1"/>
      <c r="B17" s="25"/>
      <c r="C17" s="25"/>
      <c r="D17" s="25"/>
      <c r="E17" s="25"/>
      <c r="F17" s="26"/>
      <c r="G17" s="27">
        <v>16</v>
      </c>
      <c r="H17" s="28">
        <v>0.75938977600000002</v>
      </c>
      <c r="I17" s="28">
        <f>H17/SUM(H2:H17)</f>
        <v>1.8132208375261243E-2</v>
      </c>
      <c r="J17" s="28"/>
      <c r="K17" s="28"/>
      <c r="L17" s="28"/>
      <c r="M17" s="29"/>
      <c r="N17" s="29"/>
      <c r="O17" s="29"/>
      <c r="P17" s="25"/>
      <c r="Q17" s="30"/>
      <c r="R17" s="30"/>
      <c r="S17" s="26"/>
      <c r="W17" s="20">
        <v>15</v>
      </c>
      <c r="X17" s="38">
        <f t="shared" si="0"/>
        <v>1.6869693486447897E-2</v>
      </c>
      <c r="Y17" s="39">
        <f t="shared" si="1"/>
        <v>1.4191154672310195E-2</v>
      </c>
      <c r="AA17" s="48" t="s">
        <v>36</v>
      </c>
      <c r="AB17" s="28">
        <f>STDEV(H2,H18,H34,H50,H66,H82,H98,H114,H130,H146,H162)</f>
        <v>2.1346643049973433</v>
      </c>
      <c r="AC17" s="28">
        <f>STDEV(H3,H19,H35,H51,H67,H83,H99,H115,H131,H147,H163)</f>
        <v>1.9183283494644148</v>
      </c>
      <c r="AD17" s="28">
        <f>STDEV(H4,H20,H36,H52,H68,H84,H100,H116,H132,H148,H164)</f>
        <v>0.71043776691788263</v>
      </c>
      <c r="AE17" s="34">
        <f>STDEV(H5,H21,H37,H53,H69,H85,H101,H117,H133,H149,H165)</f>
        <v>1.0175858329374694</v>
      </c>
    </row>
    <row r="18" spans="1:31" ht="15" thickBot="1" x14ac:dyDescent="0.45">
      <c r="A18" s="32">
        <v>2</v>
      </c>
      <c r="B18" s="11" t="s">
        <v>17</v>
      </c>
      <c r="C18" s="12">
        <v>10</v>
      </c>
      <c r="D18" s="12">
        <v>0.2</v>
      </c>
      <c r="E18" s="12">
        <v>7.3999999999999996E-2</v>
      </c>
      <c r="F18" s="13">
        <v>0.20979999999999999</v>
      </c>
      <c r="G18" s="14">
        <v>1</v>
      </c>
      <c r="H18" s="15">
        <v>7.219876008</v>
      </c>
      <c r="I18" s="15">
        <f>H18/SUM(H18:H33)</f>
        <v>0.22470110477727895</v>
      </c>
      <c r="J18" s="15">
        <f>H18/H19</f>
        <v>1.0307185005206525</v>
      </c>
      <c r="K18" s="15">
        <v>0</v>
      </c>
      <c r="L18" s="15">
        <v>6.0400000000000002E-2</v>
      </c>
      <c r="M18" s="16">
        <v>0</v>
      </c>
      <c r="N18" s="16" t="b">
        <f>M18&gt;1</f>
        <v>0</v>
      </c>
      <c r="O18" s="16">
        <v>3</v>
      </c>
      <c r="P18" s="17">
        <f>SUM(I18:I19)</f>
        <v>0.44270544317207294</v>
      </c>
      <c r="Q18" s="18">
        <f>SUM(I20:I21)</f>
        <v>0.20741058366543919</v>
      </c>
      <c r="R18" s="18">
        <f>SUM(I22:I25)</f>
        <v>0.19057408061342887</v>
      </c>
      <c r="S18" s="19">
        <f>SUM(I26:I33)</f>
        <v>0.1593098925490592</v>
      </c>
      <c r="W18" s="27">
        <v>16</v>
      </c>
      <c r="X18" s="40">
        <f t="shared" si="0"/>
        <v>1.9637915950452427E-2</v>
      </c>
      <c r="Y18" s="41">
        <f t="shared" si="1"/>
        <v>1.3035209678782638E-2</v>
      </c>
    </row>
    <row r="19" spans="1:31" ht="15" thickBot="1" x14ac:dyDescent="0.45">
      <c r="A19" s="1"/>
      <c r="B19" s="12"/>
      <c r="C19" s="12"/>
      <c r="D19" s="12"/>
      <c r="E19" s="12"/>
      <c r="F19" s="13"/>
      <c r="G19" s="20">
        <v>2</v>
      </c>
      <c r="H19" s="21">
        <v>7.004702064</v>
      </c>
      <c r="I19" s="21">
        <f>H19/SUM(H18:H33)</f>
        <v>0.21800433839479397</v>
      </c>
      <c r="J19" s="21"/>
      <c r="K19" s="21"/>
      <c r="L19" s="21"/>
      <c r="M19" s="22"/>
      <c r="N19" s="22"/>
      <c r="O19" s="22"/>
      <c r="P19" s="12"/>
      <c r="Q19" s="23"/>
      <c r="R19" s="23"/>
      <c r="S19" s="13"/>
      <c r="AA19" s="50"/>
      <c r="AB19" s="35" t="s">
        <v>46</v>
      </c>
      <c r="AC19" s="35" t="s">
        <v>47</v>
      </c>
      <c r="AD19" s="35" t="s">
        <v>48</v>
      </c>
      <c r="AE19" s="35" t="s">
        <v>49</v>
      </c>
    </row>
    <row r="20" spans="1:31" x14ac:dyDescent="0.4">
      <c r="A20" s="1"/>
      <c r="B20" s="12"/>
      <c r="C20" s="12"/>
      <c r="D20" s="12"/>
      <c r="E20" s="12"/>
      <c r="F20" s="13"/>
      <c r="G20" s="20">
        <v>3</v>
      </c>
      <c r="H20" s="21">
        <v>3.8994705519999999</v>
      </c>
      <c r="I20" s="21">
        <f>H20/SUM(H18:H33)</f>
        <v>0.12136154971497756</v>
      </c>
      <c r="J20" s="21"/>
      <c r="K20" s="21"/>
      <c r="L20" s="21"/>
      <c r="M20" s="22"/>
      <c r="N20" s="22"/>
      <c r="O20" s="22"/>
      <c r="P20" s="12"/>
      <c r="Q20" s="23"/>
      <c r="R20" s="23"/>
      <c r="S20" s="13"/>
      <c r="AA20" s="5" t="s">
        <v>35</v>
      </c>
      <c r="AB20" s="21">
        <f>AVERAGE(P2:P177)</f>
        <v>0.40327174165329471</v>
      </c>
      <c r="AC20" s="21">
        <f>AVERAGE(Q2:Q177)</f>
        <v>0.20262437798474772</v>
      </c>
      <c r="AD20" s="21">
        <f>AVERAGE(R2:R177)</f>
        <v>0.22385595887391974</v>
      </c>
      <c r="AE20" s="21">
        <f>AVERAGE(S2:S177)</f>
        <v>0.17024792148803788</v>
      </c>
    </row>
    <row r="21" spans="1:31" ht="15" thickBot="1" x14ac:dyDescent="0.45">
      <c r="A21" s="1"/>
      <c r="B21" s="12"/>
      <c r="C21" s="12"/>
      <c r="D21" s="12"/>
      <c r="E21" s="12"/>
      <c r="F21" s="13"/>
      <c r="G21" s="20">
        <v>4</v>
      </c>
      <c r="H21" s="21">
        <v>2.7648433520000002</v>
      </c>
      <c r="I21" s="21">
        <f>H21/SUM(H18:H33)</f>
        <v>8.6049033950461609E-2</v>
      </c>
      <c r="J21" s="21"/>
      <c r="K21" s="21"/>
      <c r="L21" s="21"/>
      <c r="M21" s="22"/>
      <c r="N21" s="22"/>
      <c r="O21" s="22"/>
      <c r="P21" s="12"/>
      <c r="Q21" s="23"/>
      <c r="R21" s="23"/>
      <c r="S21" s="13"/>
      <c r="AA21" s="49" t="s">
        <v>36</v>
      </c>
      <c r="AB21" s="28">
        <f>STDEV(P2:P177)</f>
        <v>7.3104239779350461E-2</v>
      </c>
      <c r="AC21" s="28">
        <f>STDEV(Q2:Q177)</f>
        <v>1.8031038898140107E-2</v>
      </c>
      <c r="AD21" s="28">
        <f>STDEV(R2:R177)</f>
        <v>3.3508897997666313E-2</v>
      </c>
      <c r="AE21" s="28">
        <f>STDEV(S2:S177)</f>
        <v>7.2307554556763798E-2</v>
      </c>
    </row>
    <row r="22" spans="1:31" x14ac:dyDescent="0.4">
      <c r="A22" s="1"/>
      <c r="B22" s="12"/>
      <c r="C22" s="12"/>
      <c r="D22" s="12"/>
      <c r="E22" s="12"/>
      <c r="F22" s="13"/>
      <c r="G22" s="20">
        <v>5</v>
      </c>
      <c r="H22" s="21">
        <v>1.61279152</v>
      </c>
      <c r="I22" s="21">
        <f>H22/SUM(H18:H33)</f>
        <v>5.0194218836704843E-2</v>
      </c>
      <c r="J22" s="21"/>
      <c r="K22" s="21"/>
      <c r="L22" s="21"/>
      <c r="M22" s="22"/>
      <c r="N22" s="22"/>
      <c r="O22" s="22"/>
      <c r="P22" s="12"/>
      <c r="Q22" s="23"/>
      <c r="R22" s="23"/>
      <c r="S22" s="13"/>
    </row>
    <row r="23" spans="1:31" x14ac:dyDescent="0.4">
      <c r="A23" s="1"/>
      <c r="B23" s="12"/>
      <c r="C23" s="12"/>
      <c r="D23" s="12"/>
      <c r="E23" s="12"/>
      <c r="F23" s="13"/>
      <c r="G23" s="20">
        <v>6</v>
      </c>
      <c r="H23" s="21">
        <v>1.944264752</v>
      </c>
      <c r="I23" s="21">
        <f>H23/SUM(H18:H33)</f>
        <v>6.0510518085052728E-2</v>
      </c>
      <c r="J23" s="21"/>
      <c r="K23" s="21"/>
      <c r="L23" s="21"/>
      <c r="M23" s="22"/>
      <c r="N23" s="22"/>
      <c r="O23" s="22"/>
      <c r="P23" s="12"/>
      <c r="Q23" s="23"/>
      <c r="R23" s="23"/>
      <c r="S23" s="13"/>
    </row>
    <row r="24" spans="1:31" x14ac:dyDescent="0.4">
      <c r="A24" s="1"/>
      <c r="B24" s="12"/>
      <c r="C24" s="12"/>
      <c r="D24" s="12"/>
      <c r="E24" s="12"/>
      <c r="F24" s="13"/>
      <c r="G24" s="20">
        <v>7</v>
      </c>
      <c r="H24" s="21">
        <v>1.530125824</v>
      </c>
      <c r="I24" s="21">
        <f>H24/SUM(H18:H33)</f>
        <v>4.7621449831004393E-2</v>
      </c>
      <c r="J24" s="21"/>
      <c r="K24" s="21"/>
      <c r="L24" s="21"/>
      <c r="M24" s="22"/>
      <c r="N24" s="22"/>
      <c r="O24" s="22"/>
      <c r="P24" s="12"/>
      <c r="Q24" s="23"/>
      <c r="R24" s="23"/>
      <c r="S24" s="13"/>
    </row>
    <row r="25" spans="1:31" x14ac:dyDescent="0.4">
      <c r="A25" s="1"/>
      <c r="B25" s="12"/>
      <c r="C25" s="12"/>
      <c r="D25" s="12"/>
      <c r="E25" s="12"/>
      <c r="F25" s="13"/>
      <c r="G25" s="20">
        <v>8</v>
      </c>
      <c r="H25" s="21">
        <v>1.036157768</v>
      </c>
      <c r="I25" s="21">
        <f>H25/SUM(H18:H33)</f>
        <v>3.2247893860666905E-2</v>
      </c>
      <c r="J25" s="21"/>
      <c r="K25" s="21"/>
      <c r="L25" s="21"/>
      <c r="M25" s="22"/>
      <c r="N25" s="22"/>
      <c r="O25" s="22"/>
      <c r="P25" s="12"/>
      <c r="Q25" s="23"/>
      <c r="R25" s="23"/>
      <c r="S25" s="13"/>
    </row>
    <row r="26" spans="1:31" x14ac:dyDescent="0.4">
      <c r="A26" s="1"/>
      <c r="B26" s="12"/>
      <c r="C26" s="12"/>
      <c r="D26" s="12"/>
      <c r="E26" s="12"/>
      <c r="F26" s="13"/>
      <c r="G26" s="20">
        <v>9</v>
      </c>
      <c r="H26" s="21">
        <v>0.54786284799999996</v>
      </c>
      <c r="I26" s="21">
        <f>H26/SUM(H18:H33)</f>
        <v>1.7050900469151996E-2</v>
      </c>
      <c r="J26" s="21"/>
      <c r="K26" s="21"/>
      <c r="L26" s="21"/>
      <c r="M26" s="22"/>
      <c r="N26" s="22"/>
      <c r="O26" s="22"/>
      <c r="P26" s="12"/>
      <c r="Q26" s="23"/>
      <c r="R26" s="23"/>
      <c r="S26" s="13"/>
    </row>
    <row r="27" spans="1:31" x14ac:dyDescent="0.4">
      <c r="A27" s="1"/>
      <c r="B27" s="12"/>
      <c r="C27" s="12"/>
      <c r="D27" s="12"/>
      <c r="E27" s="12"/>
      <c r="F27" s="13"/>
      <c r="G27" s="20">
        <v>10</v>
      </c>
      <c r="H27" s="21">
        <v>1.257004848</v>
      </c>
      <c r="I27" s="21">
        <f>H27/SUM(H18:H33)</f>
        <v>3.9121222821974479E-2</v>
      </c>
      <c r="J27" s="21"/>
      <c r="K27" s="21"/>
      <c r="L27" s="21"/>
      <c r="M27" s="22"/>
      <c r="N27" s="22"/>
      <c r="O27" s="22"/>
      <c r="P27" s="12"/>
      <c r="Q27" s="23"/>
      <c r="R27" s="23"/>
      <c r="S27" s="13"/>
    </row>
    <row r="28" spans="1:31" x14ac:dyDescent="0.4">
      <c r="A28" s="1"/>
      <c r="B28" s="12"/>
      <c r="C28" s="12"/>
      <c r="D28" s="12"/>
      <c r="E28" s="12"/>
      <c r="F28" s="13"/>
      <c r="G28" s="24">
        <v>11</v>
      </c>
      <c r="H28" s="21">
        <v>0.54421583200000001</v>
      </c>
      <c r="I28" s="21">
        <f>H28/SUM(H18:H33)</f>
        <v>1.6937395954194624E-2</v>
      </c>
      <c r="J28" s="21"/>
      <c r="K28" s="21"/>
      <c r="L28" s="21"/>
      <c r="M28" s="22"/>
      <c r="N28" s="22"/>
      <c r="O28" s="22"/>
      <c r="P28" s="12"/>
      <c r="Q28" s="23"/>
      <c r="R28" s="23"/>
      <c r="S28" s="13"/>
    </row>
    <row r="29" spans="1:31" x14ac:dyDescent="0.4">
      <c r="A29" s="1"/>
      <c r="B29" s="12"/>
      <c r="C29" s="12"/>
      <c r="D29" s="12"/>
      <c r="E29" s="12"/>
      <c r="F29" s="13"/>
      <c r="G29" s="20">
        <v>12</v>
      </c>
      <c r="H29" s="21">
        <v>0.62039794400000003</v>
      </c>
      <c r="I29" s="21">
        <f>H29/SUM(H18:H33)</f>
        <v>1.9308379155526412E-2</v>
      </c>
      <c r="J29" s="21"/>
      <c r="K29" s="21"/>
      <c r="L29" s="21"/>
      <c r="M29" s="22"/>
      <c r="N29" s="22"/>
      <c r="O29" s="22"/>
      <c r="P29" s="12"/>
      <c r="Q29" s="23"/>
      <c r="R29" s="23"/>
      <c r="S29" s="13"/>
    </row>
    <row r="30" spans="1:31" x14ac:dyDescent="0.4">
      <c r="A30" s="1"/>
      <c r="B30" s="12"/>
      <c r="C30" s="12"/>
      <c r="D30" s="12"/>
      <c r="E30" s="12"/>
      <c r="F30" s="13"/>
      <c r="G30" s="20">
        <v>13</v>
      </c>
      <c r="H30" s="21">
        <v>0.50774567199999998</v>
      </c>
      <c r="I30" s="21">
        <f>H30/SUM(H18:H33)</f>
        <v>1.5802350804620897E-2</v>
      </c>
      <c r="J30" s="21"/>
      <c r="K30" s="21"/>
      <c r="L30" s="21"/>
      <c r="M30" s="22"/>
      <c r="N30" s="22"/>
      <c r="O30" s="22"/>
      <c r="P30" s="12"/>
      <c r="Q30" s="23"/>
      <c r="R30" s="23"/>
      <c r="S30" s="13"/>
    </row>
    <row r="31" spans="1:31" x14ac:dyDescent="0.4">
      <c r="A31" s="1"/>
      <c r="B31" s="12"/>
      <c r="C31" s="12"/>
      <c r="D31" s="12"/>
      <c r="E31" s="12"/>
      <c r="F31" s="13"/>
      <c r="G31" s="20">
        <v>14</v>
      </c>
      <c r="H31" s="21">
        <v>0.54786284799999996</v>
      </c>
      <c r="I31" s="21">
        <f>H31/SUM(H18:H33)</f>
        <v>1.7050900469151996E-2</v>
      </c>
      <c r="J31" s="21"/>
      <c r="K31" s="21"/>
      <c r="L31" s="21"/>
      <c r="M31" s="22"/>
      <c r="N31" s="22"/>
      <c r="O31" s="22"/>
      <c r="P31" s="12"/>
      <c r="Q31" s="23"/>
      <c r="R31" s="23"/>
      <c r="S31" s="13"/>
    </row>
    <row r="32" spans="1:31" x14ac:dyDescent="0.4">
      <c r="A32" s="1"/>
      <c r="B32" s="12"/>
      <c r="C32" s="12"/>
      <c r="D32" s="12"/>
      <c r="E32" s="12"/>
      <c r="F32" s="13"/>
      <c r="G32" s="20">
        <v>15</v>
      </c>
      <c r="H32" s="21">
        <v>0.50896134400000004</v>
      </c>
      <c r="I32" s="21">
        <f>H32/SUM(H18:H33)</f>
        <v>1.5840185642940024E-2</v>
      </c>
      <c r="J32" s="21"/>
      <c r="K32" s="21"/>
      <c r="L32" s="21"/>
      <c r="M32" s="22"/>
      <c r="N32" s="22"/>
      <c r="O32" s="22"/>
      <c r="P32" s="12"/>
      <c r="Q32" s="23"/>
      <c r="R32" s="23"/>
      <c r="S32" s="13"/>
    </row>
    <row r="33" spans="1:20" ht="15" thickBot="1" x14ac:dyDescent="0.45">
      <c r="A33" s="1"/>
      <c r="B33" s="25"/>
      <c r="C33" s="25"/>
      <c r="D33" s="25"/>
      <c r="E33" s="25"/>
      <c r="F33" s="26"/>
      <c r="G33" s="27">
        <v>16</v>
      </c>
      <c r="H33" s="28">
        <v>0.58473823199999997</v>
      </c>
      <c r="I33" s="28">
        <f>H33/SUM(H18:H33)</f>
        <v>1.8198557231498765E-2</v>
      </c>
      <c r="J33" s="28"/>
      <c r="K33" s="28"/>
      <c r="L33" s="28"/>
      <c r="M33" s="29"/>
      <c r="N33" s="29"/>
      <c r="O33" s="29"/>
      <c r="P33" s="25"/>
      <c r="Q33" s="30"/>
      <c r="R33" s="30"/>
      <c r="S33" s="26"/>
    </row>
    <row r="34" spans="1:20" x14ac:dyDescent="0.4">
      <c r="A34" s="1">
        <v>3</v>
      </c>
      <c r="B34" s="11" t="s">
        <v>18</v>
      </c>
      <c r="C34" s="11">
        <v>1</v>
      </c>
      <c r="D34" s="11">
        <v>0.1</v>
      </c>
      <c r="E34" s="11">
        <v>7.1400000000000005E-2</v>
      </c>
      <c r="F34" s="31">
        <v>0.20979999999999999</v>
      </c>
      <c r="G34" s="14">
        <v>1</v>
      </c>
      <c r="H34" s="15">
        <v>5.1599838205440003</v>
      </c>
      <c r="I34" s="15">
        <f>H34/SUM(H34:H49)</f>
        <v>0.2498061605695355</v>
      </c>
      <c r="J34" s="15">
        <f>H34/H35</f>
        <v>1.0068181818181818</v>
      </c>
      <c r="K34" s="15" t="s">
        <v>37</v>
      </c>
      <c r="L34" s="15" t="s">
        <v>37</v>
      </c>
      <c r="M34" s="16">
        <v>0</v>
      </c>
      <c r="N34" s="16" t="b">
        <v>0</v>
      </c>
      <c r="O34" s="16">
        <v>3</v>
      </c>
      <c r="P34" s="17">
        <f>SUM(I34:I35)</f>
        <v>0.49792063156410804</v>
      </c>
      <c r="Q34" s="18">
        <f>SUM(I36:I37)</f>
        <v>0.19221822795517021</v>
      </c>
      <c r="R34" s="18">
        <f>SUM(I38:I41)</f>
        <v>0.24064284203848593</v>
      </c>
      <c r="S34" s="19">
        <f>SUM(I42:I49)</f>
        <v>6.9218298442235857E-2</v>
      </c>
      <c r="T34" t="s">
        <v>38</v>
      </c>
    </row>
    <row r="35" spans="1:20" x14ac:dyDescent="0.4">
      <c r="A35" s="1"/>
      <c r="B35" s="12"/>
      <c r="C35" s="12"/>
      <c r="D35" s="12"/>
      <c r="E35" s="12"/>
      <c r="F35" s="13"/>
      <c r="G35" s="20">
        <v>2</v>
      </c>
      <c r="H35" s="21">
        <v>5.1250403635200001</v>
      </c>
      <c r="I35" s="21">
        <f>H35/SUM(H34:H49)</f>
        <v>0.24811447099457251</v>
      </c>
      <c r="J35" s="21"/>
      <c r="K35" s="21"/>
      <c r="L35" s="21"/>
      <c r="M35" s="22"/>
      <c r="N35" s="22"/>
      <c r="O35" s="22"/>
      <c r="P35" s="12"/>
      <c r="Q35" s="23"/>
      <c r="R35" s="23"/>
      <c r="S35" s="13"/>
    </row>
    <row r="36" spans="1:20" x14ac:dyDescent="0.4">
      <c r="A36" s="1"/>
      <c r="B36" s="12"/>
      <c r="C36" s="12"/>
      <c r="D36" s="12"/>
      <c r="E36" s="12"/>
      <c r="F36" s="13"/>
      <c r="G36" s="20">
        <v>3</v>
      </c>
      <c r="H36" s="21">
        <v>2.2611328649279998</v>
      </c>
      <c r="I36" s="21">
        <f>H36/SUM(H34:H49)</f>
        <v>0.10946641291323041</v>
      </c>
      <c r="J36" s="21"/>
      <c r="K36" s="21"/>
      <c r="L36" s="21"/>
      <c r="M36" s="22"/>
      <c r="N36" s="22"/>
      <c r="O36" s="22"/>
      <c r="P36" s="12"/>
      <c r="Q36" s="23"/>
      <c r="R36" s="23"/>
      <c r="S36" s="13"/>
    </row>
    <row r="37" spans="1:20" x14ac:dyDescent="0.4">
      <c r="A37" s="1"/>
      <c r="B37" s="12"/>
      <c r="C37" s="12"/>
      <c r="D37" s="12"/>
      <c r="E37" s="12"/>
      <c r="F37" s="13"/>
      <c r="G37" s="20">
        <v>4</v>
      </c>
      <c r="H37" s="21">
        <v>1.7093174394240001</v>
      </c>
      <c r="I37" s="21">
        <f>H37/SUM(H34:H49)</f>
        <v>8.2751815041939805E-2</v>
      </c>
      <c r="J37" s="21"/>
      <c r="K37" s="21"/>
      <c r="L37" s="21"/>
      <c r="M37" s="22"/>
      <c r="N37" s="22"/>
      <c r="O37" s="22"/>
      <c r="P37" s="12"/>
      <c r="Q37" s="23"/>
      <c r="R37" s="23"/>
      <c r="S37" s="13"/>
    </row>
    <row r="38" spans="1:20" x14ac:dyDescent="0.4">
      <c r="A38" s="1"/>
      <c r="B38" s="12"/>
      <c r="C38" s="12"/>
      <c r="D38" s="12"/>
      <c r="E38" s="12"/>
      <c r="F38" s="13"/>
      <c r="G38" s="20">
        <v>5</v>
      </c>
      <c r="H38" s="21">
        <v>1.124014534272</v>
      </c>
      <c r="I38" s="21">
        <f>H38/SUM(H34:H49)</f>
        <v>5.4416014661309652E-2</v>
      </c>
      <c r="J38" s="21"/>
      <c r="K38" s="21"/>
      <c r="L38" s="21"/>
      <c r="M38" s="22"/>
      <c r="N38" s="22"/>
      <c r="O38" s="22"/>
      <c r="P38" s="12"/>
      <c r="Q38" s="23"/>
      <c r="R38" s="23"/>
      <c r="S38" s="13"/>
    </row>
    <row r="39" spans="1:20" x14ac:dyDescent="0.4">
      <c r="A39" s="1"/>
      <c r="B39" s="12"/>
      <c r="C39" s="12"/>
      <c r="D39" s="12"/>
      <c r="E39" s="12"/>
      <c r="F39" s="13"/>
      <c r="G39" s="20">
        <v>6</v>
      </c>
      <c r="H39" s="21">
        <v>1.7901241837919999</v>
      </c>
      <c r="I39" s="21">
        <f>H39/SUM(H34:H49)</f>
        <v>8.6663847184041728E-2</v>
      </c>
      <c r="J39" s="21"/>
      <c r="K39" s="21"/>
      <c r="L39" s="21"/>
      <c r="M39" s="22"/>
      <c r="N39" s="22"/>
      <c r="O39" s="22"/>
      <c r="P39" s="12"/>
      <c r="Q39" s="23"/>
      <c r="R39" s="23"/>
      <c r="S39" s="13"/>
    </row>
    <row r="40" spans="1:20" x14ac:dyDescent="0.4">
      <c r="A40" s="1"/>
      <c r="B40" s="12"/>
      <c r="C40" s="12"/>
      <c r="D40" s="12"/>
      <c r="E40" s="12"/>
      <c r="F40" s="13"/>
      <c r="G40" s="20">
        <v>7</v>
      </c>
      <c r="H40" s="21">
        <v>0.84992679323999998</v>
      </c>
      <c r="I40" s="21">
        <f>H40/SUM(H34:H49)</f>
        <v>4.1146824557693661E-2</v>
      </c>
      <c r="J40" s="21"/>
      <c r="K40" s="21"/>
      <c r="L40" s="21"/>
      <c r="M40" s="22"/>
      <c r="N40" s="22"/>
      <c r="O40" s="22"/>
      <c r="P40" s="12"/>
      <c r="Q40" s="23"/>
      <c r="R40" s="23"/>
      <c r="S40" s="13"/>
    </row>
    <row r="41" spans="1:20" x14ac:dyDescent="0.4">
      <c r="A41" s="1"/>
      <c r="B41" s="12"/>
      <c r="C41" s="12"/>
      <c r="D41" s="12"/>
      <c r="E41" s="12"/>
      <c r="F41" s="13"/>
      <c r="G41" s="20">
        <v>8</v>
      </c>
      <c r="H41" s="21">
        <v>1.2066412503599999</v>
      </c>
      <c r="I41" s="21">
        <f>H41/SUM(H34:H49)</f>
        <v>5.8416155635440892E-2</v>
      </c>
      <c r="J41" s="21"/>
      <c r="K41" s="21"/>
      <c r="L41" s="21"/>
      <c r="M41" s="22"/>
      <c r="N41" s="22"/>
      <c r="O41" s="22"/>
      <c r="P41" s="12"/>
      <c r="Q41" s="23"/>
      <c r="R41" s="23"/>
      <c r="S41" s="13"/>
    </row>
    <row r="42" spans="1:20" x14ac:dyDescent="0.4">
      <c r="A42" s="1"/>
      <c r="B42" s="12"/>
      <c r="C42" s="12"/>
      <c r="D42" s="12"/>
      <c r="E42" s="12"/>
      <c r="F42" s="13"/>
      <c r="G42" s="20">
        <v>9</v>
      </c>
      <c r="H42" s="21">
        <v>0.264987882432</v>
      </c>
      <c r="I42" s="21">
        <f>H42/SUM(H34:H49)</f>
        <v>1.2828645943469373E-2</v>
      </c>
      <c r="J42" s="21"/>
      <c r="K42" s="21"/>
      <c r="L42" s="21"/>
      <c r="M42" s="22"/>
      <c r="N42" s="22"/>
      <c r="O42" s="22"/>
      <c r="P42" s="12"/>
      <c r="Q42" s="23"/>
      <c r="R42" s="23"/>
      <c r="S42" s="13"/>
    </row>
    <row r="43" spans="1:20" x14ac:dyDescent="0.4">
      <c r="A43" s="1"/>
      <c r="B43" s="12"/>
      <c r="C43" s="12"/>
      <c r="D43" s="12"/>
      <c r="E43" s="12"/>
      <c r="F43" s="13"/>
      <c r="G43" s="20">
        <v>10</v>
      </c>
      <c r="H43" s="21">
        <v>0.40803765962400002</v>
      </c>
      <c r="I43" s="21">
        <f>H43/SUM(H34:H49)</f>
        <v>1.9754000140974132E-2</v>
      </c>
      <c r="J43" s="21"/>
      <c r="K43" s="21"/>
      <c r="L43" s="21"/>
      <c r="M43" s="22"/>
      <c r="N43" s="22"/>
      <c r="O43" s="22"/>
      <c r="P43" s="12"/>
      <c r="Q43" s="23"/>
      <c r="R43" s="23"/>
      <c r="S43" s="13"/>
    </row>
    <row r="44" spans="1:20" x14ac:dyDescent="0.4">
      <c r="A44" s="1"/>
      <c r="B44" s="12"/>
      <c r="C44" s="12"/>
      <c r="D44" s="12"/>
      <c r="E44" s="12"/>
      <c r="F44" s="13"/>
      <c r="G44" s="24">
        <v>11</v>
      </c>
      <c r="H44" s="21">
        <v>0.13686187334399999</v>
      </c>
      <c r="I44" s="21">
        <f>H44/SUM(H34:H49)</f>
        <v>6.6257841686050605E-3</v>
      </c>
      <c r="J44" s="21"/>
      <c r="K44" s="21"/>
      <c r="L44" s="21"/>
      <c r="M44" s="22"/>
      <c r="N44" s="22"/>
      <c r="O44" s="22"/>
      <c r="P44" s="12"/>
      <c r="Q44" s="23"/>
      <c r="R44" s="23"/>
      <c r="S44" s="13"/>
    </row>
    <row r="45" spans="1:20" x14ac:dyDescent="0.4">
      <c r="A45" s="1"/>
      <c r="B45" s="12"/>
      <c r="C45" s="12"/>
      <c r="D45" s="12"/>
      <c r="E45" s="12"/>
      <c r="F45" s="13"/>
      <c r="G45" s="20">
        <v>12</v>
      </c>
      <c r="H45" s="21">
        <v>0.14814569800800001</v>
      </c>
      <c r="I45" s="21">
        <f>H45/SUM(H34:H49)</f>
        <v>7.1720589271868614E-3</v>
      </c>
      <c r="J45" s="21"/>
      <c r="K45" s="21"/>
      <c r="L45" s="21"/>
      <c r="M45" s="22"/>
      <c r="N45" s="22"/>
      <c r="O45" s="22"/>
      <c r="P45" s="12"/>
      <c r="Q45" s="23"/>
      <c r="R45" s="23"/>
      <c r="S45" s="13"/>
    </row>
    <row r="46" spans="1:20" x14ac:dyDescent="0.4">
      <c r="A46" s="1"/>
      <c r="B46" s="12"/>
      <c r="C46" s="12"/>
      <c r="D46" s="12"/>
      <c r="E46" s="12"/>
      <c r="F46" s="13"/>
      <c r="G46" s="20">
        <v>13</v>
      </c>
      <c r="H46" s="21">
        <v>5.8603089384000003E-2</v>
      </c>
      <c r="I46" s="21">
        <f>H46/SUM(H34:H49)</f>
        <v>2.8371043913441884E-3</v>
      </c>
      <c r="J46" s="21"/>
      <c r="K46" s="21"/>
      <c r="L46" s="21"/>
      <c r="M46" s="22"/>
      <c r="N46" s="22"/>
      <c r="O46" s="22"/>
      <c r="P46" s="12"/>
      <c r="Q46" s="23"/>
      <c r="R46" s="23"/>
      <c r="S46" s="13"/>
    </row>
    <row r="47" spans="1:20" x14ac:dyDescent="0.4">
      <c r="A47" s="1"/>
      <c r="B47" s="12"/>
      <c r="C47" s="12"/>
      <c r="D47" s="12"/>
      <c r="E47" s="12"/>
      <c r="F47" s="13"/>
      <c r="G47" s="20">
        <v>14</v>
      </c>
      <c r="H47" s="21">
        <v>0.24351221613599999</v>
      </c>
      <c r="I47" s="21">
        <f>H47/SUM(H34:H49)</f>
        <v>1.1788961725523366E-2</v>
      </c>
      <c r="J47" s="21"/>
      <c r="K47" s="21"/>
      <c r="L47" s="21"/>
      <c r="M47" s="22"/>
      <c r="N47" s="22"/>
      <c r="O47" s="22"/>
      <c r="P47" s="12"/>
      <c r="Q47" s="23"/>
      <c r="R47" s="23"/>
      <c r="S47" s="13"/>
    </row>
    <row r="48" spans="1:20" x14ac:dyDescent="0.4">
      <c r="A48" s="1"/>
      <c r="B48" s="12"/>
      <c r="C48" s="12"/>
      <c r="D48" s="12"/>
      <c r="E48" s="12"/>
      <c r="F48" s="13"/>
      <c r="G48" s="20">
        <v>15</v>
      </c>
      <c r="H48" s="21">
        <v>3.9675383496E-2</v>
      </c>
      <c r="I48" s="21">
        <f>H48/SUM(H34:H49)</f>
        <v>1.920772538239233E-3</v>
      </c>
      <c r="J48" s="21"/>
      <c r="K48" s="21"/>
      <c r="L48" s="21"/>
      <c r="M48" s="22"/>
      <c r="N48" s="22"/>
      <c r="O48" s="22"/>
      <c r="P48" s="12"/>
      <c r="Q48" s="23"/>
      <c r="R48" s="23"/>
      <c r="S48" s="13"/>
    </row>
    <row r="49" spans="1:19" ht="15" thickBot="1" x14ac:dyDescent="0.45">
      <c r="A49" s="1"/>
      <c r="B49" s="25"/>
      <c r="C49" s="25"/>
      <c r="D49" s="25"/>
      <c r="E49" s="25"/>
      <c r="F49" s="26"/>
      <c r="G49" s="27">
        <v>16</v>
      </c>
      <c r="H49" s="28">
        <v>0.12994598080799999</v>
      </c>
      <c r="I49" s="28">
        <f>H49/SUM(H34:H49)</f>
        <v>6.2909706068936342E-3</v>
      </c>
      <c r="J49" s="28"/>
      <c r="K49" s="28"/>
      <c r="L49" s="28"/>
      <c r="M49" s="29"/>
      <c r="N49" s="29"/>
      <c r="O49" s="29"/>
      <c r="P49" s="25"/>
      <c r="Q49" s="30"/>
      <c r="R49" s="30"/>
      <c r="S49" s="26"/>
    </row>
    <row r="50" spans="1:19" x14ac:dyDescent="0.4">
      <c r="A50" s="1">
        <v>4</v>
      </c>
      <c r="B50" s="11" t="s">
        <v>19</v>
      </c>
      <c r="C50" s="11">
        <v>1</v>
      </c>
      <c r="D50" s="11">
        <v>0.25</v>
      </c>
      <c r="E50" s="11">
        <v>6.4500000000000002E-2</v>
      </c>
      <c r="F50" s="31">
        <v>0.20979999999999999</v>
      </c>
      <c r="G50" s="14">
        <v>1</v>
      </c>
      <c r="H50" s="15">
        <v>5.7343429912500001</v>
      </c>
      <c r="I50" s="15">
        <f>H50/SUM(H50:H65)</f>
        <v>0.21385611496392365</v>
      </c>
      <c r="J50" s="15">
        <f>H50/H51</f>
        <v>1.1165682637546372</v>
      </c>
      <c r="K50" s="15">
        <v>8.0500999999999999E-4</v>
      </c>
      <c r="L50" s="15">
        <v>7.1099999999999997E-2</v>
      </c>
      <c r="M50" s="33">
        <f>K50/L50</f>
        <v>1.1322222222222223E-2</v>
      </c>
      <c r="N50" s="16" t="b">
        <f>M50&gt;1</f>
        <v>0</v>
      </c>
      <c r="O50" s="16" t="s">
        <v>16</v>
      </c>
      <c r="P50" s="17">
        <f>SUM(I50:I51)</f>
        <v>0.40538593173016302</v>
      </c>
      <c r="Q50" s="18">
        <f>SUM(I52:I53)</f>
        <v>0.20550001501095799</v>
      </c>
      <c r="R50" s="18">
        <f>SUM(I54:I57)</f>
        <v>0.24942207811702544</v>
      </c>
      <c r="S50" s="19">
        <f>SUM(I58:I65)</f>
        <v>0.13969197514185355</v>
      </c>
    </row>
    <row r="51" spans="1:19" x14ac:dyDescent="0.4">
      <c r="A51" s="1"/>
      <c r="B51" s="12"/>
      <c r="C51" s="12"/>
      <c r="D51" s="12"/>
      <c r="E51" s="12"/>
      <c r="F51" s="13"/>
      <c r="G51" s="20">
        <v>2</v>
      </c>
      <c r="H51" s="21">
        <v>5.135685096375</v>
      </c>
      <c r="I51" s="21">
        <f>H51/SUM(H50:H65)</f>
        <v>0.19152981676623934</v>
      </c>
      <c r="J51" s="21"/>
      <c r="K51" s="21"/>
      <c r="L51" s="21"/>
      <c r="M51" s="22"/>
      <c r="N51" s="22"/>
      <c r="O51" s="22"/>
      <c r="P51" s="12"/>
      <c r="Q51" s="23"/>
      <c r="R51" s="23"/>
      <c r="S51" s="13"/>
    </row>
    <row r="52" spans="1:19" x14ac:dyDescent="0.4">
      <c r="A52" s="1"/>
      <c r="B52" s="12"/>
      <c r="C52" s="12"/>
      <c r="D52" s="12"/>
      <c r="E52" s="12"/>
      <c r="F52" s="13"/>
      <c r="G52" s="20">
        <v>3</v>
      </c>
      <c r="H52" s="21">
        <v>2.4732540641249998</v>
      </c>
      <c r="I52" s="21">
        <f>H52/SUM(H50:H65)</f>
        <v>9.2237333253274878E-2</v>
      </c>
      <c r="J52" s="21"/>
      <c r="K52" s="21"/>
      <c r="L52" s="21"/>
      <c r="M52" s="22"/>
      <c r="N52" s="22"/>
      <c r="O52" s="22"/>
      <c r="P52" s="12"/>
      <c r="Q52" s="23"/>
      <c r="R52" s="23"/>
      <c r="S52" s="13"/>
    </row>
    <row r="53" spans="1:19" x14ac:dyDescent="0.4">
      <c r="A53" s="1"/>
      <c r="B53" s="12"/>
      <c r="C53" s="12"/>
      <c r="D53" s="12"/>
      <c r="E53" s="12"/>
      <c r="F53" s="13"/>
      <c r="G53" s="20">
        <v>4</v>
      </c>
      <c r="H53" s="21">
        <v>3.0370282627499998</v>
      </c>
      <c r="I53" s="21">
        <f>H53/SUM(H50:H65)</f>
        <v>0.1132626817576831</v>
      </c>
      <c r="J53" s="21"/>
      <c r="K53" s="21"/>
      <c r="L53" s="21"/>
      <c r="M53" s="22"/>
      <c r="N53" s="22"/>
      <c r="O53" s="22"/>
      <c r="P53" s="12"/>
      <c r="Q53" s="23"/>
      <c r="R53" s="23"/>
      <c r="S53" s="13"/>
    </row>
    <row r="54" spans="1:19" x14ac:dyDescent="0.4">
      <c r="A54" s="1"/>
      <c r="B54" s="12"/>
      <c r="C54" s="12"/>
      <c r="D54" s="12"/>
      <c r="E54" s="12"/>
      <c r="F54" s="13"/>
      <c r="G54" s="20">
        <v>5</v>
      </c>
      <c r="H54" s="21">
        <v>1.6709290503750001</v>
      </c>
      <c r="I54" s="21">
        <f>H54/SUM(H50:H65)</f>
        <v>6.2315490307924784E-2</v>
      </c>
      <c r="J54" s="21"/>
      <c r="K54" s="21"/>
      <c r="L54" s="21"/>
      <c r="M54" s="22"/>
      <c r="N54" s="22"/>
      <c r="O54" s="22"/>
      <c r="P54" s="12"/>
      <c r="Q54" s="23"/>
      <c r="R54" s="23"/>
      <c r="S54" s="13"/>
    </row>
    <row r="55" spans="1:19" x14ac:dyDescent="0.4">
      <c r="A55" s="1"/>
      <c r="B55" s="12"/>
      <c r="C55" s="12"/>
      <c r="D55" s="12"/>
      <c r="E55" s="12"/>
      <c r="F55" s="13"/>
      <c r="G55" s="20">
        <v>6</v>
      </c>
      <c r="H55" s="21">
        <v>1.71681452775</v>
      </c>
      <c r="I55" s="21">
        <f>H55/SUM(H50:H65)</f>
        <v>6.4026739519849482E-2</v>
      </c>
      <c r="J55" s="21"/>
      <c r="K55" s="21"/>
      <c r="L55" s="21"/>
      <c r="M55" s="22"/>
      <c r="N55" s="22"/>
      <c r="O55" s="22"/>
      <c r="P55" s="12"/>
      <c r="Q55" s="23"/>
      <c r="R55" s="23"/>
      <c r="S55" s="13"/>
    </row>
    <row r="56" spans="1:19" x14ac:dyDescent="0.4">
      <c r="A56" s="1"/>
      <c r="B56" s="12"/>
      <c r="C56" s="12"/>
      <c r="D56" s="12"/>
      <c r="E56" s="12"/>
      <c r="F56" s="13"/>
      <c r="G56" s="20">
        <v>7</v>
      </c>
      <c r="H56" s="21">
        <v>1.409032992375</v>
      </c>
      <c r="I56" s="21">
        <f>H56/SUM(H50:H65)</f>
        <v>5.2548360303021201E-2</v>
      </c>
      <c r="J56" s="21"/>
      <c r="K56" s="21"/>
      <c r="L56" s="21"/>
      <c r="M56" s="22"/>
      <c r="N56" s="22"/>
      <c r="O56" s="22"/>
      <c r="P56" s="12"/>
      <c r="Q56" s="23"/>
      <c r="R56" s="23"/>
      <c r="S56" s="13"/>
    </row>
    <row r="57" spans="1:19" x14ac:dyDescent="0.4">
      <c r="A57" s="1"/>
      <c r="B57" s="12"/>
      <c r="C57" s="12"/>
      <c r="D57" s="12"/>
      <c r="E57" s="12"/>
      <c r="F57" s="13"/>
      <c r="G57" s="20">
        <v>8</v>
      </c>
      <c r="H57" s="21">
        <v>1.891233009</v>
      </c>
      <c r="I57" s="21">
        <f>H57/SUM(H50:H65)</f>
        <v>7.0531487986229949E-2</v>
      </c>
      <c r="J57" s="21"/>
      <c r="K57" s="21"/>
      <c r="L57" s="21"/>
      <c r="M57" s="22"/>
      <c r="N57" s="22"/>
      <c r="O57" s="22"/>
      <c r="P57" s="12"/>
      <c r="Q57" s="23"/>
      <c r="R57" s="23"/>
      <c r="S57" s="13"/>
    </row>
    <row r="58" spans="1:19" x14ac:dyDescent="0.4">
      <c r="A58" s="1"/>
      <c r="B58" s="12"/>
      <c r="C58" s="12"/>
      <c r="D58" s="12"/>
      <c r="E58" s="12"/>
      <c r="F58" s="13"/>
      <c r="G58" s="20">
        <v>9</v>
      </c>
      <c r="H58" s="21">
        <v>0.67781705174999995</v>
      </c>
      <c r="I58" s="21">
        <f>H58/SUM(H50:H65)</f>
        <v>2.5278453270887746E-2</v>
      </c>
      <c r="J58" s="21"/>
      <c r="K58" s="21"/>
      <c r="L58" s="21"/>
      <c r="M58" s="22"/>
      <c r="N58" s="22"/>
      <c r="O58" s="22"/>
      <c r="P58" s="12"/>
      <c r="Q58" s="23"/>
      <c r="R58" s="23"/>
      <c r="S58" s="13"/>
    </row>
    <row r="59" spans="1:19" x14ac:dyDescent="0.4">
      <c r="A59" s="1"/>
      <c r="B59" s="12"/>
      <c r="C59" s="12"/>
      <c r="D59" s="12"/>
      <c r="E59" s="12"/>
      <c r="F59" s="13"/>
      <c r="G59" s="20">
        <v>10</v>
      </c>
      <c r="H59" s="21">
        <v>0.855187230375</v>
      </c>
      <c r="I59" s="21">
        <f>H59/SUM(H50:H65)</f>
        <v>3.189328209593003E-2</v>
      </c>
      <c r="J59" s="21"/>
      <c r="K59" s="21"/>
      <c r="L59" s="21"/>
      <c r="M59" s="22"/>
      <c r="N59" s="22"/>
      <c r="O59" s="22"/>
      <c r="P59" s="12"/>
      <c r="Q59" s="23"/>
      <c r="R59" s="23"/>
      <c r="S59" s="13"/>
    </row>
    <row r="60" spans="1:19" x14ac:dyDescent="0.4">
      <c r="A60" s="1"/>
      <c r="B60" s="12"/>
      <c r="C60" s="12"/>
      <c r="D60" s="12"/>
      <c r="E60" s="12"/>
      <c r="F60" s="13"/>
      <c r="G60" s="24">
        <v>11</v>
      </c>
      <c r="H60" s="21">
        <v>0.36386378549999998</v>
      </c>
      <c r="I60" s="21">
        <f>H60/SUM(H50:H65)</f>
        <v>1.3569906031402923E-2</v>
      </c>
      <c r="J60" s="21"/>
      <c r="K60" s="21"/>
      <c r="L60" s="21"/>
      <c r="M60" s="22"/>
      <c r="N60" s="22"/>
      <c r="O60" s="22"/>
      <c r="P60" s="12"/>
      <c r="Q60" s="23"/>
      <c r="R60" s="23"/>
      <c r="S60" s="13"/>
    </row>
    <row r="61" spans="1:19" x14ac:dyDescent="0.4">
      <c r="A61" s="1"/>
      <c r="B61" s="12"/>
      <c r="C61" s="12"/>
      <c r="D61" s="12"/>
      <c r="E61" s="12"/>
      <c r="F61" s="13"/>
      <c r="G61" s="20">
        <v>12</v>
      </c>
      <c r="H61" s="21">
        <v>0.63005322149999998</v>
      </c>
      <c r="I61" s="21">
        <f>H61/SUM(H50:H65)</f>
        <v>2.3497152921632791E-2</v>
      </c>
      <c r="J61" s="21"/>
      <c r="K61" s="21"/>
      <c r="L61" s="21"/>
      <c r="M61" s="22"/>
      <c r="N61" s="22"/>
      <c r="O61" s="22"/>
      <c r="P61" s="12"/>
      <c r="Q61" s="23"/>
      <c r="R61" s="23"/>
      <c r="S61" s="13"/>
    </row>
    <row r="62" spans="1:19" x14ac:dyDescent="0.4">
      <c r="A62" s="1"/>
      <c r="B62" s="12"/>
      <c r="C62" s="12"/>
      <c r="D62" s="12"/>
      <c r="E62" s="12"/>
      <c r="F62" s="13"/>
      <c r="G62" s="20">
        <v>13</v>
      </c>
      <c r="H62" s="21">
        <v>0.51118031812499998</v>
      </c>
      <c r="I62" s="21">
        <f>H62/SUM(H50:H65)</f>
        <v>1.9063916659161184E-2</v>
      </c>
      <c r="J62" s="21"/>
      <c r="K62" s="21"/>
      <c r="L62" s="21"/>
      <c r="M62" s="22"/>
      <c r="N62" s="22"/>
      <c r="O62" s="22"/>
      <c r="P62" s="12"/>
      <c r="Q62" s="23"/>
      <c r="R62" s="23"/>
      <c r="S62" s="13"/>
    </row>
    <row r="63" spans="1:19" x14ac:dyDescent="0.4">
      <c r="A63" s="1"/>
      <c r="B63" s="12"/>
      <c r="C63" s="12"/>
      <c r="D63" s="12"/>
      <c r="E63" s="12"/>
      <c r="F63" s="13"/>
      <c r="G63" s="20">
        <v>14</v>
      </c>
      <c r="H63" s="21">
        <v>0.40679756550000001</v>
      </c>
      <c r="I63" s="21">
        <f>H63/SUM(H50:H65)</f>
        <v>1.5171074884665806E-2</v>
      </c>
      <c r="J63" s="21"/>
      <c r="K63" s="21"/>
      <c r="L63" s="21"/>
      <c r="M63" s="22"/>
      <c r="N63" s="22"/>
      <c r="O63" s="22"/>
      <c r="P63" s="12"/>
      <c r="Q63" s="23"/>
      <c r="R63" s="23"/>
      <c r="S63" s="13"/>
    </row>
    <row r="64" spans="1:19" x14ac:dyDescent="0.4">
      <c r="A64" s="1"/>
      <c r="B64" s="12"/>
      <c r="C64" s="12"/>
      <c r="D64" s="12"/>
      <c r="E64" s="12"/>
      <c r="F64" s="13"/>
      <c r="G64" s="20">
        <v>15</v>
      </c>
      <c r="H64" s="21">
        <v>0.25384597424999999</v>
      </c>
      <c r="I64" s="21">
        <f>H64/SUM(H50:H65)</f>
        <v>9.4669108449167878E-3</v>
      </c>
      <c r="J64" s="21"/>
      <c r="K64" s="21"/>
      <c r="L64" s="21"/>
      <c r="M64" s="22"/>
      <c r="N64" s="22"/>
      <c r="O64" s="22"/>
      <c r="P64" s="12"/>
      <c r="Q64" s="23"/>
      <c r="R64" s="23"/>
      <c r="S64" s="13"/>
    </row>
    <row r="65" spans="1:19" ht="15" thickBot="1" x14ac:dyDescent="0.45">
      <c r="A65" s="1"/>
      <c r="B65" s="25"/>
      <c r="C65" s="25"/>
      <c r="D65" s="25"/>
      <c r="E65" s="25"/>
      <c r="F65" s="26"/>
      <c r="G65" s="27">
        <v>16</v>
      </c>
      <c r="H65" s="28">
        <v>4.6958821875000001E-2</v>
      </c>
      <c r="I65" s="28">
        <f>H65/SUM(H50:H65)</f>
        <v>1.751278433256277E-3</v>
      </c>
      <c r="J65" s="28"/>
      <c r="K65" s="28"/>
      <c r="L65" s="28"/>
      <c r="M65" s="29"/>
      <c r="N65" s="29"/>
      <c r="O65" s="29"/>
      <c r="P65" s="25"/>
      <c r="Q65" s="30"/>
      <c r="R65" s="30"/>
      <c r="S65" s="26"/>
    </row>
    <row r="66" spans="1:19" x14ac:dyDescent="0.4">
      <c r="A66" s="32">
        <v>5</v>
      </c>
      <c r="B66" s="11" t="s">
        <v>20</v>
      </c>
      <c r="C66" s="11">
        <v>10</v>
      </c>
      <c r="D66" s="11">
        <v>0.25</v>
      </c>
      <c r="E66" s="11">
        <v>6.4500000000000002E-2</v>
      </c>
      <c r="F66" s="31">
        <v>0.20979999999999999</v>
      </c>
      <c r="G66" s="14">
        <v>1</v>
      </c>
      <c r="H66" s="15">
        <v>6.890066681625</v>
      </c>
      <c r="I66" s="15">
        <f>H66/SUM(H66:H81)</f>
        <v>0.17728816836058328</v>
      </c>
      <c r="J66" s="15">
        <f>H66/H67</f>
        <v>1.2123229461756373</v>
      </c>
      <c r="K66" s="15">
        <v>8.3699999999999997E-2</v>
      </c>
      <c r="L66" s="15">
        <v>2.3999999999999998E-3</v>
      </c>
      <c r="M66" s="16">
        <f>K66/L66</f>
        <v>34.875</v>
      </c>
      <c r="N66" s="16" t="b">
        <f>M66&gt;1</f>
        <v>1</v>
      </c>
      <c r="O66" s="16" t="s">
        <v>16</v>
      </c>
      <c r="P66" s="17">
        <f>SUM(I66:I67)</f>
        <v>0.32352656871409635</v>
      </c>
      <c r="Q66" s="18">
        <f>SUM(I68:I69)</f>
        <v>0.17195785461776403</v>
      </c>
      <c r="R66" s="18">
        <f>SUM(I70:I73)</f>
        <v>0.27094150463985855</v>
      </c>
      <c r="S66" s="19">
        <f>SUM(I74:I81)</f>
        <v>0.23357407202828104</v>
      </c>
    </row>
    <row r="67" spans="1:19" x14ac:dyDescent="0.4">
      <c r="A67" s="1"/>
      <c r="B67" s="12"/>
      <c r="C67" s="12"/>
      <c r="D67" s="12"/>
      <c r="E67" s="12"/>
      <c r="F67" s="13"/>
      <c r="G67" s="20">
        <v>2</v>
      </c>
      <c r="H67" s="21">
        <v>5.6833591275000002</v>
      </c>
      <c r="I67" s="21">
        <f>H67/SUM(H66:H81)</f>
        <v>0.14623840035351304</v>
      </c>
      <c r="J67" s="21"/>
      <c r="K67" s="21"/>
      <c r="L67" s="21"/>
      <c r="M67" s="22"/>
      <c r="N67" s="22"/>
      <c r="O67" s="22"/>
      <c r="P67" s="12"/>
      <c r="Q67" s="23"/>
      <c r="R67" s="23"/>
      <c r="S67" s="13"/>
    </row>
    <row r="68" spans="1:19" x14ac:dyDescent="0.4">
      <c r="A68" s="1"/>
      <c r="B68" s="12"/>
      <c r="C68" s="12"/>
      <c r="D68" s="12"/>
      <c r="E68" s="12"/>
      <c r="F68" s="13"/>
      <c r="G68" s="20">
        <v>3</v>
      </c>
      <c r="H68" s="21">
        <v>2.7480302561249998</v>
      </c>
      <c r="I68" s="21">
        <f>H68/SUM(H66:H81)</f>
        <v>7.0709511710119299E-2</v>
      </c>
      <c r="J68" s="21"/>
      <c r="K68" s="21"/>
      <c r="L68" s="21"/>
      <c r="M68" s="22"/>
      <c r="N68" s="22"/>
      <c r="O68" s="22"/>
      <c r="P68" s="12"/>
      <c r="Q68" s="23"/>
      <c r="R68" s="23"/>
      <c r="S68" s="13"/>
    </row>
    <row r="69" spans="1:19" x14ac:dyDescent="0.4">
      <c r="A69" s="1"/>
      <c r="B69" s="12"/>
      <c r="C69" s="12"/>
      <c r="D69" s="12"/>
      <c r="E69" s="12"/>
      <c r="F69" s="13"/>
      <c r="G69" s="20">
        <v>4</v>
      </c>
      <c r="H69" s="21">
        <v>3.934880937</v>
      </c>
      <c r="I69" s="21">
        <f>H69/SUM(H66:H81)</f>
        <v>0.10124834290764471</v>
      </c>
      <c r="J69" s="21"/>
      <c r="K69" s="21"/>
      <c r="L69" s="21"/>
      <c r="M69" s="22"/>
      <c r="N69" s="22"/>
      <c r="O69" s="22"/>
      <c r="P69" s="12"/>
      <c r="Q69" s="23"/>
      <c r="R69" s="23"/>
      <c r="S69" s="13"/>
    </row>
    <row r="70" spans="1:19" x14ac:dyDescent="0.4">
      <c r="A70" s="1"/>
      <c r="B70" s="12"/>
      <c r="C70" s="12"/>
      <c r="D70" s="12"/>
      <c r="E70" s="12"/>
      <c r="F70" s="13"/>
      <c r="G70" s="20">
        <v>5</v>
      </c>
      <c r="H70" s="21">
        <v>1.7892652815000001</v>
      </c>
      <c r="I70" s="21">
        <f>H70/SUM(H66:H81)</f>
        <v>4.6039549270879367E-2</v>
      </c>
      <c r="J70" s="21"/>
      <c r="K70" s="21"/>
      <c r="L70" s="21"/>
      <c r="M70" s="22"/>
      <c r="N70" s="22"/>
      <c r="O70" s="22"/>
      <c r="P70" s="12"/>
      <c r="Q70" s="23"/>
      <c r="R70" s="23"/>
      <c r="S70" s="13"/>
    </row>
    <row r="71" spans="1:19" x14ac:dyDescent="0.4">
      <c r="A71" s="1"/>
      <c r="B71" s="12"/>
      <c r="C71" s="12"/>
      <c r="D71" s="12"/>
      <c r="E71" s="12"/>
      <c r="F71" s="13"/>
      <c r="G71" s="20">
        <v>6</v>
      </c>
      <c r="H71" s="21">
        <v>3.8152030252500002</v>
      </c>
      <c r="I71" s="21">
        <f>H71/SUM(H66:H81)</f>
        <v>9.8168912947414935E-2</v>
      </c>
      <c r="J71" s="21"/>
      <c r="K71" s="21"/>
      <c r="L71" s="21"/>
      <c r="M71" s="22"/>
      <c r="N71" s="22"/>
      <c r="O71" s="22"/>
      <c r="P71" s="12"/>
      <c r="Q71" s="23"/>
      <c r="R71" s="23"/>
      <c r="S71" s="13"/>
    </row>
    <row r="72" spans="1:19" x14ac:dyDescent="0.4">
      <c r="A72" s="1"/>
      <c r="B72" s="12"/>
      <c r="C72" s="12"/>
      <c r="D72" s="12"/>
      <c r="E72" s="12"/>
      <c r="F72" s="13"/>
      <c r="G72" s="20">
        <v>7</v>
      </c>
      <c r="H72" s="21">
        <v>2.9033968725000001</v>
      </c>
      <c r="I72" s="21">
        <f>H72/SUM(H66:H81)</f>
        <v>7.470724701723376E-2</v>
      </c>
      <c r="J72" s="21"/>
      <c r="K72" s="21"/>
      <c r="L72" s="21"/>
      <c r="M72" s="22"/>
      <c r="N72" s="22"/>
      <c r="O72" s="22"/>
      <c r="P72" s="12"/>
      <c r="Q72" s="23"/>
      <c r="R72" s="23"/>
      <c r="S72" s="13"/>
    </row>
    <row r="73" spans="1:19" x14ac:dyDescent="0.4">
      <c r="A73" s="1"/>
      <c r="B73" s="12"/>
      <c r="C73" s="12"/>
      <c r="D73" s="12"/>
      <c r="E73" s="12"/>
      <c r="F73" s="13"/>
      <c r="G73" s="20">
        <v>8</v>
      </c>
      <c r="H73" s="21">
        <v>2.0219127018749998</v>
      </c>
      <c r="I73" s="21">
        <f>H73/SUM(H66:H81)</f>
        <v>5.2025795404330527E-2</v>
      </c>
      <c r="J73" s="21"/>
      <c r="K73" s="21"/>
      <c r="L73" s="21"/>
      <c r="M73" s="22"/>
      <c r="N73" s="22"/>
      <c r="O73" s="22"/>
      <c r="P73" s="12"/>
      <c r="Q73" s="23"/>
      <c r="R73" s="23"/>
      <c r="S73" s="13"/>
    </row>
    <row r="74" spans="1:19" x14ac:dyDescent="0.4">
      <c r="A74" s="1"/>
      <c r="B74" s="12"/>
      <c r="C74" s="12"/>
      <c r="D74" s="12"/>
      <c r="E74" s="12"/>
      <c r="F74" s="13"/>
      <c r="G74" s="20">
        <v>9</v>
      </c>
      <c r="H74" s="21">
        <v>1.4055446227499999</v>
      </c>
      <c r="I74" s="21">
        <f>H74/SUM(H66:H81)</f>
        <v>3.6166040653999115E-2</v>
      </c>
      <c r="J74" s="21"/>
      <c r="K74" s="21"/>
      <c r="L74" s="21"/>
      <c r="M74" s="22"/>
      <c r="N74" s="22"/>
      <c r="O74" s="22"/>
      <c r="P74" s="12"/>
      <c r="Q74" s="23"/>
      <c r="R74" s="23"/>
      <c r="S74" s="13"/>
    </row>
    <row r="75" spans="1:19" x14ac:dyDescent="0.4">
      <c r="A75" s="1"/>
      <c r="B75" s="12"/>
      <c r="C75" s="12"/>
      <c r="D75" s="12"/>
      <c r="E75" s="12"/>
      <c r="F75" s="13"/>
      <c r="G75" s="20">
        <v>10</v>
      </c>
      <c r="H75" s="21">
        <v>1.3942745055000001</v>
      </c>
      <c r="I75" s="21">
        <f>H75/SUM(H66:H81)</f>
        <v>3.5876049491825011E-2</v>
      </c>
      <c r="J75" s="21"/>
      <c r="K75" s="21"/>
      <c r="L75" s="21"/>
      <c r="M75" s="22"/>
      <c r="N75" s="22"/>
      <c r="O75" s="22"/>
      <c r="P75" s="12"/>
      <c r="Q75" s="23"/>
      <c r="R75" s="23"/>
      <c r="S75" s="13"/>
    </row>
    <row r="76" spans="1:19" x14ac:dyDescent="0.4">
      <c r="A76" s="1"/>
      <c r="B76" s="12"/>
      <c r="C76" s="12"/>
      <c r="D76" s="12"/>
      <c r="E76" s="12"/>
      <c r="F76" s="13"/>
      <c r="G76" s="24">
        <v>11</v>
      </c>
      <c r="H76" s="21">
        <v>0.76019624212500003</v>
      </c>
      <c r="I76" s="21">
        <f>H76/SUM(H66:H81)</f>
        <v>1.9560594343791426E-2</v>
      </c>
      <c r="J76" s="21"/>
      <c r="K76" s="21"/>
      <c r="L76" s="21"/>
      <c r="M76" s="22"/>
      <c r="N76" s="22"/>
      <c r="O76" s="22"/>
      <c r="P76" s="12"/>
      <c r="Q76" s="23"/>
      <c r="R76" s="23"/>
      <c r="S76" s="13"/>
    </row>
    <row r="77" spans="1:19" x14ac:dyDescent="0.4">
      <c r="A77" s="1"/>
      <c r="B77" s="12"/>
      <c r="C77" s="12"/>
      <c r="D77" s="12"/>
      <c r="E77" s="12"/>
      <c r="F77" s="13"/>
      <c r="G77" s="20">
        <v>12</v>
      </c>
      <c r="H77" s="21">
        <v>0.84928383562499998</v>
      </c>
      <c r="I77" s="21">
        <f>H77/SUM(H66:H81)</f>
        <v>2.1852905435262925E-2</v>
      </c>
      <c r="J77" s="21"/>
      <c r="K77" s="21"/>
      <c r="L77" s="21"/>
      <c r="M77" s="22"/>
      <c r="N77" s="22"/>
      <c r="O77" s="22"/>
      <c r="P77" s="12"/>
      <c r="Q77" s="23"/>
      <c r="R77" s="23"/>
      <c r="S77" s="13"/>
    </row>
    <row r="78" spans="1:19" x14ac:dyDescent="0.4">
      <c r="A78" s="1"/>
      <c r="B78" s="12"/>
      <c r="C78" s="12"/>
      <c r="D78" s="12"/>
      <c r="E78" s="12"/>
      <c r="F78" s="13"/>
      <c r="G78" s="20">
        <v>13</v>
      </c>
      <c r="H78" s="21">
        <v>0.53157386362500003</v>
      </c>
      <c r="I78" s="21">
        <f>H78/SUM(H66:H81)</f>
        <v>1.3677916482545294E-2</v>
      </c>
      <c r="J78" s="21"/>
      <c r="K78" s="21"/>
      <c r="L78" s="21"/>
      <c r="M78" s="22"/>
      <c r="N78" s="22"/>
      <c r="O78" s="22"/>
      <c r="P78" s="12"/>
      <c r="Q78" s="23"/>
      <c r="R78" s="23"/>
      <c r="S78" s="13"/>
    </row>
    <row r="79" spans="1:19" x14ac:dyDescent="0.4">
      <c r="A79" s="1"/>
      <c r="B79" s="12"/>
      <c r="C79" s="12"/>
      <c r="D79" s="12"/>
      <c r="E79" s="12"/>
      <c r="F79" s="13"/>
      <c r="G79" s="20">
        <v>14</v>
      </c>
      <c r="H79" s="21">
        <v>1.7753118029999999</v>
      </c>
      <c r="I79" s="21">
        <f>H79/SUM(H66:H81)</f>
        <v>4.5680512593901899E-2</v>
      </c>
      <c r="J79" s="21"/>
      <c r="K79" s="21"/>
      <c r="L79" s="21"/>
      <c r="M79" s="22"/>
      <c r="N79" s="22"/>
      <c r="O79" s="22"/>
      <c r="P79" s="12"/>
      <c r="Q79" s="23"/>
      <c r="R79" s="23"/>
      <c r="S79" s="13"/>
    </row>
    <row r="80" spans="1:19" x14ac:dyDescent="0.4">
      <c r="A80" s="1"/>
      <c r="B80" s="12"/>
      <c r="C80" s="12"/>
      <c r="D80" s="12"/>
      <c r="E80" s="12"/>
      <c r="F80" s="13"/>
      <c r="G80" s="20">
        <v>15</v>
      </c>
      <c r="H80" s="21">
        <v>1.328532154875</v>
      </c>
      <c r="I80" s="21">
        <f>H80/SUM(H66:H81)</f>
        <v>3.4184434379142731E-2</v>
      </c>
      <c r="J80" s="21"/>
      <c r="K80" s="21"/>
      <c r="L80" s="21"/>
      <c r="M80" s="22"/>
      <c r="N80" s="22"/>
      <c r="O80" s="22"/>
      <c r="P80" s="12"/>
      <c r="Q80" s="23"/>
      <c r="R80" s="23"/>
      <c r="S80" s="13"/>
    </row>
    <row r="81" spans="1:19" ht="15" thickBot="1" x14ac:dyDescent="0.45">
      <c r="A81" s="1"/>
      <c r="B81" s="25"/>
      <c r="C81" s="25"/>
      <c r="D81" s="25"/>
      <c r="E81" s="25"/>
      <c r="F81" s="26"/>
      <c r="G81" s="27">
        <v>16</v>
      </c>
      <c r="H81" s="28">
        <v>1.032825745125</v>
      </c>
      <c r="I81" s="28">
        <f>H81/SUM(H66:H81)</f>
        <v>2.6575618647812639E-2</v>
      </c>
      <c r="J81" s="28"/>
      <c r="K81" s="28"/>
      <c r="L81" s="28"/>
      <c r="M81" s="29"/>
      <c r="N81" s="29"/>
      <c r="O81" s="29"/>
      <c r="P81" s="25"/>
      <c r="Q81" s="30"/>
      <c r="R81" s="30"/>
      <c r="S81" s="26"/>
    </row>
    <row r="82" spans="1:19" x14ac:dyDescent="0.4">
      <c r="A82" s="1">
        <v>6</v>
      </c>
      <c r="B82" s="11" t="s">
        <v>21</v>
      </c>
      <c r="C82" s="11">
        <v>8</v>
      </c>
      <c r="D82" s="11">
        <v>0.25</v>
      </c>
      <c r="E82" s="11">
        <v>6.9599999999999995E-2</v>
      </c>
      <c r="F82" s="31">
        <v>0.20979999999999999</v>
      </c>
      <c r="G82" s="14">
        <v>1</v>
      </c>
      <c r="H82" s="15">
        <v>8.7066529136639996</v>
      </c>
      <c r="I82" s="15">
        <f>H82/SUM(H82:H97)</f>
        <v>0.21224972877009562</v>
      </c>
      <c r="J82" s="15">
        <f>H82/H83</f>
        <v>1.0318868376888035</v>
      </c>
      <c r="K82" s="15">
        <v>4.0500000000000001E-2</v>
      </c>
      <c r="L82" s="15">
        <v>0</v>
      </c>
      <c r="M82" s="16" t="s">
        <v>15</v>
      </c>
      <c r="N82" s="16" t="b">
        <f>M82&gt;1</f>
        <v>1</v>
      </c>
      <c r="O82" s="16">
        <v>3</v>
      </c>
      <c r="P82" s="17">
        <f>SUM(I82:I83)</f>
        <v>0.41794062530821574</v>
      </c>
      <c r="Q82" s="18">
        <f>SUM(I84:I85)</f>
        <v>0.19957589505868426</v>
      </c>
      <c r="R82" s="18">
        <f>SUM(I86:I89)</f>
        <v>0.17266660091396258</v>
      </c>
      <c r="S82" s="19">
        <f>SUM(I90:I97)</f>
        <v>0.20981687871913732</v>
      </c>
    </row>
    <row r="83" spans="1:19" x14ac:dyDescent="0.4">
      <c r="A83" s="1"/>
      <c r="B83" s="12"/>
      <c r="C83" s="12"/>
      <c r="D83" s="12"/>
      <c r="E83" s="12"/>
      <c r="F83" s="13"/>
      <c r="G83" s="20">
        <v>2</v>
      </c>
      <c r="H83" s="21">
        <v>8.4376043919360004</v>
      </c>
      <c r="I83" s="21">
        <f>H83/SUM(H82:H97)</f>
        <v>0.20569089653812012</v>
      </c>
      <c r="J83" s="21"/>
      <c r="K83" s="21"/>
      <c r="L83" s="21"/>
      <c r="M83" s="22"/>
      <c r="N83" s="22"/>
      <c r="O83" s="22"/>
      <c r="P83" s="12"/>
      <c r="Q83" s="23"/>
      <c r="R83" s="23"/>
      <c r="S83" s="13"/>
    </row>
    <row r="84" spans="1:19" x14ac:dyDescent="0.4">
      <c r="A84" s="1"/>
      <c r="B84" s="12"/>
      <c r="C84" s="12"/>
      <c r="D84" s="12"/>
      <c r="E84" s="12"/>
      <c r="F84" s="13"/>
      <c r="G84" s="20">
        <v>3</v>
      </c>
      <c r="H84" s="21">
        <v>3.5256145259520002</v>
      </c>
      <c r="I84" s="21">
        <f>H84/SUM(H82:H97)</f>
        <v>8.5947003320511542E-2</v>
      </c>
      <c r="J84" s="21"/>
      <c r="K84" s="21"/>
      <c r="L84" s="21"/>
      <c r="M84" s="22"/>
      <c r="N84" s="22"/>
      <c r="O84" s="22"/>
      <c r="P84" s="12"/>
      <c r="Q84" s="23"/>
      <c r="R84" s="23"/>
      <c r="S84" s="13"/>
    </row>
    <row r="85" spans="1:19" x14ac:dyDescent="0.4">
      <c r="A85" s="1"/>
      <c r="B85" s="12"/>
      <c r="C85" s="12"/>
      <c r="D85" s="12"/>
      <c r="E85" s="12"/>
      <c r="F85" s="13"/>
      <c r="G85" s="20">
        <v>4</v>
      </c>
      <c r="H85" s="21">
        <v>4.6611476351999999</v>
      </c>
      <c r="I85" s="21">
        <f>H85/SUM(H82:H97)</f>
        <v>0.11362889173817271</v>
      </c>
      <c r="J85" s="21"/>
      <c r="K85" s="21"/>
      <c r="L85" s="21"/>
      <c r="M85" s="22"/>
      <c r="N85" s="22"/>
      <c r="O85" s="22"/>
      <c r="P85" s="12"/>
      <c r="Q85" s="23"/>
      <c r="R85" s="23"/>
      <c r="S85" s="13"/>
    </row>
    <row r="86" spans="1:19" x14ac:dyDescent="0.4">
      <c r="A86" s="1"/>
      <c r="B86" s="12"/>
      <c r="C86" s="12"/>
      <c r="D86" s="12"/>
      <c r="E86" s="12"/>
      <c r="F86" s="13"/>
      <c r="G86" s="20">
        <v>5</v>
      </c>
      <c r="H86" s="21">
        <v>2.34658861056</v>
      </c>
      <c r="I86" s="21">
        <f>H86/SUM(H82:H97)</f>
        <v>5.7204852549561092E-2</v>
      </c>
      <c r="J86" s="21"/>
      <c r="K86" s="21"/>
      <c r="L86" s="21"/>
      <c r="M86" s="22"/>
      <c r="N86" s="22"/>
      <c r="O86" s="22"/>
      <c r="P86" s="12"/>
      <c r="Q86" s="23"/>
      <c r="R86" s="23"/>
      <c r="S86" s="13"/>
    </row>
    <row r="87" spans="1:19" x14ac:dyDescent="0.4">
      <c r="A87" s="1"/>
      <c r="B87" s="12"/>
      <c r="C87" s="12"/>
      <c r="D87" s="12"/>
      <c r="E87" s="12"/>
      <c r="F87" s="13"/>
      <c r="G87" s="20">
        <v>6</v>
      </c>
      <c r="H87" s="21">
        <v>1.968639496704</v>
      </c>
      <c r="I87" s="21">
        <f>H87/SUM(H82:H97)</f>
        <v>4.7991254890357354E-2</v>
      </c>
      <c r="J87" s="21"/>
      <c r="K87" s="21"/>
      <c r="L87" s="21"/>
      <c r="M87" s="22"/>
      <c r="N87" s="22"/>
      <c r="O87" s="22"/>
      <c r="P87" s="12"/>
      <c r="Q87" s="23"/>
      <c r="R87" s="23"/>
      <c r="S87" s="13"/>
    </row>
    <row r="88" spans="1:19" x14ac:dyDescent="0.4">
      <c r="A88" s="1"/>
      <c r="B88" s="12"/>
      <c r="C88" s="12"/>
      <c r="D88" s="12"/>
      <c r="E88" s="12"/>
      <c r="F88" s="13"/>
      <c r="G88" s="20">
        <v>7</v>
      </c>
      <c r="H88" s="21">
        <v>1.0323641272320001</v>
      </c>
      <c r="I88" s="21">
        <f>H88/SUM(H82:H97)</f>
        <v>2.5166847486602886E-2</v>
      </c>
      <c r="J88" s="21"/>
      <c r="K88" s="21"/>
      <c r="L88" s="21"/>
      <c r="M88" s="22"/>
      <c r="N88" s="22"/>
      <c r="O88" s="22"/>
      <c r="P88" s="12"/>
      <c r="Q88" s="23"/>
      <c r="R88" s="23"/>
      <c r="S88" s="13"/>
    </row>
    <row r="89" spans="1:19" x14ac:dyDescent="0.4">
      <c r="A89" s="1"/>
      <c r="B89" s="12"/>
      <c r="C89" s="12"/>
      <c r="D89" s="12"/>
      <c r="E89" s="12"/>
      <c r="F89" s="13"/>
      <c r="G89" s="20">
        <v>8</v>
      </c>
      <c r="H89" s="21">
        <v>1.7353292497920001</v>
      </c>
      <c r="I89" s="21">
        <f>H89/SUM(H82:H97)</f>
        <v>4.2303645987441227E-2</v>
      </c>
      <c r="J89" s="21"/>
      <c r="K89" s="21"/>
      <c r="L89" s="21"/>
      <c r="M89" s="22"/>
      <c r="N89" s="22"/>
      <c r="O89" s="22"/>
      <c r="P89" s="12"/>
      <c r="Q89" s="23"/>
      <c r="R89" s="23"/>
      <c r="S89" s="13"/>
    </row>
    <row r="90" spans="1:19" x14ac:dyDescent="0.4">
      <c r="A90" s="1"/>
      <c r="B90" s="12"/>
      <c r="C90" s="12"/>
      <c r="D90" s="12"/>
      <c r="E90" s="12"/>
      <c r="F90" s="13"/>
      <c r="G90" s="20">
        <v>9</v>
      </c>
      <c r="H90" s="21">
        <v>1.020563753472</v>
      </c>
      <c r="I90" s="21">
        <f>H90/SUM(H82:H97)</f>
        <v>2.4879179406253078E-2</v>
      </c>
      <c r="J90" s="21"/>
      <c r="K90" s="21"/>
      <c r="L90" s="21"/>
      <c r="M90" s="22"/>
      <c r="N90" s="22"/>
      <c r="O90" s="22"/>
      <c r="P90" s="12"/>
      <c r="Q90" s="23"/>
      <c r="R90" s="23"/>
      <c r="S90" s="13"/>
    </row>
    <row r="91" spans="1:19" x14ac:dyDescent="0.4">
      <c r="A91" s="1"/>
      <c r="B91" s="12"/>
      <c r="C91" s="12"/>
      <c r="D91" s="12"/>
      <c r="E91" s="12"/>
      <c r="F91" s="13"/>
      <c r="G91" s="20">
        <v>10</v>
      </c>
      <c r="H91" s="21">
        <v>1.5755184737279999</v>
      </c>
      <c r="I91" s="21">
        <f>H91/SUM(H82:H97)</f>
        <v>3.8407798270703876E-2</v>
      </c>
      <c r="J91" s="21"/>
      <c r="K91" s="21"/>
      <c r="L91" s="21"/>
      <c r="M91" s="22"/>
      <c r="N91" s="22"/>
      <c r="O91" s="22"/>
      <c r="P91" s="12"/>
      <c r="Q91" s="23"/>
      <c r="R91" s="23"/>
      <c r="S91" s="13"/>
    </row>
    <row r="92" spans="1:19" x14ac:dyDescent="0.4">
      <c r="A92" s="1"/>
      <c r="B92" s="12"/>
      <c r="C92" s="12"/>
      <c r="D92" s="12"/>
      <c r="E92" s="12"/>
      <c r="F92" s="13"/>
      <c r="G92" s="24">
        <v>11</v>
      </c>
      <c r="H92" s="21">
        <v>0.73600616908799998</v>
      </c>
      <c r="I92" s="21">
        <f>H92/SUM(H82:H97)</f>
        <v>1.7942269125817794E-2</v>
      </c>
      <c r="J92" s="21"/>
      <c r="K92" s="21"/>
      <c r="L92" s="21"/>
      <c r="M92" s="22"/>
      <c r="N92" s="22"/>
      <c r="O92" s="22"/>
      <c r="P92" s="12"/>
      <c r="Q92" s="23"/>
      <c r="R92" s="23"/>
      <c r="S92" s="13"/>
    </row>
    <row r="93" spans="1:19" x14ac:dyDescent="0.4">
      <c r="A93" s="1"/>
      <c r="B93" s="12"/>
      <c r="C93" s="12"/>
      <c r="D93" s="12"/>
      <c r="E93" s="12"/>
      <c r="F93" s="13"/>
      <c r="G93" s="20">
        <v>12</v>
      </c>
      <c r="H93" s="21">
        <v>2.206332739584</v>
      </c>
      <c r="I93" s="21">
        <f>H93/SUM(H82:H97)</f>
        <v>5.3785711937403419E-2</v>
      </c>
      <c r="J93" s="21"/>
      <c r="K93" s="21"/>
      <c r="L93" s="21"/>
      <c r="M93" s="22"/>
      <c r="N93" s="22"/>
      <c r="O93" s="22"/>
      <c r="P93" s="12"/>
      <c r="Q93" s="23"/>
      <c r="R93" s="23"/>
      <c r="S93" s="13"/>
    </row>
    <row r="94" spans="1:19" x14ac:dyDescent="0.4">
      <c r="A94" s="1"/>
      <c r="B94" s="12"/>
      <c r="C94" s="12"/>
      <c r="D94" s="12"/>
      <c r="E94" s="12"/>
      <c r="F94" s="13"/>
      <c r="G94" s="20">
        <v>13</v>
      </c>
      <c r="H94" s="21">
        <v>0.69993074073600003</v>
      </c>
      <c r="I94" s="21">
        <f>H94/SUM(H82:H97)</f>
        <v>1.7062826708748396E-2</v>
      </c>
      <c r="J94" s="21"/>
      <c r="K94" s="21"/>
      <c r="L94" s="21"/>
      <c r="M94" s="22"/>
      <c r="N94" s="22"/>
      <c r="O94" s="22"/>
      <c r="P94" s="12"/>
      <c r="Q94" s="23"/>
      <c r="R94" s="23"/>
      <c r="S94" s="13"/>
    </row>
    <row r="95" spans="1:19" x14ac:dyDescent="0.4">
      <c r="A95" s="1"/>
      <c r="B95" s="12"/>
      <c r="C95" s="12"/>
      <c r="D95" s="12"/>
      <c r="E95" s="12"/>
      <c r="F95" s="13"/>
      <c r="G95" s="20">
        <v>14</v>
      </c>
      <c r="H95" s="21">
        <v>0.380309188608</v>
      </c>
      <c r="I95" s="21">
        <f>H95/SUM(H82:H97)</f>
        <v>9.2711312752736946E-3</v>
      </c>
      <c r="J95" s="21"/>
      <c r="K95" s="21"/>
      <c r="L95" s="21"/>
      <c r="M95" s="22"/>
      <c r="N95" s="22"/>
      <c r="O95" s="22"/>
      <c r="P95" s="12"/>
      <c r="Q95" s="23"/>
      <c r="R95" s="23"/>
      <c r="S95" s="13"/>
    </row>
    <row r="96" spans="1:19" x14ac:dyDescent="0.4">
      <c r="A96" s="1"/>
      <c r="B96" s="12"/>
      <c r="C96" s="12"/>
      <c r="D96" s="12"/>
      <c r="E96" s="12"/>
      <c r="F96" s="13"/>
      <c r="G96" s="20">
        <v>15</v>
      </c>
      <c r="H96" s="21">
        <v>0.59676175872000004</v>
      </c>
      <c r="I96" s="21">
        <f>H96/SUM(H82:H97)</f>
        <v>1.4547785777690106E-2</v>
      </c>
      <c r="J96" s="21"/>
      <c r="K96" s="21"/>
      <c r="L96" s="21"/>
      <c r="M96" s="22"/>
      <c r="N96" s="22"/>
      <c r="O96" s="22"/>
      <c r="P96" s="12"/>
      <c r="Q96" s="23"/>
      <c r="R96" s="23"/>
      <c r="S96" s="13"/>
    </row>
    <row r="97" spans="1:19" ht="15" thickBot="1" x14ac:dyDescent="0.45">
      <c r="A97" s="1"/>
      <c r="B97" s="25"/>
      <c r="C97" s="25"/>
      <c r="D97" s="25"/>
      <c r="E97" s="25"/>
      <c r="F97" s="26"/>
      <c r="G97" s="27">
        <v>16</v>
      </c>
      <c r="H97" s="28">
        <v>1.3914326430720001</v>
      </c>
      <c r="I97" s="28">
        <f>H97/SUM(H82:H97)</f>
        <v>3.3920176217246932E-2</v>
      </c>
      <c r="J97" s="28"/>
      <c r="K97" s="28"/>
      <c r="L97" s="28"/>
      <c r="M97" s="29"/>
      <c r="N97" s="29"/>
      <c r="O97" s="29"/>
      <c r="P97" s="25"/>
      <c r="Q97" s="30"/>
      <c r="R97" s="30"/>
      <c r="S97" s="26"/>
    </row>
    <row r="98" spans="1:19" x14ac:dyDescent="0.4">
      <c r="A98" s="1">
        <v>7</v>
      </c>
      <c r="B98" s="11" t="s">
        <v>22</v>
      </c>
      <c r="C98" s="11">
        <v>5</v>
      </c>
      <c r="D98" s="11">
        <v>0.25</v>
      </c>
      <c r="E98" s="11">
        <v>6.9599999999999995E-2</v>
      </c>
      <c r="F98" s="31">
        <v>0.20979999999999999</v>
      </c>
      <c r="G98" s="14">
        <v>1</v>
      </c>
      <c r="H98" s="15">
        <v>4.5181945359359998</v>
      </c>
      <c r="I98" s="15">
        <f>H98/SUM(H98:H113)</f>
        <v>0.17723142845806936</v>
      </c>
      <c r="J98" s="15">
        <f>H98/H99</f>
        <v>1.6526082130965594</v>
      </c>
      <c r="K98" s="15">
        <v>0.2407</v>
      </c>
      <c r="L98" s="15">
        <v>0.1008</v>
      </c>
      <c r="M98" s="15">
        <f>K98/L98</f>
        <v>2.3878968253968256</v>
      </c>
      <c r="N98" s="16" t="b">
        <f>M98&gt;1</f>
        <v>1</v>
      </c>
      <c r="O98" s="16" t="s">
        <v>16</v>
      </c>
      <c r="P98" s="17">
        <f>SUM(I98:I99)</f>
        <v>0.28447489188367076</v>
      </c>
      <c r="Q98" s="18">
        <f>SUM(I100:I101)</f>
        <v>0.18269345218414823</v>
      </c>
      <c r="R98" s="18">
        <f>SUM(I102:I105)</f>
        <v>0.26888233504820602</v>
      </c>
      <c r="S98" s="19">
        <f>SUM(I106:I113)</f>
        <v>0.26394932088397499</v>
      </c>
    </row>
    <row r="99" spans="1:19" x14ac:dyDescent="0.4">
      <c r="A99" s="1"/>
      <c r="B99" s="12"/>
      <c r="C99" s="12"/>
      <c r="D99" s="12"/>
      <c r="E99" s="12"/>
      <c r="F99" s="13"/>
      <c r="G99" s="20">
        <v>2</v>
      </c>
      <c r="H99" s="21">
        <v>2.7339780234240001</v>
      </c>
      <c r="I99" s="21">
        <f>H99/SUM(H98:H113)</f>
        <v>0.10724346342560141</v>
      </c>
      <c r="J99" s="21"/>
      <c r="K99" s="21"/>
      <c r="L99" s="21"/>
      <c r="M99" s="22"/>
      <c r="N99" s="22"/>
      <c r="O99" s="22"/>
      <c r="P99" s="12"/>
      <c r="Q99" s="23"/>
      <c r="R99" s="23"/>
      <c r="S99" s="13"/>
    </row>
    <row r="100" spans="1:19" x14ac:dyDescent="0.4">
      <c r="A100" s="1"/>
      <c r="B100" s="12"/>
      <c r="C100" s="12"/>
      <c r="D100" s="12"/>
      <c r="E100" s="12"/>
      <c r="F100" s="13"/>
      <c r="G100" s="20">
        <v>3</v>
      </c>
      <c r="H100" s="21">
        <v>2.817254946816</v>
      </c>
      <c r="I100" s="21">
        <f>H100/SUM(H98:H113)</f>
        <v>0.11051009747001177</v>
      </c>
      <c r="J100" s="21"/>
      <c r="K100" s="21"/>
      <c r="L100" s="21"/>
      <c r="M100" s="22"/>
      <c r="N100" s="22"/>
      <c r="O100" s="22"/>
      <c r="P100" s="12"/>
      <c r="Q100" s="23"/>
      <c r="R100" s="23"/>
      <c r="S100" s="13"/>
    </row>
    <row r="101" spans="1:19" x14ac:dyDescent="0.4">
      <c r="A101" s="1"/>
      <c r="B101" s="12"/>
      <c r="C101" s="12"/>
      <c r="D101" s="12"/>
      <c r="E101" s="12"/>
      <c r="F101" s="13"/>
      <c r="G101" s="20">
        <v>4</v>
      </c>
      <c r="H101" s="21">
        <v>1.840183999488</v>
      </c>
      <c r="I101" s="21">
        <f>H101/SUM(H98:H113)</f>
        <v>7.2183354714136463E-2</v>
      </c>
      <c r="J101" s="21"/>
      <c r="K101" s="21"/>
      <c r="L101" s="21"/>
      <c r="M101" s="22"/>
      <c r="N101" s="22"/>
      <c r="O101" s="22"/>
      <c r="P101" s="12"/>
      <c r="Q101" s="23"/>
      <c r="R101" s="23"/>
      <c r="S101" s="13"/>
    </row>
    <row r="102" spans="1:19" x14ac:dyDescent="0.4">
      <c r="A102" s="1"/>
      <c r="B102" s="12"/>
      <c r="C102" s="12"/>
      <c r="D102" s="12"/>
      <c r="E102" s="12"/>
      <c r="F102" s="13"/>
      <c r="G102" s="20">
        <v>5</v>
      </c>
      <c r="H102" s="21">
        <v>2.5684356372480002</v>
      </c>
      <c r="I102" s="21">
        <f>H102/SUM(H98:H113)</f>
        <v>0.1007498710539193</v>
      </c>
      <c r="J102" s="21"/>
      <c r="K102" s="21"/>
      <c r="L102" s="21"/>
      <c r="M102" s="22"/>
      <c r="N102" s="22"/>
      <c r="O102" s="22"/>
      <c r="P102" s="12"/>
      <c r="Q102" s="23"/>
      <c r="R102" s="23"/>
      <c r="S102" s="13"/>
    </row>
    <row r="103" spans="1:19" x14ac:dyDescent="0.4">
      <c r="A103" s="1"/>
      <c r="B103" s="12"/>
      <c r="C103" s="12"/>
      <c r="D103" s="12"/>
      <c r="E103" s="12"/>
      <c r="F103" s="13"/>
      <c r="G103" s="20">
        <v>6</v>
      </c>
      <c r="H103" s="21">
        <v>1.6389033384959999</v>
      </c>
      <c r="I103" s="21">
        <f>H103/SUM(H98:H113)</f>
        <v>6.4287887003557587E-2</v>
      </c>
      <c r="J103" s="21"/>
      <c r="K103" s="21"/>
      <c r="L103" s="21"/>
      <c r="M103" s="22"/>
      <c r="N103" s="22"/>
      <c r="O103" s="22"/>
      <c r="P103" s="12"/>
      <c r="Q103" s="23"/>
      <c r="R103" s="23"/>
      <c r="S103" s="13"/>
    </row>
    <row r="104" spans="1:19" x14ac:dyDescent="0.4">
      <c r="A104" s="1"/>
      <c r="B104" s="12"/>
      <c r="C104" s="12"/>
      <c r="D104" s="12"/>
      <c r="E104" s="12"/>
      <c r="F104" s="13"/>
      <c r="G104" s="20">
        <v>7</v>
      </c>
      <c r="H104" s="21">
        <v>1.4258223037440001</v>
      </c>
      <c r="I104" s="21">
        <f>H104/SUM(H98:H113)</f>
        <v>5.5929535926361872E-2</v>
      </c>
      <c r="J104" s="21"/>
      <c r="K104" s="21"/>
      <c r="L104" s="21"/>
      <c r="M104" s="22"/>
      <c r="N104" s="22"/>
      <c r="O104" s="22"/>
      <c r="P104" s="12"/>
      <c r="Q104" s="23"/>
      <c r="R104" s="23"/>
      <c r="S104" s="13"/>
    </row>
    <row r="105" spans="1:19" x14ac:dyDescent="0.4">
      <c r="A105" s="1"/>
      <c r="B105" s="12"/>
      <c r="C105" s="12"/>
      <c r="D105" s="12"/>
      <c r="E105" s="12"/>
      <c r="F105" s="13"/>
      <c r="G105" s="20">
        <v>8</v>
      </c>
      <c r="H105" s="21">
        <v>1.221507260928</v>
      </c>
      <c r="I105" s="21">
        <f>H105/SUM(H98:H113)</f>
        <v>4.7915041064367239E-2</v>
      </c>
      <c r="J105" s="21"/>
      <c r="K105" s="21"/>
      <c r="L105" s="21"/>
      <c r="M105" s="22"/>
      <c r="N105" s="22"/>
      <c r="O105" s="22"/>
      <c r="P105" s="12"/>
      <c r="Q105" s="23"/>
      <c r="R105" s="23"/>
      <c r="S105" s="13"/>
    </row>
    <row r="106" spans="1:19" x14ac:dyDescent="0.4">
      <c r="A106" s="1"/>
      <c r="B106" s="12"/>
      <c r="C106" s="12"/>
      <c r="D106" s="12"/>
      <c r="E106" s="12"/>
      <c r="F106" s="13"/>
      <c r="G106" s="20">
        <v>9</v>
      </c>
      <c r="H106" s="21">
        <v>1.932564068352</v>
      </c>
      <c r="I106" s="21">
        <f>H106/SUM(H98:H113)</f>
        <v>7.5807070212794092E-2</v>
      </c>
      <c r="J106" s="21"/>
      <c r="K106" s="21"/>
      <c r="L106" s="21"/>
      <c r="M106" s="22"/>
      <c r="N106" s="22"/>
      <c r="O106" s="22"/>
      <c r="P106" s="12"/>
      <c r="Q106" s="23"/>
      <c r="R106" s="23"/>
      <c r="S106" s="13"/>
    </row>
    <row r="107" spans="1:19" x14ac:dyDescent="0.4">
      <c r="A107" s="1"/>
      <c r="B107" s="12"/>
      <c r="C107" s="12"/>
      <c r="D107" s="12"/>
      <c r="E107" s="12"/>
      <c r="F107" s="13"/>
      <c r="G107" s="20">
        <v>10</v>
      </c>
      <c r="H107" s="21">
        <v>0.99359147059200004</v>
      </c>
      <c r="I107" s="21">
        <f>H107/SUM(H98:H113)</f>
        <v>3.8974779469138902E-2</v>
      </c>
      <c r="J107" s="21"/>
      <c r="K107" s="21"/>
      <c r="L107" s="21"/>
      <c r="M107" s="22"/>
      <c r="N107" s="22"/>
      <c r="O107" s="22"/>
      <c r="P107" s="12"/>
      <c r="Q107" s="23"/>
      <c r="R107" s="23"/>
      <c r="S107" s="13"/>
    </row>
    <row r="108" spans="1:19" x14ac:dyDescent="0.4">
      <c r="A108" s="1"/>
      <c r="B108" s="12"/>
      <c r="C108" s="12"/>
      <c r="D108" s="12"/>
      <c r="E108" s="12"/>
      <c r="F108" s="13"/>
      <c r="G108" s="24">
        <v>11</v>
      </c>
      <c r="H108" s="21">
        <v>0.66958692249600005</v>
      </c>
      <c r="I108" s="21">
        <f>H108/SUM(H98:H113)</f>
        <v>2.6265324745744782E-2</v>
      </c>
      <c r="J108" s="21"/>
      <c r="K108" s="21"/>
      <c r="L108" s="21"/>
      <c r="M108" s="22"/>
      <c r="N108" s="22"/>
      <c r="O108" s="22"/>
      <c r="P108" s="12"/>
      <c r="Q108" s="23"/>
      <c r="R108" s="23"/>
      <c r="S108" s="13"/>
    </row>
    <row r="109" spans="1:19" x14ac:dyDescent="0.4">
      <c r="A109" s="1"/>
      <c r="B109" s="12"/>
      <c r="C109" s="12"/>
      <c r="D109" s="12"/>
      <c r="E109" s="12"/>
      <c r="F109" s="13"/>
      <c r="G109" s="20">
        <v>12</v>
      </c>
      <c r="H109" s="21">
        <v>0.28388327731200003</v>
      </c>
      <c r="I109" s="21">
        <f>H109/SUM(H98:H113)</f>
        <v>1.113565127689683E-2</v>
      </c>
      <c r="J109" s="21"/>
      <c r="K109" s="21"/>
      <c r="L109" s="21"/>
      <c r="M109" s="22"/>
      <c r="N109" s="22"/>
      <c r="O109" s="22"/>
      <c r="P109" s="12"/>
      <c r="Q109" s="23"/>
      <c r="R109" s="23"/>
      <c r="S109" s="13"/>
    </row>
    <row r="110" spans="1:19" x14ac:dyDescent="0.4">
      <c r="A110" s="1"/>
      <c r="B110" s="12"/>
      <c r="C110" s="12"/>
      <c r="D110" s="12"/>
      <c r="E110" s="12"/>
      <c r="F110" s="13"/>
      <c r="G110" s="20">
        <v>13</v>
      </c>
      <c r="H110" s="21">
        <v>0.94301844019199998</v>
      </c>
      <c r="I110" s="21">
        <f>H110/SUM(H98:H113)</f>
        <v>3.699099361220954E-2</v>
      </c>
      <c r="J110" s="21"/>
      <c r="K110" s="21"/>
      <c r="L110" s="21"/>
      <c r="M110" s="22"/>
      <c r="N110" s="22"/>
      <c r="O110" s="22"/>
      <c r="P110" s="12"/>
      <c r="Q110" s="23"/>
      <c r="R110" s="23"/>
      <c r="S110" s="13"/>
    </row>
    <row r="111" spans="1:19" x14ac:dyDescent="0.4">
      <c r="A111" s="1"/>
      <c r="B111" s="12"/>
      <c r="C111" s="12"/>
      <c r="D111" s="12"/>
      <c r="E111" s="12"/>
      <c r="F111" s="13"/>
      <c r="G111" s="20">
        <v>14</v>
      </c>
      <c r="H111" s="21">
        <v>0.655426473984</v>
      </c>
      <c r="I111" s="21">
        <f>H111/SUM(H98:H113)</f>
        <v>2.5709864705804556E-2</v>
      </c>
      <c r="J111" s="21"/>
      <c r="K111" s="21"/>
      <c r="L111" s="21"/>
      <c r="M111" s="22"/>
      <c r="N111" s="22"/>
      <c r="O111" s="22"/>
      <c r="P111" s="12"/>
      <c r="Q111" s="23"/>
      <c r="R111" s="23"/>
      <c r="S111" s="13"/>
    </row>
    <row r="112" spans="1:19" x14ac:dyDescent="0.4">
      <c r="A112" s="1"/>
      <c r="B112" s="12"/>
      <c r="C112" s="12"/>
      <c r="D112" s="12"/>
      <c r="E112" s="12"/>
      <c r="F112" s="13"/>
      <c r="G112" s="20">
        <v>15</v>
      </c>
      <c r="H112" s="21">
        <v>0.49258131609599998</v>
      </c>
      <c r="I112" s="21">
        <f>H112/SUM(H98:H113)</f>
        <v>1.9322074246492005E-2</v>
      </c>
      <c r="J112" s="21"/>
      <c r="K112" s="21"/>
      <c r="L112" s="21"/>
      <c r="M112" s="22"/>
      <c r="N112" s="22"/>
      <c r="O112" s="22"/>
      <c r="P112" s="12"/>
      <c r="Q112" s="23"/>
      <c r="R112" s="23"/>
      <c r="S112" s="13"/>
    </row>
    <row r="113" spans="1:19" ht="15" thickBot="1" x14ac:dyDescent="0.45">
      <c r="A113" s="1"/>
      <c r="B113" s="25"/>
      <c r="C113" s="25"/>
      <c r="D113" s="25"/>
      <c r="E113" s="25"/>
      <c r="F113" s="26"/>
      <c r="G113" s="27">
        <v>16</v>
      </c>
      <c r="H113" s="28">
        <v>0.75825830246399994</v>
      </c>
      <c r="I113" s="28">
        <f>H113/SUM(H98:H113)</f>
        <v>2.9743562614894262E-2</v>
      </c>
      <c r="J113" s="28"/>
      <c r="K113" s="28"/>
      <c r="L113" s="28"/>
      <c r="M113" s="29"/>
      <c r="N113" s="29"/>
      <c r="O113" s="29"/>
      <c r="P113" s="25"/>
      <c r="Q113" s="30"/>
      <c r="R113" s="30"/>
      <c r="S113" s="26"/>
    </row>
    <row r="114" spans="1:19" x14ac:dyDescent="0.4">
      <c r="A114" s="1">
        <v>8</v>
      </c>
      <c r="B114" s="11" t="s">
        <v>23</v>
      </c>
      <c r="C114" s="11">
        <v>5</v>
      </c>
      <c r="D114" s="11">
        <v>0.12</v>
      </c>
      <c r="E114" s="11">
        <v>6.9599999999999995E-2</v>
      </c>
      <c r="F114" s="31">
        <v>0.20979999999999999</v>
      </c>
      <c r="G114" s="14">
        <v>1</v>
      </c>
      <c r="H114" s="15">
        <v>10.855669552128001</v>
      </c>
      <c r="I114" s="15">
        <f>H114/SUM(H114:H129)</f>
        <v>0.27502968284203611</v>
      </c>
      <c r="J114" s="15">
        <f>H114/H115</f>
        <v>1.1911068363421131</v>
      </c>
      <c r="K114" s="15">
        <v>0.04</v>
      </c>
      <c r="L114" s="15">
        <v>0.374</v>
      </c>
      <c r="M114" s="15">
        <f>K114/L114</f>
        <v>0.10695187165775401</v>
      </c>
      <c r="N114" s="16" t="b">
        <v>0</v>
      </c>
      <c r="O114" s="16" t="s">
        <v>16</v>
      </c>
      <c r="P114" s="17">
        <f>SUM(I114:I115)</f>
        <v>0.50593229749468283</v>
      </c>
      <c r="Q114" s="18">
        <f>SUM(I116:I117)</f>
        <v>0.20283417755037547</v>
      </c>
      <c r="R114" s="18">
        <f>SUM(I118:I121)</f>
        <v>0.21536503489335534</v>
      </c>
      <c r="S114" s="19">
        <f>SUM(I122:I129)</f>
        <v>7.5868490061586566E-2</v>
      </c>
    </row>
    <row r="115" spans="1:19" x14ac:dyDescent="0.4">
      <c r="A115" s="1"/>
      <c r="B115" s="12"/>
      <c r="C115" s="12"/>
      <c r="D115" s="12"/>
      <c r="E115" s="12"/>
      <c r="F115" s="13"/>
      <c r="G115" s="20">
        <v>2</v>
      </c>
      <c r="H115" s="21">
        <v>9.1139343851519996</v>
      </c>
      <c r="I115" s="21">
        <f>H115/SUM(H114:H129)</f>
        <v>0.23090261465264672</v>
      </c>
      <c r="J115" s="21"/>
      <c r="K115" s="21"/>
      <c r="L115" s="21"/>
      <c r="M115" s="22"/>
      <c r="N115" s="22"/>
      <c r="O115" s="22"/>
      <c r="P115" s="12"/>
      <c r="Q115" s="23"/>
      <c r="R115" s="23"/>
      <c r="S115" s="13"/>
    </row>
    <row r="116" spans="1:19" x14ac:dyDescent="0.4">
      <c r="A116" s="1"/>
      <c r="B116" s="12"/>
      <c r="C116" s="12"/>
      <c r="D116" s="12"/>
      <c r="E116" s="12"/>
      <c r="F116" s="13"/>
      <c r="G116" s="20">
        <v>3</v>
      </c>
      <c r="H116" s="21">
        <v>3.8546763770879999</v>
      </c>
      <c r="I116" s="21">
        <f>H116/SUM(H114:H129)</f>
        <v>9.7658685754798386E-2</v>
      </c>
      <c r="J116" s="21"/>
      <c r="K116" s="21"/>
      <c r="L116" s="21"/>
      <c r="M116" s="22"/>
      <c r="N116" s="22"/>
      <c r="O116" s="22"/>
      <c r="P116" s="12"/>
      <c r="Q116" s="23"/>
      <c r="R116" s="23"/>
      <c r="S116" s="13"/>
    </row>
    <row r="117" spans="1:19" x14ac:dyDescent="0.4">
      <c r="A117" s="1"/>
      <c r="B117" s="12"/>
      <c r="C117" s="12"/>
      <c r="D117" s="12"/>
      <c r="E117" s="12"/>
      <c r="F117" s="13"/>
      <c r="G117" s="20">
        <v>4</v>
      </c>
      <c r="H117" s="21">
        <v>4.1513714887680004</v>
      </c>
      <c r="I117" s="21">
        <f>H117/SUM(H114:H129)</f>
        <v>0.10517549179557707</v>
      </c>
      <c r="J117" s="21"/>
      <c r="K117" s="21"/>
      <c r="L117" s="21"/>
      <c r="M117" s="22"/>
      <c r="N117" s="22"/>
      <c r="O117" s="22"/>
      <c r="P117" s="12"/>
      <c r="Q117" s="23"/>
      <c r="R117" s="23"/>
      <c r="S117" s="13"/>
    </row>
    <row r="118" spans="1:19" x14ac:dyDescent="0.4">
      <c r="A118" s="1"/>
      <c r="B118" s="12"/>
      <c r="C118" s="12"/>
      <c r="D118" s="12"/>
      <c r="E118" s="12"/>
      <c r="F118" s="13"/>
      <c r="G118" s="20">
        <v>5</v>
      </c>
      <c r="H118" s="21">
        <v>2.674301847552</v>
      </c>
      <c r="I118" s="21">
        <f>H118/SUM(H114:H129)</f>
        <v>6.7753756267564136E-2</v>
      </c>
      <c r="J118" s="21"/>
      <c r="K118" s="21"/>
      <c r="L118" s="21"/>
      <c r="M118" s="22"/>
      <c r="N118" s="22"/>
      <c r="O118" s="22"/>
      <c r="P118" s="12"/>
      <c r="Q118" s="23"/>
      <c r="R118" s="23"/>
      <c r="S118" s="13"/>
    </row>
    <row r="119" spans="1:19" x14ac:dyDescent="0.4">
      <c r="A119" s="1"/>
      <c r="B119" s="12"/>
      <c r="C119" s="12"/>
      <c r="D119" s="12"/>
      <c r="E119" s="12"/>
      <c r="F119" s="13"/>
      <c r="G119" s="20">
        <v>6</v>
      </c>
      <c r="H119" s="21">
        <v>2.3172562529279999</v>
      </c>
      <c r="I119" s="21">
        <f>H119/SUM(H114:H129)</f>
        <v>5.8707963543490706E-2</v>
      </c>
      <c r="J119" s="21"/>
      <c r="K119" s="21"/>
      <c r="L119" s="21"/>
      <c r="M119" s="22"/>
      <c r="N119" s="22"/>
      <c r="O119" s="22"/>
      <c r="P119" s="12"/>
      <c r="Q119" s="23"/>
      <c r="R119" s="23"/>
      <c r="S119" s="13"/>
    </row>
    <row r="120" spans="1:19" x14ac:dyDescent="0.4">
      <c r="A120" s="1"/>
      <c r="B120" s="12"/>
      <c r="C120" s="12"/>
      <c r="D120" s="12"/>
      <c r="E120" s="12"/>
      <c r="F120" s="13"/>
      <c r="G120" s="20">
        <v>7</v>
      </c>
      <c r="H120" s="21">
        <v>2.1776746890240002</v>
      </c>
      <c r="I120" s="21">
        <f>H120/SUM(H114:H129)</f>
        <v>5.5171647974306202E-2</v>
      </c>
      <c r="J120" s="21"/>
      <c r="K120" s="21"/>
      <c r="L120" s="21"/>
      <c r="M120" s="22"/>
      <c r="N120" s="22"/>
      <c r="O120" s="22"/>
      <c r="P120" s="12"/>
      <c r="Q120" s="23"/>
      <c r="R120" s="23"/>
      <c r="S120" s="13"/>
    </row>
    <row r="121" spans="1:19" x14ac:dyDescent="0.4">
      <c r="A121" s="1"/>
      <c r="B121" s="12"/>
      <c r="C121" s="12"/>
      <c r="D121" s="12"/>
      <c r="E121" s="12"/>
      <c r="F121" s="13"/>
      <c r="G121" s="20">
        <v>8</v>
      </c>
      <c r="H121" s="21">
        <v>1.331419313664</v>
      </c>
      <c r="I121" s="21">
        <f>H121/SUM(H114:H129)</f>
        <v>3.3731667107994301E-2</v>
      </c>
      <c r="J121" s="21"/>
      <c r="K121" s="21"/>
      <c r="L121" s="21"/>
      <c r="M121" s="22"/>
      <c r="N121" s="22"/>
      <c r="O121" s="22"/>
      <c r="P121" s="12"/>
      <c r="Q121" s="23"/>
      <c r="R121" s="23"/>
      <c r="S121" s="13"/>
    </row>
    <row r="122" spans="1:19" x14ac:dyDescent="0.4">
      <c r="A122" s="1"/>
      <c r="B122" s="12"/>
      <c r="C122" s="12"/>
      <c r="D122" s="12"/>
      <c r="E122" s="12"/>
      <c r="F122" s="13"/>
      <c r="G122" s="20">
        <v>9</v>
      </c>
      <c r="H122" s="21">
        <v>0.66722684774399998</v>
      </c>
      <c r="I122" s="21">
        <f>H122/SUM(H114:H129)</f>
        <v>1.6904271766705677E-2</v>
      </c>
      <c r="J122" s="21"/>
      <c r="K122" s="21"/>
      <c r="L122" s="21"/>
      <c r="M122" s="22"/>
      <c r="N122" s="22"/>
      <c r="O122" s="22"/>
      <c r="P122" s="12"/>
      <c r="Q122" s="23"/>
      <c r="R122" s="23"/>
      <c r="S122" s="13"/>
    </row>
    <row r="123" spans="1:19" x14ac:dyDescent="0.4">
      <c r="A123" s="1"/>
      <c r="B123" s="12"/>
      <c r="C123" s="12"/>
      <c r="D123" s="12"/>
      <c r="E123" s="12"/>
      <c r="F123" s="13"/>
      <c r="G123" s="20">
        <v>10</v>
      </c>
      <c r="H123" s="21">
        <v>0.56675509401599999</v>
      </c>
      <c r="I123" s="21">
        <f>H123/SUM(H114:H129)</f>
        <v>1.4358807902896535E-2</v>
      </c>
      <c r="J123" s="21"/>
      <c r="K123" s="21"/>
      <c r="L123" s="21"/>
      <c r="M123" s="22"/>
      <c r="N123" s="22"/>
      <c r="O123" s="22"/>
      <c r="P123" s="12"/>
      <c r="Q123" s="23"/>
      <c r="R123" s="23"/>
      <c r="S123" s="13"/>
    </row>
    <row r="124" spans="1:19" x14ac:dyDescent="0.4">
      <c r="A124" s="1"/>
      <c r="B124" s="12"/>
      <c r="C124" s="12"/>
      <c r="D124" s="12"/>
      <c r="E124" s="12"/>
      <c r="F124" s="13"/>
      <c r="G124" s="24">
        <v>11</v>
      </c>
      <c r="H124" s="21">
        <v>0.59001868800000001</v>
      </c>
      <c r="I124" s="21">
        <f>H124/SUM(H114:H129)</f>
        <v>1.4948193831093954E-2</v>
      </c>
      <c r="J124" s="21"/>
      <c r="K124" s="21"/>
      <c r="L124" s="21"/>
      <c r="M124" s="22"/>
      <c r="N124" s="22"/>
      <c r="O124" s="22"/>
      <c r="P124" s="12"/>
      <c r="Q124" s="23"/>
      <c r="R124" s="23"/>
      <c r="S124" s="13"/>
    </row>
    <row r="125" spans="1:19" x14ac:dyDescent="0.4">
      <c r="A125" s="1"/>
      <c r="B125" s="12"/>
      <c r="C125" s="12"/>
      <c r="D125" s="12"/>
      <c r="E125" s="12"/>
      <c r="F125" s="13"/>
      <c r="G125" s="20">
        <v>12</v>
      </c>
      <c r="H125" s="21">
        <v>0.19285182259200001</v>
      </c>
      <c r="I125" s="21">
        <f>H125/SUM(H114:H129)</f>
        <v>4.8859239265061387E-3</v>
      </c>
      <c r="J125" s="21"/>
      <c r="K125" s="21"/>
      <c r="L125" s="21"/>
      <c r="M125" s="22"/>
      <c r="N125" s="22"/>
      <c r="O125" s="22"/>
      <c r="P125" s="12"/>
      <c r="Q125" s="23"/>
      <c r="R125" s="23"/>
      <c r="S125" s="13"/>
    </row>
    <row r="126" spans="1:19" x14ac:dyDescent="0.4">
      <c r="A126" s="1"/>
      <c r="B126" s="12"/>
      <c r="C126" s="12"/>
      <c r="D126" s="12"/>
      <c r="E126" s="12"/>
      <c r="F126" s="13"/>
      <c r="G126" s="20">
        <v>13</v>
      </c>
      <c r="H126" s="21">
        <v>3.5401121280000003E-2</v>
      </c>
      <c r="I126" s="21">
        <f>H126/SUM(H114:H129)</f>
        <v>8.9689162986563732E-4</v>
      </c>
      <c r="J126" s="21"/>
      <c r="K126" s="21"/>
      <c r="L126" s="21"/>
      <c r="M126" s="22"/>
      <c r="N126" s="22"/>
      <c r="O126" s="22"/>
      <c r="P126" s="12"/>
      <c r="Q126" s="23"/>
      <c r="R126" s="23"/>
      <c r="S126" s="13"/>
    </row>
    <row r="127" spans="1:19" x14ac:dyDescent="0.4">
      <c r="A127" s="1"/>
      <c r="B127" s="12"/>
      <c r="C127" s="12"/>
      <c r="D127" s="12"/>
      <c r="E127" s="12"/>
      <c r="F127" s="13"/>
      <c r="G127" s="20">
        <v>14</v>
      </c>
      <c r="H127" s="21">
        <v>0.35704559462399998</v>
      </c>
      <c r="I127" s="21">
        <f>H127/SUM(H114:H129)</f>
        <v>9.0457927240734266E-3</v>
      </c>
      <c r="J127" s="21"/>
      <c r="K127" s="21"/>
      <c r="L127" s="21"/>
      <c r="M127" s="22"/>
      <c r="N127" s="22"/>
      <c r="O127" s="22"/>
      <c r="P127" s="12"/>
      <c r="Q127" s="23"/>
      <c r="R127" s="23"/>
      <c r="S127" s="13"/>
    </row>
    <row r="128" spans="1:19" x14ac:dyDescent="0.4">
      <c r="A128" s="1"/>
      <c r="B128" s="12"/>
      <c r="C128" s="12"/>
      <c r="D128" s="12"/>
      <c r="E128" s="12"/>
      <c r="F128" s="13"/>
      <c r="G128" s="20">
        <v>15</v>
      </c>
      <c r="H128" s="21">
        <v>0.47538648575999998</v>
      </c>
      <c r="I128" s="21">
        <f>H128/SUM(H114:H129)</f>
        <v>1.2043973315338557E-2</v>
      </c>
      <c r="J128" s="21"/>
      <c r="K128" s="21"/>
      <c r="L128" s="21"/>
      <c r="M128" s="22"/>
      <c r="N128" s="22"/>
      <c r="O128" s="22"/>
      <c r="P128" s="12"/>
      <c r="Q128" s="23"/>
      <c r="R128" s="23"/>
      <c r="S128" s="13"/>
    </row>
    <row r="129" spans="1:19" ht="15" thickBot="1" x14ac:dyDescent="0.45">
      <c r="A129" s="1"/>
      <c r="B129" s="25"/>
      <c r="C129" s="25"/>
      <c r="D129" s="25"/>
      <c r="E129" s="25"/>
      <c r="F129" s="26"/>
      <c r="G129" s="27">
        <v>16</v>
      </c>
      <c r="H129" s="28">
        <v>0.10991205273599999</v>
      </c>
      <c r="I129" s="28">
        <f>H129/SUM(H114:H129)</f>
        <v>2.784634965106645E-3</v>
      </c>
      <c r="J129" s="28"/>
      <c r="K129" s="28"/>
      <c r="L129" s="28"/>
      <c r="M129" s="29"/>
      <c r="N129" s="29"/>
      <c r="O129" s="29"/>
      <c r="P129" s="25"/>
      <c r="Q129" s="30"/>
      <c r="R129" s="30"/>
      <c r="S129" s="26"/>
    </row>
    <row r="130" spans="1:19" x14ac:dyDescent="0.4">
      <c r="A130" s="32">
        <v>9</v>
      </c>
      <c r="B130" s="11" t="s">
        <v>24</v>
      </c>
      <c r="C130" s="11">
        <v>2</v>
      </c>
      <c r="D130" s="11">
        <v>0.2</v>
      </c>
      <c r="E130" s="11">
        <v>6.9599999999999995E-2</v>
      </c>
      <c r="F130" s="31">
        <v>0.20979999999999999</v>
      </c>
      <c r="G130" s="14">
        <v>1</v>
      </c>
      <c r="H130" s="15">
        <v>5.0090900843519996</v>
      </c>
      <c r="I130" s="15">
        <f>H130/SUM(H130:H145)</f>
        <v>0.23460396664982316</v>
      </c>
      <c r="J130" s="15">
        <f>H130/H131</f>
        <v>1.3252163054143251</v>
      </c>
      <c r="K130" s="15">
        <v>3.7149999999999998E-4</v>
      </c>
      <c r="L130" s="15">
        <v>3.0000000000000001E-3</v>
      </c>
      <c r="M130" s="15">
        <f>K130/L130</f>
        <v>0.12383333333333332</v>
      </c>
      <c r="N130" s="16" t="b">
        <f>M130&gt;1</f>
        <v>0</v>
      </c>
      <c r="O130" s="16" t="s">
        <v>16</v>
      </c>
      <c r="P130" s="17">
        <f>SUM(I130:I131)</f>
        <v>0.4116346639717029</v>
      </c>
      <c r="Q130" s="18">
        <f>SUM(I132:I133)</f>
        <v>0.24260990399191518</v>
      </c>
      <c r="R130" s="18">
        <f>SUM(I134:I137)</f>
        <v>0.20888074785245078</v>
      </c>
      <c r="S130" s="19">
        <f>SUM(I138:I145)</f>
        <v>0.13687468418393131</v>
      </c>
    </row>
    <row r="131" spans="1:19" x14ac:dyDescent="0.4">
      <c r="A131" s="1"/>
      <c r="B131" s="12"/>
      <c r="C131" s="12"/>
      <c r="D131" s="12"/>
      <c r="E131" s="12"/>
      <c r="F131" s="13"/>
      <c r="G131" s="20">
        <v>2</v>
      </c>
      <c r="H131" s="21">
        <v>3.779828292096</v>
      </c>
      <c r="I131" s="21">
        <f>H131/SUM(H130:H145)</f>
        <v>0.17703069732187976</v>
      </c>
      <c r="J131" s="21"/>
      <c r="K131" s="21"/>
      <c r="L131" s="21"/>
      <c r="M131" s="22"/>
      <c r="N131" s="22"/>
      <c r="O131" s="22"/>
      <c r="P131" s="12"/>
      <c r="Q131" s="23"/>
      <c r="R131" s="23"/>
      <c r="S131" s="13"/>
    </row>
    <row r="132" spans="1:19" x14ac:dyDescent="0.4">
      <c r="A132" s="1"/>
      <c r="B132" s="12"/>
      <c r="C132" s="12"/>
      <c r="D132" s="12"/>
      <c r="E132" s="12"/>
      <c r="F132" s="13"/>
      <c r="G132" s="20">
        <v>3</v>
      </c>
      <c r="H132" s="21">
        <v>2.4989820088319998</v>
      </c>
      <c r="I132" s="21">
        <f>H132/SUM(H130:H145)</f>
        <v>0.11704143506821628</v>
      </c>
      <c r="J132" s="21"/>
      <c r="K132" s="21"/>
      <c r="L132" s="21"/>
      <c r="M132" s="22"/>
      <c r="N132" s="22"/>
      <c r="O132" s="22"/>
      <c r="P132" s="12"/>
      <c r="Q132" s="23"/>
      <c r="R132" s="23"/>
      <c r="S132" s="13"/>
    </row>
    <row r="133" spans="1:19" x14ac:dyDescent="0.4">
      <c r="A133" s="1"/>
      <c r="B133" s="12"/>
      <c r="C133" s="12"/>
      <c r="D133" s="12"/>
      <c r="E133" s="12"/>
      <c r="F133" s="13"/>
      <c r="G133" s="20">
        <v>4</v>
      </c>
      <c r="H133" s="21">
        <v>2.6810449182720002</v>
      </c>
      <c r="I133" s="21">
        <f>H133/SUM(H130:H145)</f>
        <v>0.12556846892369888</v>
      </c>
      <c r="J133" s="21"/>
      <c r="K133" s="21"/>
      <c r="L133" s="21"/>
      <c r="M133" s="22"/>
      <c r="N133" s="22"/>
      <c r="O133" s="22"/>
      <c r="P133" s="12"/>
      <c r="Q133" s="23"/>
      <c r="R133" s="23"/>
      <c r="S133" s="13"/>
    </row>
    <row r="134" spans="1:19" x14ac:dyDescent="0.4">
      <c r="A134" s="1"/>
      <c r="B134" s="12"/>
      <c r="C134" s="12"/>
      <c r="D134" s="12"/>
      <c r="E134" s="12"/>
      <c r="F134" s="13"/>
      <c r="G134" s="20">
        <v>5</v>
      </c>
      <c r="H134" s="21">
        <v>1.167899848704</v>
      </c>
      <c r="I134" s="21">
        <f>H134/SUM(H130:H145)</f>
        <v>5.4699343102577069E-2</v>
      </c>
      <c r="J134" s="21"/>
      <c r="K134" s="21"/>
      <c r="L134" s="21"/>
      <c r="M134" s="22"/>
      <c r="N134" s="22"/>
      <c r="O134" s="22"/>
      <c r="P134" s="12"/>
      <c r="Q134" s="23"/>
      <c r="R134" s="23"/>
      <c r="S134" s="13"/>
    </row>
    <row r="135" spans="1:19" x14ac:dyDescent="0.4">
      <c r="A135" s="1"/>
      <c r="B135" s="12"/>
      <c r="C135" s="12"/>
      <c r="D135" s="12"/>
      <c r="E135" s="12"/>
      <c r="F135" s="13"/>
      <c r="G135" s="20">
        <v>6</v>
      </c>
      <c r="H135" s="21">
        <v>0.998648773632</v>
      </c>
      <c r="I135" s="21">
        <f>H135/SUM(H130:H145)</f>
        <v>4.6772359777665494E-2</v>
      </c>
      <c r="J135" s="21"/>
      <c r="K135" s="21"/>
      <c r="L135" s="21"/>
      <c r="M135" s="22"/>
      <c r="N135" s="22"/>
      <c r="O135" s="22"/>
      <c r="P135" s="12"/>
      <c r="Q135" s="23"/>
      <c r="R135" s="23"/>
      <c r="S135" s="13"/>
    </row>
    <row r="136" spans="1:19" x14ac:dyDescent="0.4">
      <c r="A136" s="1"/>
      <c r="B136" s="12"/>
      <c r="C136" s="12"/>
      <c r="D136" s="12"/>
      <c r="E136" s="12"/>
      <c r="F136" s="13"/>
      <c r="G136" s="20">
        <v>7</v>
      </c>
      <c r="H136" s="21">
        <v>1.1314872668160001</v>
      </c>
      <c r="I136" s="21">
        <f>H136/SUM(H130:H145)</f>
        <v>5.2993936331480557E-2</v>
      </c>
      <c r="J136" s="21"/>
      <c r="K136" s="21"/>
      <c r="L136" s="21"/>
      <c r="M136" s="22"/>
      <c r="N136" s="22"/>
      <c r="O136" s="22"/>
      <c r="P136" s="12"/>
      <c r="Q136" s="23"/>
      <c r="R136" s="23"/>
      <c r="S136" s="13"/>
    </row>
    <row r="137" spans="1:19" x14ac:dyDescent="0.4">
      <c r="A137" s="1"/>
      <c r="B137" s="12"/>
      <c r="C137" s="12"/>
      <c r="D137" s="12"/>
      <c r="E137" s="12"/>
      <c r="F137" s="13"/>
      <c r="G137" s="20">
        <v>8</v>
      </c>
      <c r="H137" s="21">
        <v>1.1618310850560001</v>
      </c>
      <c r="I137" s="21">
        <f>H137/SUM(H130:H145)</f>
        <v>5.4415108640727655E-2</v>
      </c>
      <c r="J137" s="21"/>
      <c r="K137" s="21"/>
      <c r="L137" s="21"/>
      <c r="M137" s="22"/>
      <c r="N137" s="22"/>
      <c r="O137" s="22"/>
      <c r="P137" s="12"/>
      <c r="Q137" s="23"/>
      <c r="R137" s="23"/>
      <c r="S137" s="13"/>
    </row>
    <row r="138" spans="1:19" x14ac:dyDescent="0.4">
      <c r="A138" s="1"/>
      <c r="B138" s="12"/>
      <c r="C138" s="12"/>
      <c r="D138" s="12"/>
      <c r="E138" s="12"/>
      <c r="F138" s="13"/>
      <c r="G138" s="20">
        <v>9</v>
      </c>
      <c r="H138" s="21">
        <v>0.64902055680000004</v>
      </c>
      <c r="I138" s="21">
        <f>H138/SUM(H130:H145)</f>
        <v>3.0397296614451751E-2</v>
      </c>
      <c r="J138" s="21"/>
      <c r="K138" s="21"/>
      <c r="L138" s="21"/>
      <c r="M138" s="22"/>
      <c r="N138" s="22"/>
      <c r="O138" s="22"/>
      <c r="P138" s="12"/>
      <c r="Q138" s="23"/>
      <c r="R138" s="23"/>
      <c r="S138" s="13"/>
    </row>
    <row r="139" spans="1:19" x14ac:dyDescent="0.4">
      <c r="A139" s="1"/>
      <c r="B139" s="12"/>
      <c r="C139" s="12"/>
      <c r="D139" s="12"/>
      <c r="E139" s="12"/>
      <c r="F139" s="13"/>
      <c r="G139" s="20">
        <v>10</v>
      </c>
      <c r="H139" s="21">
        <v>0.58630999910399995</v>
      </c>
      <c r="I139" s="21">
        <f>H139/SUM(H130:H145)</f>
        <v>2.7460207175341082E-2</v>
      </c>
      <c r="J139" s="21"/>
      <c r="K139" s="21"/>
      <c r="L139" s="21"/>
      <c r="M139" s="22"/>
      <c r="N139" s="22"/>
      <c r="O139" s="22"/>
      <c r="P139" s="12"/>
      <c r="Q139" s="23"/>
      <c r="R139" s="23"/>
      <c r="S139" s="13"/>
    </row>
    <row r="140" spans="1:19" x14ac:dyDescent="0.4">
      <c r="A140" s="1"/>
      <c r="B140" s="12"/>
      <c r="C140" s="12"/>
      <c r="D140" s="12"/>
      <c r="E140" s="12"/>
      <c r="F140" s="13"/>
      <c r="G140" s="24">
        <v>11</v>
      </c>
      <c r="H140" s="21">
        <v>0.274442978304</v>
      </c>
      <c r="I140" s="21">
        <f>H140/SUM(H130:H145)</f>
        <v>1.2853713996968169E-2</v>
      </c>
      <c r="J140" s="21"/>
      <c r="K140" s="21"/>
      <c r="L140" s="21"/>
      <c r="M140" s="22"/>
      <c r="N140" s="22"/>
      <c r="O140" s="22"/>
      <c r="P140" s="12"/>
      <c r="Q140" s="23"/>
      <c r="R140" s="23"/>
      <c r="S140" s="13"/>
    </row>
    <row r="141" spans="1:19" x14ac:dyDescent="0.4">
      <c r="A141" s="1"/>
      <c r="B141" s="12"/>
      <c r="C141" s="12"/>
      <c r="D141" s="12"/>
      <c r="E141" s="12"/>
      <c r="F141" s="13"/>
      <c r="G141" s="20">
        <v>12</v>
      </c>
      <c r="H141" s="21">
        <v>0.14126733158400001</v>
      </c>
      <c r="I141" s="21">
        <f>H141/SUM(H130:H145)</f>
        <v>6.6163466397170306E-3</v>
      </c>
      <c r="J141" s="21"/>
      <c r="K141" s="21"/>
      <c r="L141" s="21"/>
      <c r="M141" s="22"/>
      <c r="N141" s="22"/>
      <c r="O141" s="22"/>
      <c r="P141" s="12"/>
      <c r="Q141" s="23"/>
      <c r="R141" s="23"/>
      <c r="S141" s="13"/>
    </row>
    <row r="142" spans="1:19" x14ac:dyDescent="0.4">
      <c r="A142" s="1"/>
      <c r="B142" s="12"/>
      <c r="C142" s="12"/>
      <c r="D142" s="12"/>
      <c r="E142" s="12"/>
      <c r="F142" s="13"/>
      <c r="G142" s="20">
        <v>13</v>
      </c>
      <c r="H142" s="21">
        <v>0.21948695193600001</v>
      </c>
      <c r="I142" s="21">
        <f>H142/SUM(H130:H145)</f>
        <v>1.027981303688732E-2</v>
      </c>
      <c r="J142" s="21"/>
      <c r="K142" s="21"/>
      <c r="L142" s="21"/>
      <c r="M142" s="22"/>
      <c r="N142" s="22"/>
      <c r="O142" s="22"/>
      <c r="P142" s="12"/>
      <c r="Q142" s="23"/>
      <c r="R142" s="23"/>
      <c r="S142" s="13"/>
    </row>
    <row r="143" spans="1:19" x14ac:dyDescent="0.4">
      <c r="A143" s="1"/>
      <c r="B143" s="12"/>
      <c r="C143" s="12"/>
      <c r="D143" s="12"/>
      <c r="E143" s="12"/>
      <c r="F143" s="13"/>
      <c r="G143" s="20">
        <v>14</v>
      </c>
      <c r="H143" s="21">
        <v>0.19116605491200001</v>
      </c>
      <c r="I143" s="21">
        <f>H143/SUM(H130:H145)</f>
        <v>8.9533855482566965E-3</v>
      </c>
      <c r="J143" s="21"/>
      <c r="K143" s="21"/>
      <c r="L143" s="21"/>
      <c r="M143" s="22"/>
      <c r="N143" s="22"/>
      <c r="O143" s="22"/>
      <c r="P143" s="12"/>
      <c r="Q143" s="23"/>
      <c r="R143" s="23"/>
      <c r="S143" s="13"/>
    </row>
    <row r="144" spans="1:19" x14ac:dyDescent="0.4">
      <c r="A144" s="1"/>
      <c r="B144" s="12"/>
      <c r="C144" s="12"/>
      <c r="D144" s="12"/>
      <c r="E144" s="12"/>
      <c r="F144" s="13"/>
      <c r="G144" s="20">
        <v>15</v>
      </c>
      <c r="H144" s="21">
        <v>0.224881408512</v>
      </c>
      <c r="I144" s="21">
        <f>H144/SUM(H130:H145)</f>
        <v>1.053246589186458E-2</v>
      </c>
      <c r="J144" s="21"/>
      <c r="K144" s="21"/>
      <c r="L144" s="21"/>
      <c r="M144" s="22"/>
      <c r="N144" s="22"/>
      <c r="O144" s="22"/>
      <c r="P144" s="12"/>
      <c r="Q144" s="23"/>
      <c r="R144" s="23"/>
      <c r="S144" s="13"/>
    </row>
    <row r="145" spans="1:19" ht="15" thickBot="1" x14ac:dyDescent="0.45">
      <c r="A145" s="1"/>
      <c r="B145" s="25"/>
      <c r="C145" s="25"/>
      <c r="D145" s="25"/>
      <c r="E145" s="25"/>
      <c r="F145" s="26"/>
      <c r="G145" s="27">
        <v>16</v>
      </c>
      <c r="H145" s="28">
        <v>0.63587156889600005</v>
      </c>
      <c r="I145" s="28">
        <f>H145/SUM(H130:H145)</f>
        <v>2.9781455280444676E-2</v>
      </c>
      <c r="J145" s="28"/>
      <c r="K145" s="28"/>
      <c r="L145" s="28"/>
      <c r="M145" s="29"/>
      <c r="N145" s="29"/>
      <c r="O145" s="29"/>
      <c r="P145" s="25"/>
      <c r="Q145" s="30"/>
      <c r="R145" s="30"/>
      <c r="S145" s="26"/>
    </row>
    <row r="146" spans="1:19" x14ac:dyDescent="0.4">
      <c r="A146" s="1">
        <v>10</v>
      </c>
      <c r="B146" s="11" t="s">
        <v>25</v>
      </c>
      <c r="C146" s="11">
        <v>10</v>
      </c>
      <c r="D146" s="11">
        <v>0.2</v>
      </c>
      <c r="E146" s="11">
        <v>6.6100000000000006E-2</v>
      </c>
      <c r="F146" s="31">
        <v>0.20979999999999999</v>
      </c>
      <c r="G146" s="14">
        <v>1</v>
      </c>
      <c r="H146" s="15">
        <v>4.2971263364989998</v>
      </c>
      <c r="I146" s="15">
        <f>H146/SUM(H146:H161)</f>
        <v>0.16623466583245819</v>
      </c>
      <c r="J146" s="15">
        <f>H146/H147</f>
        <v>1.006221681206465</v>
      </c>
      <c r="K146" s="15">
        <v>0</v>
      </c>
      <c r="L146" s="15">
        <v>2.3E-3</v>
      </c>
      <c r="M146" s="16">
        <f>K146/L146</f>
        <v>0</v>
      </c>
      <c r="N146" s="16" t="b">
        <f>M146&gt;1</f>
        <v>0</v>
      </c>
      <c r="O146" s="16">
        <v>3</v>
      </c>
      <c r="P146" s="17">
        <f>SUM(I146:I147)</f>
        <v>0.33144146761110993</v>
      </c>
      <c r="Q146" s="18">
        <f>SUM(I148:I149)</f>
        <v>0.20748329720912567</v>
      </c>
      <c r="R146" s="18">
        <f>SUM(I150:I153)</f>
        <v>0.1844680803521552</v>
      </c>
      <c r="S146" s="19">
        <f>SUM(I154:I161)</f>
        <v>0.27660715482760939</v>
      </c>
    </row>
    <row r="147" spans="1:19" x14ac:dyDescent="0.4">
      <c r="A147" s="1"/>
      <c r="B147" s="12"/>
      <c r="C147" s="12"/>
      <c r="D147" s="12"/>
      <c r="E147" s="12"/>
      <c r="F147" s="13"/>
      <c r="G147" s="20">
        <v>2</v>
      </c>
      <c r="H147" s="21">
        <v>4.2705562966470003</v>
      </c>
      <c r="I147" s="21">
        <f>H147/SUM(H146:H161)</f>
        <v>0.16520680177865177</v>
      </c>
      <c r="J147" s="21"/>
      <c r="K147" s="21"/>
      <c r="L147" s="21"/>
      <c r="M147" s="22"/>
      <c r="N147" s="22"/>
      <c r="O147" s="22"/>
      <c r="P147" s="12"/>
      <c r="Q147" s="23"/>
      <c r="R147" s="23"/>
      <c r="S147" s="13"/>
    </row>
    <row r="148" spans="1:19" x14ac:dyDescent="0.4">
      <c r="A148" s="1"/>
      <c r="B148" s="12"/>
      <c r="C148" s="12"/>
      <c r="D148" s="12"/>
      <c r="E148" s="12"/>
      <c r="F148" s="13"/>
      <c r="G148" s="20">
        <v>3</v>
      </c>
      <c r="H148" s="21">
        <v>2.5744058178340001</v>
      </c>
      <c r="I148" s="21">
        <f>H148/SUM(H146:H161)</f>
        <v>9.9591088865550931E-2</v>
      </c>
      <c r="J148" s="21"/>
      <c r="K148" s="21"/>
      <c r="L148" s="21"/>
      <c r="M148" s="22"/>
      <c r="N148" s="22"/>
      <c r="O148" s="22"/>
      <c r="P148" s="12"/>
      <c r="Q148" s="23"/>
      <c r="R148" s="23"/>
      <c r="S148" s="13"/>
    </row>
    <row r="149" spans="1:19" x14ac:dyDescent="0.4">
      <c r="A149" s="1"/>
      <c r="B149" s="12"/>
      <c r="C149" s="12"/>
      <c r="D149" s="12"/>
      <c r="E149" s="12"/>
      <c r="F149" s="13"/>
      <c r="G149" s="20">
        <v>4</v>
      </c>
      <c r="H149" s="21">
        <v>2.7889877701170001</v>
      </c>
      <c r="I149" s="21">
        <f>H149/SUM(H146:H161)</f>
        <v>0.10789220834357476</v>
      </c>
      <c r="J149" s="21"/>
      <c r="K149" s="21"/>
      <c r="L149" s="21"/>
      <c r="M149" s="22"/>
      <c r="N149" s="22"/>
      <c r="O149" s="22"/>
      <c r="P149" s="12"/>
      <c r="Q149" s="23"/>
      <c r="R149" s="23"/>
      <c r="S149" s="13"/>
    </row>
    <row r="150" spans="1:19" x14ac:dyDescent="0.4">
      <c r="A150" s="1"/>
      <c r="B150" s="12"/>
      <c r="C150" s="12"/>
      <c r="D150" s="12"/>
      <c r="E150" s="12"/>
      <c r="F150" s="13"/>
      <c r="G150" s="20">
        <v>5</v>
      </c>
      <c r="H150" s="21">
        <v>0.81154143460999995</v>
      </c>
      <c r="I150" s="21">
        <f>H150/SUM(H146:H161)</f>
        <v>3.1394543382566538E-2</v>
      </c>
      <c r="J150" s="21"/>
      <c r="K150" s="21"/>
      <c r="L150" s="21"/>
      <c r="M150" s="22"/>
      <c r="N150" s="22"/>
      <c r="O150" s="22"/>
      <c r="P150" s="12"/>
      <c r="Q150" s="23"/>
      <c r="R150" s="23"/>
      <c r="S150" s="13"/>
    </row>
    <row r="151" spans="1:19" x14ac:dyDescent="0.4">
      <c r="A151" s="1"/>
      <c r="B151" s="12"/>
      <c r="C151" s="12"/>
      <c r="D151" s="12"/>
      <c r="E151" s="12"/>
      <c r="F151" s="13"/>
      <c r="G151" s="20">
        <v>6</v>
      </c>
      <c r="H151" s="21">
        <v>1.567343546487</v>
      </c>
      <c r="I151" s="21">
        <f>H151/SUM(H146:H161)</f>
        <v>6.0632806739213028E-2</v>
      </c>
      <c r="J151" s="21"/>
      <c r="K151" s="21"/>
      <c r="L151" s="21"/>
      <c r="M151" s="22"/>
      <c r="N151" s="22"/>
      <c r="O151" s="22"/>
      <c r="P151" s="12"/>
      <c r="Q151" s="23"/>
      <c r="R151" s="23"/>
      <c r="S151" s="13"/>
    </row>
    <row r="152" spans="1:19" x14ac:dyDescent="0.4">
      <c r="A152" s="1"/>
      <c r="B152" s="12"/>
      <c r="C152" s="12"/>
      <c r="D152" s="12"/>
      <c r="E152" s="12"/>
      <c r="F152" s="13"/>
      <c r="G152" s="20">
        <v>7</v>
      </c>
      <c r="H152" s="21">
        <v>1.3383213551540001</v>
      </c>
      <c r="I152" s="21">
        <f>H152/SUM(H146:H161)</f>
        <v>5.1773065492816135E-2</v>
      </c>
      <c r="J152" s="21"/>
      <c r="K152" s="21"/>
      <c r="L152" s="21"/>
      <c r="M152" s="22"/>
      <c r="N152" s="22"/>
      <c r="O152" s="22"/>
      <c r="P152" s="12"/>
      <c r="Q152" s="23"/>
      <c r="R152" s="23"/>
      <c r="S152" s="13"/>
    </row>
    <row r="153" spans="1:19" x14ac:dyDescent="0.4">
      <c r="A153" s="1"/>
      <c r="B153" s="12"/>
      <c r="C153" s="12"/>
      <c r="D153" s="12"/>
      <c r="E153" s="12"/>
      <c r="F153" s="13"/>
      <c r="G153" s="20">
        <v>8</v>
      </c>
      <c r="H153" s="21">
        <v>1.0512494028399999</v>
      </c>
      <c r="I153" s="21">
        <f>H153/SUM(H146:H161)</f>
        <v>4.0667664737559499E-2</v>
      </c>
      <c r="J153" s="21"/>
      <c r="K153" s="21"/>
      <c r="L153" s="21"/>
      <c r="M153" s="22"/>
      <c r="N153" s="22"/>
      <c r="O153" s="22"/>
      <c r="P153" s="12"/>
      <c r="Q153" s="23"/>
      <c r="R153" s="23"/>
      <c r="S153" s="13"/>
    </row>
    <row r="154" spans="1:19" x14ac:dyDescent="0.4">
      <c r="A154" s="1"/>
      <c r="B154" s="12"/>
      <c r="C154" s="12"/>
      <c r="D154" s="12"/>
      <c r="E154" s="12"/>
      <c r="F154" s="13"/>
      <c r="G154" s="20">
        <v>9</v>
      </c>
      <c r="H154" s="21">
        <v>0.88345382507900005</v>
      </c>
      <c r="I154" s="21">
        <f>H154/SUM(H146:H161)</f>
        <v>3.4176479789064428E-2</v>
      </c>
      <c r="J154" s="21"/>
      <c r="K154" s="21"/>
      <c r="L154" s="21"/>
      <c r="M154" s="22"/>
      <c r="N154" s="22"/>
      <c r="O154" s="22"/>
      <c r="P154" s="12"/>
      <c r="Q154" s="23"/>
      <c r="R154" s="23"/>
      <c r="S154" s="13"/>
    </row>
    <row r="155" spans="1:19" x14ac:dyDescent="0.4">
      <c r="A155" s="1"/>
      <c r="B155" s="12"/>
      <c r="C155" s="12"/>
      <c r="D155" s="12"/>
      <c r="E155" s="12"/>
      <c r="F155" s="13"/>
      <c r="G155" s="20">
        <v>10</v>
      </c>
      <c r="H155" s="21">
        <v>0.278985418446</v>
      </c>
      <c r="I155" s="21">
        <f>H155/SUM(H146:H161)</f>
        <v>1.0792572564967714E-2</v>
      </c>
      <c r="J155" s="21"/>
      <c r="K155" s="21"/>
      <c r="L155" s="21"/>
      <c r="M155" s="22"/>
      <c r="N155" s="22"/>
      <c r="O155" s="22"/>
      <c r="P155" s="12"/>
      <c r="Q155" s="23"/>
      <c r="R155" s="23"/>
      <c r="S155" s="13"/>
    </row>
    <row r="156" spans="1:19" x14ac:dyDescent="0.4">
      <c r="A156" s="1"/>
      <c r="B156" s="12"/>
      <c r="C156" s="12"/>
      <c r="D156" s="12"/>
      <c r="E156" s="12"/>
      <c r="F156" s="13"/>
      <c r="G156" s="24">
        <v>11</v>
      </c>
      <c r="H156" s="21">
        <v>0.507141195436</v>
      </c>
      <c r="I156" s="21">
        <f>H156/SUM(H146:H161)</f>
        <v>1.9618796505262222E-2</v>
      </c>
      <c r="J156" s="21"/>
      <c r="K156" s="21"/>
      <c r="L156" s="21"/>
      <c r="M156" s="22"/>
      <c r="N156" s="22"/>
      <c r="O156" s="22"/>
      <c r="P156" s="12"/>
      <c r="Q156" s="23"/>
      <c r="R156" s="23"/>
      <c r="S156" s="13"/>
    </row>
    <row r="157" spans="1:19" x14ac:dyDescent="0.4">
      <c r="A157" s="1"/>
      <c r="B157" s="12"/>
      <c r="C157" s="12"/>
      <c r="D157" s="12"/>
      <c r="E157" s="12"/>
      <c r="F157" s="13"/>
      <c r="G157" s="20">
        <v>12</v>
      </c>
      <c r="H157" s="21">
        <v>1.0238129486450001</v>
      </c>
      <c r="I157" s="21">
        <f>H157/SUM(H146:H161)</f>
        <v>3.9606283377650667E-2</v>
      </c>
      <c r="J157" s="21"/>
      <c r="K157" s="21"/>
      <c r="L157" s="21"/>
      <c r="M157" s="22"/>
      <c r="N157" s="22"/>
      <c r="O157" s="22"/>
      <c r="P157" s="12"/>
      <c r="Q157" s="23"/>
      <c r="R157" s="23"/>
      <c r="S157" s="13"/>
    </row>
    <row r="158" spans="1:19" x14ac:dyDescent="0.4">
      <c r="A158" s="1"/>
      <c r="B158" s="12"/>
      <c r="C158" s="12"/>
      <c r="D158" s="12"/>
      <c r="E158" s="12"/>
      <c r="F158" s="13"/>
      <c r="G158" s="20">
        <v>13</v>
      </c>
      <c r="H158" s="21">
        <v>0.98020342671399996</v>
      </c>
      <c r="I158" s="21">
        <f>H158/SUM(H146:H161)</f>
        <v>3.7919245637163992E-2</v>
      </c>
      <c r="J158" s="21"/>
      <c r="K158" s="21"/>
      <c r="L158" s="21"/>
      <c r="M158" s="22"/>
      <c r="N158" s="22"/>
      <c r="O158" s="22"/>
      <c r="P158" s="12"/>
      <c r="Q158" s="23"/>
      <c r="R158" s="23"/>
      <c r="S158" s="13"/>
    </row>
    <row r="159" spans="1:19" x14ac:dyDescent="0.4">
      <c r="A159" s="1"/>
      <c r="B159" s="12"/>
      <c r="C159" s="12"/>
      <c r="D159" s="12"/>
      <c r="E159" s="12"/>
      <c r="F159" s="13"/>
      <c r="G159" s="20">
        <v>14</v>
      </c>
      <c r="H159" s="21">
        <v>1.174857849108</v>
      </c>
      <c r="I159" s="21">
        <f>H159/SUM(H146:H161)</f>
        <v>4.544946707483298E-2</v>
      </c>
      <c r="J159" s="21"/>
      <c r="K159" s="21"/>
      <c r="L159" s="21"/>
      <c r="M159" s="22"/>
      <c r="N159" s="22"/>
      <c r="O159" s="22"/>
      <c r="P159" s="12"/>
      <c r="Q159" s="23"/>
      <c r="R159" s="23"/>
      <c r="S159" s="13"/>
    </row>
    <row r="160" spans="1:19" x14ac:dyDescent="0.4">
      <c r="A160" s="1"/>
      <c r="B160" s="12"/>
      <c r="C160" s="12"/>
      <c r="D160" s="12"/>
      <c r="E160" s="12"/>
      <c r="F160" s="13"/>
      <c r="G160" s="20">
        <v>15</v>
      </c>
      <c r="H160" s="21">
        <v>1.300487928843</v>
      </c>
      <c r="I160" s="21">
        <f>H160/SUM(H146:H161)</f>
        <v>5.030947645967869E-2</v>
      </c>
      <c r="J160" s="21"/>
      <c r="K160" s="21"/>
      <c r="L160" s="21"/>
      <c r="M160" s="22"/>
      <c r="N160" s="22"/>
      <c r="O160" s="22"/>
      <c r="P160" s="12"/>
      <c r="Q160" s="23"/>
      <c r="R160" s="23"/>
      <c r="S160" s="13"/>
    </row>
    <row r="161" spans="1:19" ht="15" thickBot="1" x14ac:dyDescent="0.45">
      <c r="A161" s="1"/>
      <c r="B161" s="25"/>
      <c r="C161" s="25"/>
      <c r="D161" s="25"/>
      <c r="E161" s="25"/>
      <c r="F161" s="26"/>
      <c r="G161" s="27">
        <v>16</v>
      </c>
      <c r="H161" s="28">
        <v>1.001286175727</v>
      </c>
      <c r="I161" s="28">
        <f>H161/SUM(H146:H161)</f>
        <v>3.873483341898868E-2</v>
      </c>
      <c r="J161" s="28"/>
      <c r="K161" s="28"/>
      <c r="L161" s="28"/>
      <c r="M161" s="29"/>
      <c r="N161" s="29"/>
      <c r="O161" s="29"/>
      <c r="P161" s="25"/>
      <c r="Q161" s="30"/>
      <c r="R161" s="30"/>
      <c r="S161" s="26"/>
    </row>
    <row r="162" spans="1:19" x14ac:dyDescent="0.4">
      <c r="A162" s="1">
        <v>11</v>
      </c>
      <c r="B162" s="11" t="s">
        <v>26</v>
      </c>
      <c r="C162" s="11">
        <v>5</v>
      </c>
      <c r="D162" s="11">
        <v>0.25</v>
      </c>
      <c r="E162" s="11">
        <v>6.6100000000000006E-2</v>
      </c>
      <c r="F162" s="31">
        <v>0.20979999999999999</v>
      </c>
      <c r="G162" s="14">
        <v>1</v>
      </c>
      <c r="H162" s="15">
        <v>4.9674422331999999</v>
      </c>
      <c r="I162" s="15">
        <f>H162/SUM(H162:H177)</f>
        <v>0.2358005565989883</v>
      </c>
      <c r="J162" s="15">
        <f>H162/H163</f>
        <v>1.0322890409314607</v>
      </c>
      <c r="K162" s="15">
        <v>8.3999999999999995E-3</v>
      </c>
      <c r="L162" s="15">
        <v>0</v>
      </c>
      <c r="M162" s="16" t="s">
        <v>15</v>
      </c>
      <c r="N162" s="16" t="b">
        <f>M162&gt;1</f>
        <v>1</v>
      </c>
      <c r="O162" s="16">
        <v>3</v>
      </c>
      <c r="P162" s="17">
        <f>SUM(I162:I163)</f>
        <v>0.46422549113691525</v>
      </c>
      <c r="Q162" s="18">
        <f>SUM(I164:I165)</f>
        <v>0.21453737850102139</v>
      </c>
      <c r="R162" s="18">
        <f>SUM(I166:I169)</f>
        <v>0.21631959201019982</v>
      </c>
      <c r="S162" s="19">
        <f>SUM(I170:I177)</f>
        <v>0.10491753835186381</v>
      </c>
    </row>
    <row r="163" spans="1:19" x14ac:dyDescent="0.4">
      <c r="A163" s="1"/>
      <c r="B163" s="12"/>
      <c r="C163" s="12"/>
      <c r="D163" s="12"/>
      <c r="E163" s="12"/>
      <c r="F163" s="13"/>
      <c r="G163" s="20">
        <v>2</v>
      </c>
      <c r="H163" s="21">
        <v>4.8120652610220001</v>
      </c>
      <c r="I163" s="21">
        <f>H163/SUM(H162:H177)</f>
        <v>0.22842493453792692</v>
      </c>
      <c r="J163" s="21"/>
      <c r="K163" s="21"/>
      <c r="L163" s="21"/>
      <c r="M163" s="22"/>
      <c r="N163" s="22"/>
      <c r="O163" s="22"/>
      <c r="P163" s="12"/>
      <c r="Q163" s="23"/>
      <c r="R163" s="23"/>
      <c r="S163" s="13"/>
    </row>
    <row r="164" spans="1:19" x14ac:dyDescent="0.4">
      <c r="A164" s="1"/>
      <c r="B164" s="12"/>
      <c r="C164" s="12"/>
      <c r="D164" s="12"/>
      <c r="E164" s="12"/>
      <c r="F164" s="13"/>
      <c r="G164" s="20">
        <v>3</v>
      </c>
      <c r="H164" s="21">
        <v>2.3684880089810001</v>
      </c>
      <c r="I164" s="21">
        <f>H164/SUM(H162:H177)</f>
        <v>0.11243025375978506</v>
      </c>
      <c r="J164" s="21"/>
      <c r="K164" s="21"/>
      <c r="L164" s="21"/>
      <c r="M164" s="22"/>
      <c r="N164" s="22"/>
      <c r="O164" s="22"/>
      <c r="P164" s="12"/>
      <c r="Q164" s="23"/>
      <c r="R164" s="23"/>
      <c r="S164" s="13"/>
    </row>
    <row r="165" spans="1:19" x14ac:dyDescent="0.4">
      <c r="A165" s="1"/>
      <c r="B165" s="12"/>
      <c r="C165" s="12"/>
      <c r="D165" s="12"/>
      <c r="E165" s="12"/>
      <c r="F165" s="13"/>
      <c r="G165" s="20">
        <v>4</v>
      </c>
      <c r="H165" s="21">
        <v>2.1510180088880002</v>
      </c>
      <c r="I165" s="21">
        <f>H165/SUM(H162:H177)</f>
        <v>0.10210712474123634</v>
      </c>
      <c r="J165" s="21"/>
      <c r="K165" s="21"/>
      <c r="L165" s="21"/>
      <c r="M165" s="22"/>
      <c r="N165" s="22"/>
      <c r="O165" s="22"/>
      <c r="P165" s="12"/>
      <c r="Q165" s="23"/>
      <c r="R165" s="23"/>
      <c r="S165" s="13"/>
    </row>
    <row r="166" spans="1:19" x14ac:dyDescent="0.4">
      <c r="A166" s="1"/>
      <c r="B166" s="12"/>
      <c r="C166" s="12"/>
      <c r="D166" s="12"/>
      <c r="E166" s="12"/>
      <c r="F166" s="13"/>
      <c r="G166" s="20">
        <v>5</v>
      </c>
      <c r="H166" s="21">
        <v>1.1855436260050001</v>
      </c>
      <c r="I166" s="21">
        <f>H166/SUM(H162:H177)</f>
        <v>5.6276818885979484E-2</v>
      </c>
      <c r="J166" s="21"/>
      <c r="K166" s="21"/>
      <c r="L166" s="21"/>
      <c r="M166" s="22"/>
      <c r="N166" s="22"/>
      <c r="O166" s="22"/>
      <c r="P166" s="12"/>
      <c r="Q166" s="23"/>
      <c r="R166" s="23"/>
      <c r="S166" s="13"/>
    </row>
    <row r="167" spans="1:19" x14ac:dyDescent="0.4">
      <c r="A167" s="1"/>
      <c r="B167" s="12"/>
      <c r="C167" s="12"/>
      <c r="D167" s="12"/>
      <c r="E167" s="12"/>
      <c r="F167" s="13"/>
      <c r="G167" s="20">
        <v>6</v>
      </c>
      <c r="H167" s="21">
        <v>1.5676323512679999</v>
      </c>
      <c r="I167" s="21">
        <f>H167/SUM(H162:H177)</f>
        <v>7.4414268675541184E-2</v>
      </c>
      <c r="J167" s="21"/>
      <c r="K167" s="21"/>
      <c r="L167" s="21"/>
      <c r="M167" s="22"/>
      <c r="N167" s="22"/>
      <c r="O167" s="22"/>
      <c r="P167" s="12"/>
      <c r="Q167" s="23"/>
      <c r="R167" s="23"/>
      <c r="S167" s="13"/>
    </row>
    <row r="168" spans="1:19" x14ac:dyDescent="0.4">
      <c r="A168" s="1"/>
      <c r="B168" s="12"/>
      <c r="C168" s="12"/>
      <c r="D168" s="12"/>
      <c r="E168" s="12"/>
      <c r="F168" s="13"/>
      <c r="G168" s="20">
        <v>7</v>
      </c>
      <c r="H168" s="21">
        <v>0.73789621545499995</v>
      </c>
      <c r="I168" s="21">
        <f>H168/SUM(H162:H177)</f>
        <v>3.5027350122698551E-2</v>
      </c>
      <c r="J168" s="21"/>
      <c r="K168" s="21"/>
      <c r="L168" s="21"/>
      <c r="M168" s="22"/>
      <c r="N168" s="22"/>
      <c r="O168" s="22"/>
      <c r="P168" s="12"/>
      <c r="Q168" s="23"/>
      <c r="R168" s="23"/>
      <c r="S168" s="13"/>
    </row>
    <row r="169" spans="1:19" x14ac:dyDescent="0.4">
      <c r="A169" s="1"/>
      <c r="B169" s="12"/>
      <c r="C169" s="12"/>
      <c r="D169" s="12"/>
      <c r="E169" s="12"/>
      <c r="F169" s="13"/>
      <c r="G169" s="20">
        <v>8</v>
      </c>
      <c r="H169" s="21">
        <v>1.0659784466710001</v>
      </c>
      <c r="I169" s="21">
        <f>H169/SUM(H162:H177)</f>
        <v>5.0601154325980578E-2</v>
      </c>
      <c r="J169" s="21"/>
      <c r="K169" s="21"/>
      <c r="L169" s="21"/>
      <c r="M169" s="22"/>
      <c r="N169" s="22"/>
      <c r="O169" s="22"/>
      <c r="P169" s="12"/>
      <c r="Q169" s="23"/>
      <c r="R169" s="23"/>
      <c r="S169" s="13"/>
    </row>
    <row r="170" spans="1:19" x14ac:dyDescent="0.4">
      <c r="A170" s="1"/>
      <c r="B170" s="12"/>
      <c r="C170" s="12"/>
      <c r="D170" s="12"/>
      <c r="E170" s="12"/>
      <c r="F170" s="13"/>
      <c r="G170" s="20">
        <v>9</v>
      </c>
      <c r="H170" s="21">
        <v>0.215448366626</v>
      </c>
      <c r="I170" s="21">
        <f>H170/SUM(H162:H177)</f>
        <v>1.0227163675746819E-2</v>
      </c>
      <c r="J170" s="21"/>
      <c r="K170" s="21"/>
      <c r="L170" s="21"/>
      <c r="M170" s="22"/>
      <c r="N170" s="22"/>
      <c r="O170" s="22"/>
      <c r="P170" s="12"/>
      <c r="Q170" s="23"/>
      <c r="R170" s="23"/>
      <c r="S170" s="13"/>
    </row>
    <row r="171" spans="1:19" x14ac:dyDescent="0.4">
      <c r="A171" s="1"/>
      <c r="B171" s="12"/>
      <c r="C171" s="12"/>
      <c r="D171" s="12"/>
      <c r="E171" s="12"/>
      <c r="F171" s="13"/>
      <c r="G171" s="20">
        <v>10</v>
      </c>
      <c r="H171" s="21">
        <v>0.33443593639800001</v>
      </c>
      <c r="I171" s="21">
        <f>H171/SUM(H162:H177)</f>
        <v>1.5875409566373747E-2</v>
      </c>
      <c r="J171" s="21"/>
      <c r="K171" s="21"/>
      <c r="L171" s="21"/>
      <c r="M171" s="22"/>
      <c r="N171" s="22"/>
      <c r="O171" s="22"/>
      <c r="P171" s="12"/>
      <c r="Q171" s="23"/>
      <c r="R171" s="23"/>
      <c r="S171" s="13"/>
    </row>
    <row r="172" spans="1:19" x14ac:dyDescent="0.4">
      <c r="A172" s="1"/>
      <c r="B172" s="12"/>
      <c r="C172" s="12"/>
      <c r="D172" s="12"/>
      <c r="E172" s="12"/>
      <c r="F172" s="13"/>
      <c r="G172" s="24">
        <v>11</v>
      </c>
      <c r="H172" s="21">
        <v>0.304400239174</v>
      </c>
      <c r="I172" s="21">
        <f>H172/SUM(H162:H177)</f>
        <v>1.4449638759031028E-2</v>
      </c>
      <c r="J172" s="21"/>
      <c r="K172" s="21"/>
      <c r="L172" s="21"/>
      <c r="M172" s="22"/>
      <c r="N172" s="22"/>
      <c r="O172" s="22"/>
      <c r="P172" s="12"/>
      <c r="Q172" s="23"/>
      <c r="R172" s="23"/>
      <c r="S172" s="13"/>
    </row>
    <row r="173" spans="1:19" x14ac:dyDescent="0.4">
      <c r="A173" s="1"/>
      <c r="B173" s="12"/>
      <c r="C173" s="12"/>
      <c r="D173" s="12"/>
      <c r="E173" s="12"/>
      <c r="F173" s="13"/>
      <c r="G173" s="20">
        <v>12</v>
      </c>
      <c r="H173" s="21">
        <v>0.33183669336900001</v>
      </c>
      <c r="I173" s="21">
        <f>H173/SUM(H162:H177)</f>
        <v>1.5752025554199859E-2</v>
      </c>
      <c r="J173" s="21"/>
      <c r="K173" s="21"/>
      <c r="L173" s="21"/>
      <c r="M173" s="22"/>
      <c r="N173" s="22"/>
      <c r="O173" s="22"/>
      <c r="P173" s="12"/>
      <c r="Q173" s="23"/>
      <c r="R173" s="23"/>
      <c r="S173" s="13"/>
    </row>
    <row r="174" spans="1:19" x14ac:dyDescent="0.4">
      <c r="A174" s="1"/>
      <c r="B174" s="12"/>
      <c r="C174" s="12"/>
      <c r="D174" s="12"/>
      <c r="E174" s="12"/>
      <c r="F174" s="13"/>
      <c r="G174" s="20">
        <v>13</v>
      </c>
      <c r="H174" s="21">
        <v>0.25385940249900002</v>
      </c>
      <c r="I174" s="21">
        <f>H174/SUM(H162:H177)</f>
        <v>1.2050505188983183E-2</v>
      </c>
      <c r="J174" s="21"/>
      <c r="K174" s="21"/>
      <c r="L174" s="21"/>
      <c r="M174" s="22"/>
      <c r="N174" s="22"/>
      <c r="O174" s="22"/>
      <c r="P174" s="12"/>
      <c r="Q174" s="23"/>
      <c r="R174" s="23"/>
      <c r="S174" s="13"/>
    </row>
    <row r="175" spans="1:19" x14ac:dyDescent="0.4">
      <c r="A175" s="1"/>
      <c r="B175" s="12"/>
      <c r="C175" s="12"/>
      <c r="D175" s="12"/>
      <c r="E175" s="12"/>
      <c r="F175" s="13"/>
      <c r="G175" s="20">
        <v>14</v>
      </c>
      <c r="H175" s="21">
        <v>0.21920282877899999</v>
      </c>
      <c r="I175" s="21">
        <f>H175/SUM(H162:H177)</f>
        <v>1.0405385026664658E-2</v>
      </c>
      <c r="J175" s="21"/>
      <c r="K175" s="21"/>
      <c r="L175" s="21"/>
      <c r="M175" s="22"/>
      <c r="N175" s="22"/>
      <c r="O175" s="22"/>
      <c r="P175" s="12"/>
      <c r="Q175" s="23"/>
      <c r="R175" s="23"/>
      <c r="S175" s="13"/>
    </row>
    <row r="176" spans="1:19" x14ac:dyDescent="0.4">
      <c r="A176" s="1"/>
      <c r="B176" s="12"/>
      <c r="C176" s="12"/>
      <c r="D176" s="12"/>
      <c r="E176" s="12"/>
      <c r="F176" s="13"/>
      <c r="G176" s="20">
        <v>15</v>
      </c>
      <c r="H176" s="21">
        <v>0.33819039855100003</v>
      </c>
      <c r="I176" s="21">
        <f>H176/SUM(H162:H177)</f>
        <v>1.6053630917291589E-2</v>
      </c>
      <c r="J176" s="21"/>
      <c r="K176" s="21"/>
      <c r="L176" s="21"/>
      <c r="M176" s="22"/>
      <c r="N176" s="22"/>
      <c r="O176" s="22"/>
      <c r="P176" s="12"/>
      <c r="Q176" s="23"/>
      <c r="R176" s="23"/>
      <c r="S176" s="13"/>
    </row>
    <row r="177" spans="1:19" ht="15" thickBot="1" x14ac:dyDescent="0.45">
      <c r="A177" s="1"/>
      <c r="B177" s="25"/>
      <c r="C177" s="25"/>
      <c r="D177" s="25"/>
      <c r="E177" s="25"/>
      <c r="F177" s="26"/>
      <c r="G177" s="27">
        <v>16</v>
      </c>
      <c r="H177" s="28">
        <v>0.21284912359700001</v>
      </c>
      <c r="I177" s="28">
        <f>H177/SUM(H162:H177)</f>
        <v>1.0103779663572929E-2</v>
      </c>
      <c r="J177" s="28"/>
      <c r="K177" s="28"/>
      <c r="L177" s="28"/>
      <c r="M177" s="29"/>
      <c r="N177" s="29"/>
      <c r="O177" s="29"/>
      <c r="P177" s="25"/>
      <c r="Q177" s="30"/>
      <c r="R177" s="30"/>
      <c r="S177" s="26"/>
    </row>
    <row r="178" spans="1:19" x14ac:dyDescent="0.4">
      <c r="A178" s="1"/>
    </row>
    <row r="179" spans="1:19" x14ac:dyDescent="0.4">
      <c r="A179" s="1"/>
    </row>
    <row r="180" spans="1:19" x14ac:dyDescent="0.4">
      <c r="A180" s="1"/>
    </row>
    <row r="181" spans="1:19" ht="15" thickBot="1" x14ac:dyDescent="0.45">
      <c r="A181" s="1"/>
      <c r="B181" s="53" t="s">
        <v>52</v>
      </c>
    </row>
    <row r="182" spans="1:19" ht="15" thickBot="1" x14ac:dyDescent="0.45">
      <c r="A182" s="1"/>
      <c r="B182" s="56" t="s">
        <v>0</v>
      </c>
      <c r="C182" s="2" t="s">
        <v>1</v>
      </c>
      <c r="D182" s="2" t="s">
        <v>2</v>
      </c>
      <c r="E182" s="2" t="s">
        <v>27</v>
      </c>
      <c r="F182" s="3" t="s">
        <v>3</v>
      </c>
      <c r="G182" s="46"/>
      <c r="H182" s="54"/>
      <c r="I182" s="55"/>
      <c r="J182" s="4" t="s">
        <v>7</v>
      </c>
      <c r="K182" s="4" t="s">
        <v>8</v>
      </c>
      <c r="L182" s="4" t="s">
        <v>9</v>
      </c>
      <c r="M182" s="4" t="s">
        <v>10</v>
      </c>
      <c r="N182" s="58" t="s">
        <v>11</v>
      </c>
    </row>
    <row r="183" spans="1:19" x14ac:dyDescent="0.4">
      <c r="A183" s="1"/>
      <c r="B183" s="65" t="s">
        <v>53</v>
      </c>
      <c r="C183" s="16">
        <v>15</v>
      </c>
      <c r="D183" s="16">
        <v>0.3</v>
      </c>
      <c r="E183" s="11">
        <v>5.6599999999999998E-2</v>
      </c>
      <c r="F183" s="31">
        <v>0.6</v>
      </c>
      <c r="G183" s="59"/>
      <c r="H183" s="60"/>
      <c r="I183" s="61"/>
      <c r="J183" s="16">
        <v>1.107</v>
      </c>
      <c r="K183" s="57">
        <v>1.2789999999999999</v>
      </c>
      <c r="L183" s="57">
        <v>0.90349999999999997</v>
      </c>
      <c r="M183" s="11">
        <v>1.4156</v>
      </c>
      <c r="N183" s="16" t="b">
        <f>M183&gt;1</f>
        <v>1</v>
      </c>
    </row>
    <row r="184" spans="1:19" x14ac:dyDescent="0.4">
      <c r="A184" s="1"/>
      <c r="B184" s="20" t="s">
        <v>54</v>
      </c>
      <c r="C184" s="22">
        <v>15</v>
      </c>
      <c r="D184" s="22">
        <v>0.3</v>
      </c>
      <c r="E184" s="12">
        <v>5.6399999999999999E-2</v>
      </c>
      <c r="F184" s="13">
        <v>0.6</v>
      </c>
      <c r="G184" s="59"/>
      <c r="H184" s="60"/>
      <c r="I184" s="61"/>
      <c r="J184" s="22">
        <v>1.5986</v>
      </c>
      <c r="K184" s="23">
        <v>2.5878999999999999</v>
      </c>
      <c r="L184" s="23">
        <v>1.1326000000000001</v>
      </c>
      <c r="M184" s="12">
        <v>2.2850000000000001</v>
      </c>
      <c r="N184" s="22" t="b">
        <f>M184&gt;1</f>
        <v>1</v>
      </c>
    </row>
    <row r="185" spans="1:19" ht="15" thickBot="1" x14ac:dyDescent="0.45">
      <c r="A185" s="1"/>
      <c r="B185" s="27" t="s">
        <v>55</v>
      </c>
      <c r="C185" s="29">
        <v>5</v>
      </c>
      <c r="D185" s="29">
        <v>0.3</v>
      </c>
      <c r="E185" s="25">
        <v>5.9700000000000003E-2</v>
      </c>
      <c r="F185" s="26">
        <v>0.6</v>
      </c>
      <c r="G185" s="62"/>
      <c r="H185" s="63"/>
      <c r="I185" s="64"/>
      <c r="J185" s="29">
        <v>1.2264999999999999</v>
      </c>
      <c r="K185" s="30">
        <v>0.79279999999999995</v>
      </c>
      <c r="L185" s="30">
        <v>0.89149999999999996</v>
      </c>
      <c r="M185" s="25">
        <v>0.88929999999999998</v>
      </c>
      <c r="N185" s="29" t="b">
        <f>M185&gt;1</f>
        <v>0</v>
      </c>
    </row>
    <row r="186" spans="1:19" x14ac:dyDescent="0.4">
      <c r="A186" s="1"/>
    </row>
    <row r="187" spans="1:19" x14ac:dyDescent="0.4">
      <c r="A187" s="1"/>
    </row>
    <row r="188" spans="1:19" x14ac:dyDescent="0.4">
      <c r="A188" s="1"/>
    </row>
    <row r="189" spans="1:19" x14ac:dyDescent="0.4">
      <c r="A189" s="1"/>
    </row>
    <row r="190" spans="1:19" x14ac:dyDescent="0.4">
      <c r="A190" s="1"/>
    </row>
    <row r="191" spans="1:19" x14ac:dyDescent="0.4">
      <c r="A191" s="1"/>
    </row>
    <row r="192" spans="1:19" x14ac:dyDescent="0.4">
      <c r="A192" s="1"/>
    </row>
    <row r="193" spans="1:1" x14ac:dyDescent="0.4">
      <c r="A193" s="1"/>
    </row>
    <row r="194" spans="1:1" x14ac:dyDescent="0.4">
      <c r="A194" s="1"/>
    </row>
    <row r="195" spans="1:1" x14ac:dyDescent="0.4">
      <c r="A195" s="1"/>
    </row>
    <row r="196" spans="1:1" x14ac:dyDescent="0.4">
      <c r="A196" s="1"/>
    </row>
    <row r="197" spans="1:1" x14ac:dyDescent="0.4">
      <c r="A197" s="1"/>
    </row>
    <row r="198" spans="1:1" x14ac:dyDescent="0.4">
      <c r="A198" s="1"/>
    </row>
    <row r="199" spans="1:1" x14ac:dyDescent="0.4">
      <c r="A199" s="1"/>
    </row>
    <row r="200" spans="1:1" x14ac:dyDescent="0.4">
      <c r="A200" s="1"/>
    </row>
    <row r="201" spans="1:1" x14ac:dyDescent="0.4">
      <c r="A201" s="1"/>
    </row>
    <row r="202" spans="1:1" x14ac:dyDescent="0.4">
      <c r="A202" s="1"/>
    </row>
    <row r="203" spans="1:1" x14ac:dyDescent="0.4">
      <c r="A203" s="1"/>
    </row>
    <row r="204" spans="1:1" x14ac:dyDescent="0.4">
      <c r="A204" s="1"/>
    </row>
    <row r="205" spans="1:1" x14ac:dyDescent="0.4">
      <c r="A205" s="1"/>
    </row>
    <row r="206" spans="1:1" x14ac:dyDescent="0.4">
      <c r="A206" s="1"/>
    </row>
    <row r="207" spans="1:1" x14ac:dyDescent="0.4">
      <c r="A207" s="1"/>
    </row>
    <row r="208" spans="1:1" x14ac:dyDescent="0.4">
      <c r="A208" s="1"/>
    </row>
    <row r="209" spans="1:1" x14ac:dyDescent="0.4">
      <c r="A209" s="1"/>
    </row>
    <row r="210" spans="1:1" x14ac:dyDescent="0.4">
      <c r="A210" s="1"/>
    </row>
    <row r="211" spans="1:1" x14ac:dyDescent="0.4">
      <c r="A211" s="1"/>
    </row>
    <row r="212" spans="1:1" x14ac:dyDescent="0.4">
      <c r="A212" s="1"/>
    </row>
    <row r="213" spans="1:1" x14ac:dyDescent="0.4">
      <c r="A213" s="1"/>
    </row>
    <row r="214" spans="1:1" x14ac:dyDescent="0.4">
      <c r="A214" s="1"/>
    </row>
    <row r="215" spans="1:1" x14ac:dyDescent="0.4">
      <c r="A215" s="1"/>
    </row>
    <row r="216" spans="1:1" x14ac:dyDescent="0.4">
      <c r="A216" s="1"/>
    </row>
    <row r="217" spans="1:1" x14ac:dyDescent="0.4">
      <c r="A217" s="1"/>
    </row>
    <row r="218" spans="1:1" x14ac:dyDescent="0.4">
      <c r="A218" s="1"/>
    </row>
    <row r="219" spans="1:1" x14ac:dyDescent="0.4">
      <c r="A219" s="1"/>
    </row>
    <row r="220" spans="1:1" x14ac:dyDescent="0.4">
      <c r="A220" s="1"/>
    </row>
    <row r="221" spans="1:1" x14ac:dyDescent="0.4">
      <c r="A221" s="1"/>
    </row>
    <row r="222" spans="1:1" x14ac:dyDescent="0.4">
      <c r="A222" s="1"/>
    </row>
    <row r="223" spans="1:1" x14ac:dyDescent="0.4">
      <c r="A223" s="1"/>
    </row>
    <row r="224" spans="1:1" x14ac:dyDescent="0.4">
      <c r="A224" s="1"/>
    </row>
    <row r="225" spans="1:1" x14ac:dyDescent="0.4">
      <c r="A2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L. Diegmiller</dc:creator>
  <cp:lastModifiedBy>Rocky L. Diegmiller</cp:lastModifiedBy>
  <dcterms:created xsi:type="dcterms:W3CDTF">2022-02-09T15:47:09Z</dcterms:created>
  <dcterms:modified xsi:type="dcterms:W3CDTF">2022-04-15T21:11:28Z</dcterms:modified>
</cp:coreProperties>
</file>