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580" yWindow="2460" windowWidth="12690" windowHeight="5925" tabRatio="626" activeTab="2"/>
  </bookViews>
  <sheets>
    <sheet name="cement" sheetId="5" r:id="rId1"/>
    <sheet name="km" sheetId="8" r:id="rId2"/>
    <sheet name="diesel" sheetId="9" r:id="rId3"/>
    <sheet name="remont" sheetId="10" r:id="rId4"/>
  </sheets>
  <calcPr calcId="145621"/>
</workbook>
</file>

<file path=xl/calcChain.xml><?xml version="1.0" encoding="utf-8"?>
<calcChain xmlns="http://schemas.openxmlformats.org/spreadsheetml/2006/main">
  <c r="AO25" i="9" l="1"/>
  <c r="AP25" i="9" s="1"/>
  <c r="AO24" i="9" l="1"/>
  <c r="AP24" i="9" s="1"/>
  <c r="AO33" i="9" l="1"/>
  <c r="AP33" i="9" s="1"/>
  <c r="AL35" i="5" l="1"/>
  <c r="L33" i="5"/>
  <c r="M35" i="9"/>
  <c r="AJ33" i="5"/>
  <c r="AI33" i="5"/>
  <c r="AH33" i="5"/>
  <c r="AG33" i="5"/>
  <c r="AF33" i="5"/>
  <c r="AE33" i="5"/>
  <c r="AD33" i="5"/>
  <c r="AC33" i="5"/>
  <c r="AB33" i="5"/>
  <c r="AL33" i="8"/>
  <c r="AL28" i="5"/>
  <c r="AM28" i="5"/>
  <c r="AN28" i="5"/>
  <c r="I35" i="9"/>
  <c r="I33" i="8"/>
  <c r="G33" i="5"/>
  <c r="AG35" i="9"/>
  <c r="AG33" i="8"/>
  <c r="AN24" i="5"/>
  <c r="AM24" i="5"/>
  <c r="AL24" i="5"/>
  <c r="AN23" i="5"/>
  <c r="AM23" i="5"/>
  <c r="AL23" i="5"/>
  <c r="AN26" i="8"/>
  <c r="AO31" i="9"/>
  <c r="AP31" i="9" s="1"/>
  <c r="AO27" i="9"/>
  <c r="AP27" i="9" s="1"/>
  <c r="AO21" i="9"/>
  <c r="AP21" i="9"/>
  <c r="AR26" i="8"/>
  <c r="AQ26" i="8"/>
  <c r="AP26" i="8"/>
  <c r="AN26" i="5"/>
  <c r="AM26" i="5"/>
  <c r="AL26" i="5"/>
  <c r="Q33" i="8"/>
  <c r="AR17" i="8"/>
  <c r="AR30" i="8"/>
  <c r="AR20" i="8"/>
  <c r="AQ30" i="8"/>
  <c r="AP30" i="8"/>
  <c r="AN30" i="8"/>
  <c r="AQ20" i="8"/>
  <c r="AP20" i="8"/>
  <c r="AN20" i="8"/>
  <c r="AQ17" i="8"/>
  <c r="AP17" i="8"/>
  <c r="AN17" i="8"/>
  <c r="AN20" i="5"/>
  <c r="AM20" i="5"/>
  <c r="AL20" i="5"/>
  <c r="AN30" i="5"/>
  <c r="AM30" i="5"/>
  <c r="AL30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K33" i="5"/>
  <c r="J33" i="5"/>
  <c r="I33" i="5"/>
  <c r="H33" i="5"/>
  <c r="F33" i="5"/>
  <c r="AN32" i="5"/>
  <c r="AM32" i="5"/>
  <c r="AL32" i="5"/>
  <c r="AN31" i="5"/>
  <c r="AM31" i="5"/>
  <c r="AL31" i="5"/>
  <c r="AN29" i="5"/>
  <c r="AM29" i="5"/>
  <c r="AL29" i="5"/>
  <c r="AN27" i="5"/>
  <c r="AM27" i="5"/>
  <c r="AL27" i="5"/>
  <c r="AN25" i="5"/>
  <c r="AM25" i="5"/>
  <c r="AL25" i="5"/>
  <c r="AN22" i="5"/>
  <c r="AM22" i="5"/>
  <c r="AL22" i="5"/>
  <c r="AN21" i="5"/>
  <c r="AM21" i="5"/>
  <c r="AL21" i="5"/>
  <c r="AN19" i="5"/>
  <c r="AM19" i="5"/>
  <c r="AL19" i="5"/>
  <c r="AN17" i="5"/>
  <c r="AM17" i="5"/>
  <c r="AL17" i="5"/>
  <c r="AN18" i="5"/>
  <c r="AM18" i="5"/>
  <c r="AL18" i="5"/>
  <c r="AN16" i="5"/>
  <c r="AM16" i="5"/>
  <c r="AL16" i="5"/>
  <c r="AN15" i="5"/>
  <c r="AM15" i="5"/>
  <c r="AL15" i="5"/>
  <c r="AN14" i="5"/>
  <c r="AM14" i="5"/>
  <c r="AL14" i="5"/>
  <c r="AN13" i="5"/>
  <c r="AM13" i="5"/>
  <c r="AL13" i="5"/>
  <c r="AN12" i="5"/>
  <c r="AM12" i="5"/>
  <c r="AL12" i="5"/>
  <c r="AN11" i="5"/>
  <c r="AM11" i="5"/>
  <c r="AL11" i="5"/>
  <c r="AN10" i="5"/>
  <c r="AM10" i="5"/>
  <c r="AL10" i="5"/>
  <c r="AN9" i="5"/>
  <c r="AM9" i="5"/>
  <c r="AL9" i="5"/>
  <c r="AN8" i="5"/>
  <c r="AM8" i="5"/>
  <c r="AL8" i="5"/>
  <c r="AN7" i="5"/>
  <c r="AM7" i="5"/>
  <c r="AL7" i="5"/>
  <c r="AN6" i="5"/>
  <c r="AM6" i="5"/>
  <c r="AL6" i="5"/>
  <c r="M33" i="8"/>
  <c r="L35" i="9"/>
  <c r="L33" i="8"/>
  <c r="K35" i="9"/>
  <c r="K33" i="8"/>
  <c r="AK37" i="9"/>
  <c r="AJ37" i="9"/>
  <c r="AK36" i="9"/>
  <c r="AJ36" i="9"/>
  <c r="AK35" i="9"/>
  <c r="AJ35" i="9"/>
  <c r="AK35" i="8"/>
  <c r="AJ35" i="8"/>
  <c r="AK34" i="8"/>
  <c r="AJ34" i="8"/>
  <c r="AN31" i="8"/>
  <c r="AN28" i="8"/>
  <c r="AN16" i="8"/>
  <c r="AK33" i="8"/>
  <c r="AJ33" i="8"/>
  <c r="AN6" i="8"/>
  <c r="AN22" i="8"/>
  <c r="AN12" i="8"/>
  <c r="Z35" i="9"/>
  <c r="Z33" i="8"/>
  <c r="Y35" i="9"/>
  <c r="Y33" i="8"/>
  <c r="X35" i="9"/>
  <c r="X33" i="8"/>
  <c r="W35" i="9"/>
  <c r="W33" i="8"/>
  <c r="V35" i="9"/>
  <c r="U35" i="9"/>
  <c r="T35" i="9"/>
  <c r="V33" i="8"/>
  <c r="U33" i="8"/>
  <c r="T33" i="8"/>
  <c r="S35" i="9"/>
  <c r="S33" i="8"/>
  <c r="R35" i="9"/>
  <c r="R33" i="8"/>
  <c r="Q35" i="9"/>
  <c r="P35" i="9"/>
  <c r="P33" i="8"/>
  <c r="N35" i="9"/>
  <c r="N33" i="8"/>
  <c r="AN29" i="8"/>
  <c r="AN25" i="8"/>
  <c r="AN18" i="8"/>
  <c r="AN13" i="8"/>
  <c r="AN9" i="8"/>
  <c r="AN32" i="8"/>
  <c r="AN27" i="8"/>
  <c r="AN21" i="8"/>
  <c r="AN19" i="8"/>
  <c r="AN15" i="8"/>
  <c r="AN14" i="8"/>
  <c r="AN11" i="8"/>
  <c r="AN10" i="8"/>
  <c r="AN8" i="8"/>
  <c r="AN7" i="8"/>
  <c r="AP6" i="8"/>
  <c r="AQ6" i="8"/>
  <c r="AR6" i="8"/>
  <c r="AP7" i="8"/>
  <c r="AQ7" i="8"/>
  <c r="AR7" i="8"/>
  <c r="AP8" i="8"/>
  <c r="AQ8" i="8"/>
  <c r="AR8" i="8"/>
  <c r="AP9" i="8"/>
  <c r="AQ9" i="8"/>
  <c r="AR9" i="8"/>
  <c r="AP10" i="8"/>
  <c r="AQ10" i="8"/>
  <c r="AR10" i="8"/>
  <c r="AP11" i="8"/>
  <c r="AQ11" i="8"/>
  <c r="AR11" i="8"/>
  <c r="AP12" i="8"/>
  <c r="AQ12" i="8"/>
  <c r="AR12" i="8"/>
  <c r="AP13" i="8"/>
  <c r="AQ13" i="8"/>
  <c r="AR13" i="8"/>
  <c r="AP14" i="8"/>
  <c r="AQ14" i="8"/>
  <c r="AR14" i="8"/>
  <c r="AP15" i="8"/>
  <c r="AQ15" i="8"/>
  <c r="AR15" i="8"/>
  <c r="AP16" i="8"/>
  <c r="AQ16" i="8"/>
  <c r="AR16" i="8"/>
  <c r="AP18" i="8"/>
  <c r="AQ18" i="8"/>
  <c r="AR18" i="8"/>
  <c r="AP19" i="8"/>
  <c r="AQ19" i="8"/>
  <c r="AR19" i="8"/>
  <c r="AP21" i="8"/>
  <c r="AQ21" i="8"/>
  <c r="AR21" i="8"/>
  <c r="AP22" i="8"/>
  <c r="AQ22" i="8"/>
  <c r="AR22" i="8"/>
  <c r="AP25" i="8"/>
  <c r="AQ25" i="8"/>
  <c r="AR25" i="8"/>
  <c r="AP27" i="8"/>
  <c r="AQ27" i="8"/>
  <c r="AR27" i="8"/>
  <c r="AP28" i="8"/>
  <c r="AQ28" i="8"/>
  <c r="AR28" i="8"/>
  <c r="AP29" i="8"/>
  <c r="AQ29" i="8"/>
  <c r="AR29" i="8"/>
  <c r="AP31" i="8"/>
  <c r="AQ31" i="8"/>
  <c r="AR31" i="8"/>
  <c r="AP32" i="8"/>
  <c r="AQ32" i="8"/>
  <c r="AR32" i="8"/>
  <c r="H33" i="8"/>
  <c r="J33" i="8"/>
  <c r="O33" i="8"/>
  <c r="AA33" i="8"/>
  <c r="AB33" i="8"/>
  <c r="AC33" i="8"/>
  <c r="AD33" i="8"/>
  <c r="AE33" i="8"/>
  <c r="AF33" i="8"/>
  <c r="AH33" i="8"/>
  <c r="AI33" i="8"/>
  <c r="J35" i="9"/>
  <c r="AB35" i="8"/>
  <c r="AB34" i="8"/>
  <c r="AC37" i="9"/>
  <c r="AB37" i="9"/>
  <c r="AB36" i="9"/>
  <c r="AC36" i="9"/>
  <c r="AC35" i="9"/>
  <c r="AB35" i="9"/>
  <c r="O35" i="9"/>
  <c r="AL35" i="9"/>
  <c r="AI35" i="9"/>
  <c r="AO29" i="9"/>
  <c r="AP29" i="9" s="1"/>
  <c r="AH35" i="9"/>
  <c r="AF35" i="9"/>
  <c r="AE35" i="9"/>
  <c r="AD35" i="9"/>
  <c r="AA35" i="9"/>
  <c r="F35" i="9"/>
  <c r="H35" i="9"/>
  <c r="W34" i="8"/>
  <c r="AO30" i="9"/>
  <c r="AP30" i="9" s="1"/>
  <c r="AN37" i="5"/>
  <c r="AG36" i="9"/>
  <c r="AH36" i="9"/>
  <c r="AI36" i="9"/>
  <c r="AL36" i="9"/>
  <c r="AG37" i="9"/>
  <c r="AH37" i="9"/>
  <c r="AI37" i="9"/>
  <c r="AL37" i="9"/>
  <c r="X34" i="8"/>
  <c r="Y34" i="8"/>
  <c r="Z34" i="8"/>
  <c r="AA34" i="8"/>
  <c r="AC34" i="8"/>
  <c r="AD34" i="8"/>
  <c r="AE34" i="8"/>
  <c r="AF34" i="8"/>
  <c r="AG34" i="8"/>
  <c r="AH34" i="8"/>
  <c r="AI34" i="8"/>
  <c r="AL34" i="8"/>
  <c r="X35" i="8"/>
  <c r="Y35" i="8"/>
  <c r="Z35" i="8"/>
  <c r="AA35" i="8"/>
  <c r="AC35" i="8"/>
  <c r="AD35" i="8"/>
  <c r="AE35" i="8"/>
  <c r="AF35" i="8"/>
  <c r="AG35" i="8"/>
  <c r="AH35" i="8"/>
  <c r="AI35" i="8"/>
  <c r="AL35" i="8"/>
  <c r="AO7" i="9"/>
  <c r="AP7" i="9"/>
  <c r="AO8" i="9"/>
  <c r="AP8" i="9" s="1"/>
  <c r="AO9" i="9"/>
  <c r="AP9" i="9"/>
  <c r="AO10" i="9"/>
  <c r="AP10" i="9" s="1"/>
  <c r="AO11" i="9"/>
  <c r="AP11" i="9" s="1"/>
  <c r="AO12" i="9"/>
  <c r="AP12" i="9" s="1"/>
  <c r="AO13" i="9"/>
  <c r="AP13" i="9" s="1"/>
  <c r="AO14" i="9"/>
  <c r="AP14" i="9"/>
  <c r="AO15" i="9"/>
  <c r="AP15" i="9" s="1"/>
  <c r="AO16" i="9"/>
  <c r="AP16" i="9" s="1"/>
  <c r="AO17" i="9"/>
  <c r="AP17" i="9"/>
  <c r="AO19" i="9"/>
  <c r="AP19" i="9" s="1"/>
  <c r="AO20" i="9"/>
  <c r="AP20" i="9" s="1"/>
  <c r="AO22" i="9"/>
  <c r="AP22" i="9" s="1"/>
  <c r="AO23" i="9"/>
  <c r="AP23" i="9" s="1"/>
  <c r="AO26" i="9"/>
  <c r="AP26" i="9" s="1"/>
  <c r="AO28" i="9"/>
  <c r="AP28" i="9" s="1"/>
  <c r="AO18" i="9"/>
  <c r="AP18" i="9" s="1"/>
  <c r="AO32" i="9"/>
  <c r="AP32" i="9" s="1"/>
  <c r="AM35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D36" i="9"/>
  <c r="AE36" i="9"/>
  <c r="AF36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D37" i="9"/>
  <c r="AE37" i="9"/>
  <c r="AF37" i="9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F33" i="8"/>
  <c r="AN33" i="8" l="1"/>
  <c r="AP33" i="8"/>
  <c r="AM33" i="5"/>
  <c r="AL33" i="5"/>
  <c r="AN38" i="5"/>
  <c r="AN41" i="5"/>
  <c r="AN33" i="5"/>
  <c r="AP35" i="9"/>
  <c r="AO35" i="9"/>
</calcChain>
</file>

<file path=xl/comments1.xml><?xml version="1.0" encoding="utf-8"?>
<comments xmlns="http://schemas.openxmlformats.org/spreadsheetml/2006/main">
  <authors>
    <author>Shved Alexander A.</author>
  </authors>
  <commentList>
    <comment ref="AF16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Авто у відряджені м.Полтава
</t>
        </r>
      </text>
    </comment>
    <comment ref="F18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G18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H18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I18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F21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G21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H21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I21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Відрядження Миколаїв
</t>
        </r>
      </text>
    </comment>
    <comment ref="F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G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H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I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J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K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L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M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N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O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P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Q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R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S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T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W27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F28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G28" authorId="0">
      <text>
        <r>
          <rPr>
            <b/>
            <sz val="9"/>
            <color indexed="81"/>
            <rFont val="Tahoma"/>
            <family val="2"/>
            <charset val="204"/>
          </rPr>
          <t>Shved Alexander A.:</t>
        </r>
        <r>
          <rPr>
            <sz val="9"/>
            <color indexed="81"/>
            <rFont val="Tahoma"/>
            <family val="2"/>
            <charset val="204"/>
          </rPr>
          <t xml:space="preserve">
Відрядження Київ.
</t>
        </r>
      </text>
    </comment>
    <comment ref="F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G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H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I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J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K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L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M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N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O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P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Q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R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S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T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U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V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W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</t>
        </r>
      </text>
    </comment>
    <comment ref="X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Y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Z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AA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AB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AC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AF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AG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AH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  <comment ref="AI30" authorId="0">
      <text>
        <r>
          <rPr>
            <b/>
            <sz val="8"/>
            <color indexed="81"/>
            <rFont val="Tahoma"/>
            <family val="2"/>
            <charset val="204"/>
          </rPr>
          <t>Shved Alexander A.:</t>
        </r>
        <r>
          <rPr>
            <sz val="8"/>
            <color indexed="81"/>
            <rFont val="Tahoma"/>
            <family val="2"/>
            <charset val="204"/>
          </rPr>
          <t xml:space="preserve">
 Ремонт КПП ''Трак Сервіс Львів''.</t>
        </r>
      </text>
    </comment>
  </commentList>
</comments>
</file>

<file path=xl/sharedStrings.xml><?xml version="1.0" encoding="utf-8"?>
<sst xmlns="http://schemas.openxmlformats.org/spreadsheetml/2006/main" count="703" uniqueCount="64">
  <si>
    <t>МВ</t>
  </si>
  <si>
    <t>МАN</t>
  </si>
  <si>
    <t>ВЕ 63 88 АН</t>
  </si>
  <si>
    <t>ВЕ 29 92 АН</t>
  </si>
  <si>
    <t>ВЕ 02 64 АН</t>
  </si>
  <si>
    <t>ВЕ 02 65 АН</t>
  </si>
  <si>
    <t>ВЕ 16 05 АН</t>
  </si>
  <si>
    <t>ВЕ 16 09 АН</t>
  </si>
  <si>
    <t>SUBTOTAL</t>
  </si>
  <si>
    <t>MONTH:</t>
  </si>
  <si>
    <t>subtotal</t>
  </si>
  <si>
    <t>REMARK</t>
  </si>
  <si>
    <t>P</t>
  </si>
  <si>
    <t>A</t>
  </si>
  <si>
    <t>Z</t>
  </si>
  <si>
    <t>внеплановый ремонт</t>
  </si>
  <si>
    <t>ждем запчатсей - простой</t>
  </si>
  <si>
    <t>S</t>
  </si>
  <si>
    <t>Внимание: в клетки вставляем одну из 4 букв (P, A, Z,S) - значение каждой смотреть внизуж инфо подается главным механиком</t>
  </si>
  <si>
    <t>CEMENT TRANSPORTED BY DYCKERHOFF TRANSPORT TRUCKS</t>
  </si>
  <si>
    <t>MAINTENANCE OF DYCKERHOFF TRUCKS</t>
  </si>
  <si>
    <t>km DONE BY DYCKERHOFF TRUCKS</t>
  </si>
  <si>
    <t>diesel USED BY DYCKERHOFF TRUCKS</t>
  </si>
  <si>
    <t>MAN</t>
  </si>
  <si>
    <t>AA 4516 HM</t>
  </si>
  <si>
    <t>AA 4592 HM</t>
  </si>
  <si>
    <t>AA 4593 HM</t>
  </si>
  <si>
    <t>AA 4598HM</t>
  </si>
  <si>
    <t>mean</t>
  </si>
  <si>
    <t>SD</t>
  </si>
  <si>
    <t>VOLYN AFFILIATE</t>
  </si>
  <si>
    <t>АА 3326 НО</t>
  </si>
  <si>
    <t>АА 3328 НО</t>
  </si>
  <si>
    <t>АА 3329 НО</t>
  </si>
  <si>
    <t>АА 3346 НО</t>
  </si>
  <si>
    <t>АА 9084 НО</t>
  </si>
  <si>
    <t>АА 9085 НО</t>
  </si>
  <si>
    <t>МАЗ</t>
  </si>
  <si>
    <t>ВЕ2924АК</t>
  </si>
  <si>
    <t>ВЕ2926АК</t>
  </si>
  <si>
    <t>по заводу</t>
  </si>
  <si>
    <t>АА 8589 ІЕ</t>
  </si>
  <si>
    <t>тара</t>
  </si>
  <si>
    <t>АА 2405 МС</t>
  </si>
  <si>
    <t>АА 3351 ЕХ</t>
  </si>
  <si>
    <t>АА3510ОК</t>
  </si>
  <si>
    <t>N</t>
  </si>
  <si>
    <t>нет заявки</t>
  </si>
  <si>
    <t>небольшие поломки, устраненные своими силами - 1 - 3 дня</t>
  </si>
  <si>
    <t>плановый ремонт,  (ТО)</t>
  </si>
  <si>
    <t>насип</t>
  </si>
  <si>
    <t>ЗАМОВЛЕННЯ ЗАВОДУ</t>
  </si>
  <si>
    <t>ВЕ93-87АН</t>
  </si>
  <si>
    <t>ВЕ16-08АН</t>
  </si>
  <si>
    <t>ВЕ93-89АН</t>
  </si>
  <si>
    <t>ВЕ 16 08 АН</t>
  </si>
  <si>
    <t>АА 2408 МС</t>
  </si>
  <si>
    <t>АА 9074 НО</t>
  </si>
  <si>
    <t xml:space="preserve">          </t>
  </si>
  <si>
    <t>Відрядження</t>
  </si>
  <si>
    <t xml:space="preserve">      V</t>
  </si>
  <si>
    <t xml:space="preserve"> </t>
  </si>
  <si>
    <t>December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</si>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</sst>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u/>
      <sz val="9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u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2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/>
    <xf numFmtId="0" fontId="3" fillId="4" borderId="0" xfId="0" applyFont="1" applyFill="1"/>
    <xf numFmtId="0" fontId="4" fillId="4" borderId="0" xfId="0" applyFont="1" applyFill="1" applyBorder="1"/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0" borderId="0" xfId="0" applyFont="1" applyBorder="1"/>
    <xf numFmtId="0" fontId="4" fillId="0" borderId="0" xfId="0" applyFont="1" applyBorder="1"/>
    <xf numFmtId="0" fontId="9" fillId="0" borderId="0" xfId="0" applyFont="1" applyBorder="1"/>
    <xf numFmtId="0" fontId="3" fillId="0" borderId="0" xfId="0" applyFont="1"/>
    <xf numFmtId="0" fontId="2" fillId="0" borderId="0" xfId="0" applyFont="1" applyBorder="1" applyAlignment="1">
      <alignment horizontal="center"/>
    </xf>
    <xf numFmtId="3" fontId="2" fillId="6" borderId="2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right"/>
    </xf>
    <xf numFmtId="3" fontId="3" fillId="0" borderId="0" xfId="0" applyNumberFormat="1" applyFont="1"/>
    <xf numFmtId="3" fontId="2" fillId="2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3" fontId="3" fillId="0" borderId="0" xfId="0" applyNumberFormat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3" fontId="3" fillId="0" borderId="1" xfId="0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7" borderId="1" xfId="1" applyFont="1" applyFill="1" applyBorder="1" applyAlignment="1">
      <alignment horizontal="left"/>
    </xf>
    <xf numFmtId="0" fontId="3" fillId="5" borderId="1" xfId="1" applyFont="1" applyFill="1" applyBorder="1" applyAlignment="1">
      <alignment horizontal="left"/>
    </xf>
    <xf numFmtId="3" fontId="3" fillId="5" borderId="1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2" fillId="2" borderId="6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3" fontId="3" fillId="0" borderId="0" xfId="0" applyNumberFormat="1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3" fontId="3" fillId="8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/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3" fillId="0" borderId="0" xfId="0" applyNumberFormat="1" applyFont="1" applyBorder="1" applyAlignment="1"/>
    <xf numFmtId="3" fontId="3" fillId="4" borderId="0" xfId="0" applyNumberFormat="1" applyFont="1" applyFill="1"/>
    <xf numFmtId="0" fontId="10" fillId="3" borderId="0" xfId="0" applyFont="1" applyFill="1" applyBorder="1"/>
    <xf numFmtId="0" fontId="3" fillId="3" borderId="0" xfId="0" applyFont="1" applyFill="1" applyBorder="1"/>
    <xf numFmtId="0" fontId="10" fillId="0" borderId="0" xfId="0" applyFont="1" applyFill="1" applyBorder="1"/>
    <xf numFmtId="0" fontId="3" fillId="0" borderId="0" xfId="0" applyFont="1" applyFill="1" applyBorder="1"/>
    <xf numFmtId="3" fontId="2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0" fontId="3" fillId="0" borderId="0" xfId="0" applyFont="1" applyFill="1"/>
    <xf numFmtId="3" fontId="3" fillId="9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3" fontId="3" fillId="0" borderId="1" xfId="0" applyNumberFormat="1" applyFont="1" applyFill="1" applyBorder="1"/>
    <xf numFmtId="3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3" fontId="3" fillId="10" borderId="1" xfId="0" applyNumberFormat="1" applyFont="1" applyFill="1" applyBorder="1" applyAlignment="1">
      <alignment horizontal="center"/>
    </xf>
    <xf numFmtId="4" fontId="3" fillId="10" borderId="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3" fontId="3" fillId="0" borderId="8" xfId="0" applyNumberFormat="1" applyFont="1" applyFill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8" xfId="0" applyNumberFormat="1" applyFont="1" applyBorder="1"/>
    <xf numFmtId="4" fontId="3" fillId="0" borderId="9" xfId="0" applyNumberFormat="1" applyFont="1" applyBorder="1"/>
    <xf numFmtId="14" fontId="3" fillId="0" borderId="10" xfId="0" applyNumberFormat="1" applyFont="1" applyBorder="1"/>
    <xf numFmtId="4" fontId="3" fillId="0" borderId="11" xfId="0" applyNumberFormat="1" applyFont="1" applyBorder="1"/>
    <xf numFmtId="4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/>
    <xf numFmtId="4" fontId="3" fillId="0" borderId="0" xfId="0" applyNumberFormat="1" applyFont="1" applyBorder="1"/>
    <xf numFmtId="0" fontId="3" fillId="0" borderId="4" xfId="0" applyFont="1" applyBorder="1"/>
    <xf numFmtId="3" fontId="3" fillId="0" borderId="5" xfId="0" applyNumberFormat="1" applyFont="1" applyBorder="1"/>
    <xf numFmtId="4" fontId="3" fillId="0" borderId="5" xfId="0" applyNumberFormat="1" applyFont="1" applyBorder="1"/>
    <xf numFmtId="4" fontId="3" fillId="0" borderId="2" xfId="0" applyNumberFormat="1" applyFont="1" applyBorder="1"/>
    <xf numFmtId="0" fontId="2" fillId="0" borderId="0" xfId="0" applyFont="1" applyBorder="1"/>
    <xf numFmtId="3" fontId="9" fillId="0" borderId="0" xfId="0" applyNumberFormat="1" applyFont="1" applyAlignment="1">
      <alignment horizontal="center"/>
    </xf>
    <xf numFmtId="1" fontId="3" fillId="0" borderId="1" xfId="1" applyNumberFormat="1" applyFont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/>
    <xf numFmtId="1" fontId="3" fillId="0" borderId="1" xfId="1" applyNumberFormat="1" applyFont="1" applyFill="1" applyBorder="1" applyAlignment="1">
      <alignment horizontal="center"/>
    </xf>
    <xf numFmtId="1" fontId="3" fillId="7" borderId="1" xfId="1" applyNumberFormat="1" applyFont="1" applyFill="1" applyBorder="1" applyAlignment="1">
      <alignment horizontal="center"/>
    </xf>
    <xf numFmtId="1" fontId="3" fillId="5" borderId="1" xfId="1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/>
    <xf numFmtId="0" fontId="3" fillId="9" borderId="1" xfId="1" applyFont="1" applyFill="1" applyBorder="1" applyAlignment="1">
      <alignment horizontal="left"/>
    </xf>
    <xf numFmtId="1" fontId="3" fillId="9" borderId="1" xfId="1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7" borderId="2" xfId="0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Border="1"/>
    <xf numFmtId="0" fontId="3" fillId="7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/>
    <xf numFmtId="0" fontId="3" fillId="5" borderId="3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3" fillId="10" borderId="1" xfId="0" applyNumberFormat="1" applyFont="1" applyFill="1" applyBorder="1"/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Fill="1" applyBorder="1"/>
    <xf numFmtId="0" fontId="1" fillId="0" borderId="0" xfId="1"/>
    <xf numFmtId="0" fontId="2" fillId="0" borderId="0" xfId="0" applyFont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7"/>
  <sheetViews>
    <sheetView topLeftCell="A3" zoomScaleNormal="100" workbookViewId="0">
      <selection activeCell="AI27" sqref="AI27"/>
    </sheetView>
  </sheetViews>
  <sheetFormatPr defaultColWidth="9.42578125" defaultRowHeight="12" x14ac:dyDescent="0.2"/>
  <cols>
    <col min="1" max="1" width="2.5703125" style="11" customWidth="1"/>
    <col min="2" max="2" width="4.7109375" style="11" customWidth="1"/>
    <col min="3" max="3" width="5.85546875" style="11" customWidth="1"/>
    <col min="4" max="4" width="6.7109375" style="11" customWidth="1"/>
    <col min="5" max="5" width="13.5703125" style="11" customWidth="1"/>
    <col min="6" max="37" width="4.7109375" style="11" customWidth="1"/>
    <col min="38" max="38" width="7.5703125" style="11" customWidth="1"/>
    <col min="39" max="43" width="7.7109375" style="11" customWidth="1"/>
    <col min="44" max="16384" width="9.42578125" style="11"/>
  </cols>
  <sheetData>
    <row r="1" spans="1:44" ht="6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4" ht="21.95" customHeight="1" x14ac:dyDescent="0.2">
      <c r="A2" s="8"/>
      <c r="B2" s="9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4" t="s">
        <v>9</v>
      </c>
      <c r="S2" s="117" t="s">
        <v>62</v>
      </c>
      <c r="T2" s="117"/>
      <c r="U2" s="80">
        <v>2016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44" ht="21.95" customHeight="1" x14ac:dyDescent="0.2">
      <c r="A3" s="8"/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44" ht="15" customHeight="1" x14ac:dyDescent="0.2"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N4" s="16">
        <v>9</v>
      </c>
      <c r="O4" s="16">
        <v>10</v>
      </c>
      <c r="P4" s="16">
        <v>11</v>
      </c>
      <c r="Q4" s="16">
        <v>12</v>
      </c>
      <c r="R4" s="16">
        <v>13</v>
      </c>
      <c r="S4" s="16">
        <v>14</v>
      </c>
      <c r="T4" s="16">
        <v>15</v>
      </c>
      <c r="U4" s="16">
        <v>16</v>
      </c>
      <c r="V4" s="16">
        <v>17</v>
      </c>
      <c r="W4" s="16">
        <v>18</v>
      </c>
      <c r="X4" s="16">
        <v>19</v>
      </c>
      <c r="Y4" s="16">
        <v>20</v>
      </c>
      <c r="Z4" s="16">
        <v>21</v>
      </c>
      <c r="AA4" s="16">
        <v>22</v>
      </c>
      <c r="AB4" s="16">
        <v>23</v>
      </c>
      <c r="AC4" s="16">
        <v>24</v>
      </c>
      <c r="AD4" s="16">
        <v>25</v>
      </c>
      <c r="AE4" s="16">
        <v>26</v>
      </c>
      <c r="AF4" s="16">
        <v>27</v>
      </c>
      <c r="AG4" s="16">
        <v>28</v>
      </c>
      <c r="AH4" s="16">
        <v>29</v>
      </c>
      <c r="AI4" s="16">
        <v>30</v>
      </c>
      <c r="AJ4" s="16">
        <v>31</v>
      </c>
      <c r="AK4" s="15"/>
      <c r="AL4" s="15"/>
      <c r="AM4" s="15"/>
      <c r="AN4" s="15"/>
      <c r="AO4" s="15"/>
      <c r="AP4" s="15"/>
    </row>
    <row r="5" spans="1:44" ht="15" customHeight="1" x14ac:dyDescent="0.2">
      <c r="B5" s="17" t="s">
        <v>30</v>
      </c>
      <c r="F5" s="18"/>
      <c r="G5" s="18"/>
      <c r="H5" s="18"/>
      <c r="I5" s="18"/>
      <c r="J5" s="18"/>
      <c r="K5" s="18"/>
      <c r="L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5"/>
      <c r="AL5" s="81" t="s">
        <v>10</v>
      </c>
      <c r="AM5" s="81" t="s">
        <v>28</v>
      </c>
      <c r="AN5" s="81" t="s">
        <v>29</v>
      </c>
      <c r="AO5" s="15"/>
      <c r="AP5" s="15"/>
    </row>
    <row r="6" spans="1:44" ht="15" customHeight="1" x14ac:dyDescent="0.2">
      <c r="B6" s="19">
        <v>1</v>
      </c>
      <c r="C6" s="20" t="s">
        <v>0</v>
      </c>
      <c r="D6" s="82">
        <v>23.2</v>
      </c>
      <c r="E6" s="20" t="s">
        <v>5</v>
      </c>
      <c r="F6" s="21">
        <v>23.06</v>
      </c>
      <c r="G6" s="21">
        <v>22.62</v>
      </c>
      <c r="H6" s="21">
        <v>0</v>
      </c>
      <c r="I6" s="21">
        <v>0</v>
      </c>
      <c r="J6" s="21">
        <v>0</v>
      </c>
      <c r="K6" s="21">
        <v>23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83"/>
      <c r="AL6" s="84">
        <f t="shared" ref="AL6:AL27" si="0">SUM(F6:AJ6)</f>
        <v>68.680000000000007</v>
      </c>
      <c r="AM6" s="85">
        <f t="shared" ref="AM6:AM27" si="1">AVERAGE(F6:AJ6)</f>
        <v>2.2154838709677422</v>
      </c>
      <c r="AN6" s="85">
        <f t="shared" ref="AN6:AN27" si="2">STDEV(F6:AJ6)</f>
        <v>6.8805730569043337</v>
      </c>
      <c r="AO6" s="15"/>
      <c r="AP6" s="15"/>
      <c r="AQ6" s="15"/>
      <c r="AR6" s="15"/>
    </row>
    <row r="7" spans="1:44" ht="15" customHeight="1" x14ac:dyDescent="0.2">
      <c r="B7" s="19">
        <v>2</v>
      </c>
      <c r="C7" s="20" t="s">
        <v>1</v>
      </c>
      <c r="D7" s="82">
        <v>20</v>
      </c>
      <c r="E7" s="20" t="s">
        <v>4</v>
      </c>
      <c r="F7" s="21">
        <v>22.42</v>
      </c>
      <c r="G7" s="21">
        <v>0</v>
      </c>
      <c r="H7" s="21">
        <v>0</v>
      </c>
      <c r="I7" s="21">
        <v>0</v>
      </c>
      <c r="J7" s="21">
        <v>22.52</v>
      </c>
      <c r="K7" s="21">
        <v>22.5</v>
      </c>
      <c r="L7" s="21">
        <v>0</v>
      </c>
      <c r="M7" s="21">
        <v>22.5</v>
      </c>
      <c r="N7" s="21">
        <v>22.56</v>
      </c>
      <c r="O7" s="21">
        <v>0</v>
      </c>
      <c r="P7" s="21">
        <v>0</v>
      </c>
      <c r="Q7" s="21">
        <v>22.54</v>
      </c>
      <c r="R7" s="21">
        <v>22.06</v>
      </c>
      <c r="S7" s="21">
        <v>22.16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45.06</v>
      </c>
      <c r="AA7" s="21">
        <v>21.14</v>
      </c>
      <c r="AB7" s="21">
        <v>44.86</v>
      </c>
      <c r="AC7" s="21">
        <v>0</v>
      </c>
      <c r="AD7" s="21">
        <v>0</v>
      </c>
      <c r="AE7" s="21">
        <v>45.6</v>
      </c>
      <c r="AF7" s="21">
        <v>44.58</v>
      </c>
      <c r="AG7" s="21">
        <v>45.18</v>
      </c>
      <c r="AH7" s="21">
        <v>45.1</v>
      </c>
      <c r="AI7" s="21">
        <v>44.84</v>
      </c>
      <c r="AJ7" s="21">
        <v>0</v>
      </c>
      <c r="AK7" s="83"/>
      <c r="AL7" s="84">
        <f t="shared" si="0"/>
        <v>515.62</v>
      </c>
      <c r="AM7" s="85">
        <f t="shared" si="1"/>
        <v>16.632903225806452</v>
      </c>
      <c r="AN7" s="85">
        <f t="shared" si="2"/>
        <v>18.33311288235004</v>
      </c>
      <c r="AO7" s="15"/>
      <c r="AP7" s="15"/>
      <c r="AQ7" s="15"/>
      <c r="AR7" s="15"/>
    </row>
    <row r="8" spans="1:44" ht="15" customHeight="1" x14ac:dyDescent="0.2">
      <c r="B8" s="19">
        <v>3</v>
      </c>
      <c r="C8" s="20" t="s">
        <v>1</v>
      </c>
      <c r="D8" s="82">
        <v>23.2</v>
      </c>
      <c r="E8" s="20" t="s">
        <v>2</v>
      </c>
      <c r="F8" s="21">
        <v>21.98</v>
      </c>
      <c r="G8" s="21">
        <v>22.02</v>
      </c>
      <c r="H8" s="21">
        <v>0</v>
      </c>
      <c r="I8" s="21">
        <v>0</v>
      </c>
      <c r="J8" s="21">
        <v>21.6</v>
      </c>
      <c r="K8" s="21">
        <v>21.82</v>
      </c>
      <c r="L8" s="21">
        <v>0</v>
      </c>
      <c r="M8" s="21">
        <v>0</v>
      </c>
      <c r="N8" s="21">
        <v>21.74</v>
      </c>
      <c r="O8" s="21">
        <v>0</v>
      </c>
      <c r="P8" s="21">
        <v>0</v>
      </c>
      <c r="Q8" s="21">
        <v>44.06</v>
      </c>
      <c r="R8" s="21">
        <v>0</v>
      </c>
      <c r="S8" s="21">
        <v>22.02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83"/>
      <c r="AL8" s="84">
        <f t="shared" si="0"/>
        <v>175.23999999999998</v>
      </c>
      <c r="AM8" s="85">
        <f t="shared" si="1"/>
        <v>5.6529032258064511</v>
      </c>
      <c r="AN8" s="85">
        <f t="shared" si="2"/>
        <v>11.282508643485391</v>
      </c>
      <c r="AO8" s="15"/>
      <c r="AP8" s="15"/>
      <c r="AQ8" s="15"/>
      <c r="AR8" s="15"/>
    </row>
    <row r="9" spans="1:44" ht="15" customHeight="1" x14ac:dyDescent="0.2">
      <c r="B9" s="19">
        <v>4</v>
      </c>
      <c r="C9" s="22" t="s">
        <v>1</v>
      </c>
      <c r="D9" s="86">
        <v>23.3</v>
      </c>
      <c r="E9" s="22" t="s">
        <v>7</v>
      </c>
      <c r="F9" s="21">
        <v>23.06</v>
      </c>
      <c r="G9" s="21">
        <v>23</v>
      </c>
      <c r="H9" s="21">
        <v>0</v>
      </c>
      <c r="I9" s="21">
        <v>0</v>
      </c>
      <c r="J9" s="21">
        <v>23</v>
      </c>
      <c r="K9" s="21">
        <v>23.08</v>
      </c>
      <c r="L9" s="21">
        <v>0</v>
      </c>
      <c r="M9" s="21">
        <v>0</v>
      </c>
      <c r="N9" s="21">
        <v>23.02</v>
      </c>
      <c r="O9" s="21">
        <v>0</v>
      </c>
      <c r="P9" s="21">
        <v>0</v>
      </c>
      <c r="Q9" s="21">
        <v>46.16</v>
      </c>
      <c r="R9" s="21">
        <v>23.02</v>
      </c>
      <c r="S9" s="21">
        <v>23.1</v>
      </c>
      <c r="T9" s="21">
        <v>23.04</v>
      </c>
      <c r="U9" s="21">
        <v>23.12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83"/>
      <c r="AL9" s="84">
        <f t="shared" si="0"/>
        <v>253.6</v>
      </c>
      <c r="AM9" s="85">
        <f t="shared" si="1"/>
        <v>8.1806451612903217</v>
      </c>
      <c r="AN9" s="85">
        <f t="shared" si="2"/>
        <v>12.698308006839303</v>
      </c>
      <c r="AO9" s="15"/>
      <c r="AP9" s="15"/>
      <c r="AQ9" s="15"/>
      <c r="AR9" s="15"/>
    </row>
    <row r="10" spans="1:44" ht="15" customHeight="1" x14ac:dyDescent="0.2">
      <c r="B10" s="19">
        <v>5</v>
      </c>
      <c r="C10" s="20" t="s">
        <v>1</v>
      </c>
      <c r="D10" s="82">
        <v>23.2</v>
      </c>
      <c r="E10" s="20" t="s">
        <v>3</v>
      </c>
      <c r="F10" s="21">
        <v>22.5</v>
      </c>
      <c r="G10" s="21">
        <v>22.04</v>
      </c>
      <c r="H10" s="21">
        <v>0</v>
      </c>
      <c r="I10" s="21">
        <v>0</v>
      </c>
      <c r="J10" s="21">
        <v>22.54</v>
      </c>
      <c r="K10" s="21">
        <v>21.78</v>
      </c>
      <c r="L10" s="21">
        <v>0</v>
      </c>
      <c r="M10" s="21">
        <v>0</v>
      </c>
      <c r="N10" s="21">
        <v>44.1</v>
      </c>
      <c r="O10" s="21">
        <v>0</v>
      </c>
      <c r="P10" s="21">
        <v>0</v>
      </c>
      <c r="Q10" s="21">
        <v>43.96</v>
      </c>
      <c r="R10" s="21">
        <v>22.08</v>
      </c>
      <c r="S10" s="21">
        <v>22.06</v>
      </c>
      <c r="T10" s="21">
        <v>22</v>
      </c>
      <c r="U10" s="21">
        <v>44.88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22.52</v>
      </c>
      <c r="AB10" s="21">
        <v>22.5</v>
      </c>
      <c r="AC10" s="21">
        <v>0</v>
      </c>
      <c r="AD10" s="21">
        <v>0</v>
      </c>
      <c r="AE10" s="21">
        <v>45</v>
      </c>
      <c r="AF10" s="21">
        <v>22.5</v>
      </c>
      <c r="AG10" s="21">
        <v>44.6</v>
      </c>
      <c r="AH10" s="21">
        <v>45.08</v>
      </c>
      <c r="AI10" s="21">
        <v>44.16</v>
      </c>
      <c r="AJ10" s="21">
        <v>0</v>
      </c>
      <c r="AK10" s="83"/>
      <c r="AL10" s="84">
        <f t="shared" si="0"/>
        <v>534.29999999999995</v>
      </c>
      <c r="AM10" s="85">
        <f t="shared" si="1"/>
        <v>17.235483870967741</v>
      </c>
      <c r="AN10" s="85">
        <f t="shared" si="2"/>
        <v>17.91769234373476</v>
      </c>
      <c r="AO10" s="15"/>
      <c r="AP10" s="15"/>
      <c r="AQ10" s="15"/>
      <c r="AR10" s="15"/>
    </row>
    <row r="11" spans="1:44" ht="15" customHeight="1" x14ac:dyDescent="0.2">
      <c r="B11" s="19">
        <v>6</v>
      </c>
      <c r="C11" s="20" t="s">
        <v>23</v>
      </c>
      <c r="D11" s="82">
        <v>25.2</v>
      </c>
      <c r="E11" s="20" t="s">
        <v>24</v>
      </c>
      <c r="F11" s="21">
        <v>23.94</v>
      </c>
      <c r="G11" s="21">
        <v>24.02</v>
      </c>
      <c r="H11" s="21">
        <v>0</v>
      </c>
      <c r="I11" s="21">
        <v>0</v>
      </c>
      <c r="J11" s="21">
        <v>47.96</v>
      </c>
      <c r="K11" s="21">
        <v>23.74</v>
      </c>
      <c r="L11" s="21">
        <v>0</v>
      </c>
      <c r="M11" s="21">
        <v>0</v>
      </c>
      <c r="N11" s="21">
        <v>47.84</v>
      </c>
      <c r="O11" s="21">
        <v>0</v>
      </c>
      <c r="P11" s="21">
        <v>0</v>
      </c>
      <c r="Q11" s="21">
        <v>24.36</v>
      </c>
      <c r="R11" s="21">
        <v>24.08</v>
      </c>
      <c r="S11" s="21">
        <v>0</v>
      </c>
      <c r="T11" s="21">
        <v>24.06</v>
      </c>
      <c r="U11" s="21">
        <v>48.28</v>
      </c>
      <c r="V11" s="21">
        <v>0</v>
      </c>
      <c r="W11" s="21">
        <v>0</v>
      </c>
      <c r="X11" s="21">
        <v>22.72</v>
      </c>
      <c r="Y11" s="21">
        <v>24.52</v>
      </c>
      <c r="Z11" s="21">
        <v>24.52</v>
      </c>
      <c r="AA11" s="21">
        <v>24.5</v>
      </c>
      <c r="AB11" s="21">
        <v>24.52</v>
      </c>
      <c r="AC11" s="21">
        <v>0</v>
      </c>
      <c r="AD11" s="21">
        <v>0</v>
      </c>
      <c r="AE11" s="21">
        <v>24.5</v>
      </c>
      <c r="AF11" s="21">
        <v>49</v>
      </c>
      <c r="AG11" s="21">
        <v>49.18</v>
      </c>
      <c r="AH11" s="21">
        <v>24.54</v>
      </c>
      <c r="AI11" s="21">
        <v>46.52</v>
      </c>
      <c r="AJ11" s="21">
        <v>0</v>
      </c>
      <c r="AK11" s="83"/>
      <c r="AL11" s="84">
        <f t="shared" si="0"/>
        <v>602.79999999999984</v>
      </c>
      <c r="AM11" s="85">
        <f t="shared" si="1"/>
        <v>19.445161290322577</v>
      </c>
      <c r="AN11" s="85">
        <f t="shared" si="2"/>
        <v>18.046641030206107</v>
      </c>
      <c r="AO11" s="15"/>
      <c r="AP11" s="15"/>
      <c r="AQ11" s="15"/>
      <c r="AR11" s="15"/>
    </row>
    <row r="12" spans="1:44" ht="15" customHeight="1" x14ac:dyDescent="0.2">
      <c r="B12" s="19">
        <v>7</v>
      </c>
      <c r="C12" s="20" t="s">
        <v>23</v>
      </c>
      <c r="D12" s="82">
        <v>25.1</v>
      </c>
      <c r="E12" s="20" t="s">
        <v>25</v>
      </c>
      <c r="F12" s="21">
        <v>25.14</v>
      </c>
      <c r="G12" s="21">
        <v>0</v>
      </c>
      <c r="H12" s="21">
        <v>0</v>
      </c>
      <c r="I12" s="21">
        <v>0</v>
      </c>
      <c r="J12" s="21">
        <v>50.02</v>
      </c>
      <c r="K12" s="21">
        <v>22.46</v>
      </c>
      <c r="L12" s="21">
        <v>0</v>
      </c>
      <c r="M12" s="21">
        <v>0</v>
      </c>
      <c r="N12" s="21">
        <v>49.76</v>
      </c>
      <c r="O12" s="21">
        <v>0</v>
      </c>
      <c r="P12" s="21">
        <v>0</v>
      </c>
      <c r="Q12" s="21">
        <v>25.02</v>
      </c>
      <c r="R12" s="21">
        <v>25.04</v>
      </c>
      <c r="S12" s="21">
        <v>28.06</v>
      </c>
      <c r="T12" s="21">
        <v>25</v>
      </c>
      <c r="U12" s="21">
        <v>24.82</v>
      </c>
      <c r="V12" s="21">
        <v>24.96</v>
      </c>
      <c r="W12" s="21">
        <v>0</v>
      </c>
      <c r="X12" s="21">
        <v>50.32</v>
      </c>
      <c r="Y12" s="21">
        <v>50.12</v>
      </c>
      <c r="Z12" s="21">
        <v>25.12</v>
      </c>
      <c r="AA12" s="21">
        <v>25.06</v>
      </c>
      <c r="AB12" s="21">
        <v>25.02</v>
      </c>
      <c r="AC12" s="21">
        <v>0</v>
      </c>
      <c r="AD12" s="21">
        <v>0</v>
      </c>
      <c r="AE12" s="21">
        <v>25.18</v>
      </c>
      <c r="AF12" s="21">
        <v>0</v>
      </c>
      <c r="AG12" s="21">
        <v>25.06</v>
      </c>
      <c r="AH12" s="21">
        <v>47.04</v>
      </c>
      <c r="AI12" s="21">
        <v>47.04</v>
      </c>
      <c r="AJ12" s="21">
        <v>0</v>
      </c>
      <c r="AK12" s="83"/>
      <c r="AL12" s="84">
        <f t="shared" si="0"/>
        <v>620.2399999999999</v>
      </c>
      <c r="AM12" s="85">
        <f t="shared" si="1"/>
        <v>20.007741935483867</v>
      </c>
      <c r="AN12" s="85">
        <f t="shared" si="2"/>
        <v>18.462594023173342</v>
      </c>
      <c r="AO12" s="15"/>
      <c r="AP12" s="15"/>
      <c r="AQ12" s="15"/>
      <c r="AR12" s="15"/>
    </row>
    <row r="13" spans="1:44" ht="15" customHeight="1" x14ac:dyDescent="0.2">
      <c r="B13" s="19">
        <v>8</v>
      </c>
      <c r="C13" s="20" t="s">
        <v>23</v>
      </c>
      <c r="D13" s="82">
        <v>26</v>
      </c>
      <c r="E13" s="20" t="s">
        <v>44</v>
      </c>
      <c r="F13" s="21">
        <v>25.74</v>
      </c>
      <c r="G13" s="21">
        <v>26</v>
      </c>
      <c r="H13" s="21">
        <v>0</v>
      </c>
      <c r="I13" s="21">
        <v>0</v>
      </c>
      <c r="J13" s="21">
        <v>25.94</v>
      </c>
      <c r="K13" s="21">
        <v>0</v>
      </c>
      <c r="L13" s="21">
        <v>0</v>
      </c>
      <c r="M13" s="21">
        <v>0</v>
      </c>
      <c r="N13" s="21">
        <v>26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26.08</v>
      </c>
      <c r="AH13" s="21">
        <v>53</v>
      </c>
      <c r="AI13" s="21">
        <v>0</v>
      </c>
      <c r="AJ13" s="21">
        <v>0</v>
      </c>
      <c r="AK13" s="83"/>
      <c r="AL13" s="84">
        <f t="shared" si="0"/>
        <v>182.76</v>
      </c>
      <c r="AM13" s="85">
        <f t="shared" si="1"/>
        <v>5.895483870967742</v>
      </c>
      <c r="AN13" s="85">
        <f t="shared" si="2"/>
        <v>13.03730412795265</v>
      </c>
      <c r="AO13" s="15"/>
      <c r="AP13" s="15"/>
      <c r="AQ13" s="15"/>
      <c r="AR13" s="15"/>
    </row>
    <row r="14" spans="1:44" ht="15" customHeight="1" x14ac:dyDescent="0.2">
      <c r="B14" s="19">
        <v>9</v>
      </c>
      <c r="C14" s="22" t="s">
        <v>23</v>
      </c>
      <c r="D14" s="86">
        <v>25.4</v>
      </c>
      <c r="E14" s="22" t="s">
        <v>27</v>
      </c>
      <c r="F14" s="21">
        <v>0</v>
      </c>
      <c r="G14" s="21">
        <v>0</v>
      </c>
      <c r="H14" s="21">
        <v>0</v>
      </c>
      <c r="I14" s="21">
        <v>0</v>
      </c>
      <c r="J14" s="21">
        <v>25.66</v>
      </c>
      <c r="K14" s="21">
        <v>0</v>
      </c>
      <c r="L14" s="21">
        <v>0</v>
      </c>
      <c r="M14" s="21">
        <v>0</v>
      </c>
      <c r="N14" s="21">
        <v>50.06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49.96</v>
      </c>
      <c r="AG14" s="21">
        <v>25.04</v>
      </c>
      <c r="AH14" s="21">
        <v>50</v>
      </c>
      <c r="AI14" s="21">
        <v>25</v>
      </c>
      <c r="AJ14" s="21">
        <v>0</v>
      </c>
      <c r="AK14" s="83"/>
      <c r="AL14" s="84">
        <f t="shared" si="0"/>
        <v>225.72</v>
      </c>
      <c r="AM14" s="85">
        <f t="shared" si="1"/>
        <v>7.2812903225806451</v>
      </c>
      <c r="AN14" s="85">
        <f t="shared" si="2"/>
        <v>16.092347610367582</v>
      </c>
      <c r="AO14" s="15"/>
      <c r="AP14" s="15"/>
      <c r="AQ14" s="15"/>
      <c r="AR14" s="15"/>
    </row>
    <row r="15" spans="1:44" ht="15" customHeight="1" x14ac:dyDescent="0.2">
      <c r="B15" s="19">
        <v>10</v>
      </c>
      <c r="C15" s="20" t="s">
        <v>23</v>
      </c>
      <c r="D15" s="82">
        <v>25.4</v>
      </c>
      <c r="E15" s="20" t="s">
        <v>31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25</v>
      </c>
      <c r="L15" s="21">
        <v>24.76</v>
      </c>
      <c r="M15" s="21">
        <v>0</v>
      </c>
      <c r="N15" s="21">
        <v>46.82</v>
      </c>
      <c r="O15" s="21">
        <v>0</v>
      </c>
      <c r="P15" s="21">
        <v>0</v>
      </c>
      <c r="Q15" s="21">
        <v>25.28</v>
      </c>
      <c r="R15" s="21">
        <v>25.06</v>
      </c>
      <c r="S15" s="21">
        <v>25.04</v>
      </c>
      <c r="T15" s="21">
        <v>22.5</v>
      </c>
      <c r="U15" s="21">
        <v>25.06</v>
      </c>
      <c r="V15" s="21">
        <v>0</v>
      </c>
      <c r="W15" s="21">
        <v>0</v>
      </c>
      <c r="X15" s="21">
        <v>25.06</v>
      </c>
      <c r="Y15" s="21">
        <v>25.04</v>
      </c>
      <c r="Z15" s="21">
        <v>25.02</v>
      </c>
      <c r="AA15" s="21">
        <v>22.06</v>
      </c>
      <c r="AB15" s="21">
        <v>25.02</v>
      </c>
      <c r="AC15" s="21">
        <v>0</v>
      </c>
      <c r="AD15" s="21">
        <v>0</v>
      </c>
      <c r="AE15" s="21">
        <v>26.06</v>
      </c>
      <c r="AF15" s="21">
        <v>0</v>
      </c>
      <c r="AG15" s="21">
        <v>0</v>
      </c>
      <c r="AH15" s="21">
        <v>24.92</v>
      </c>
      <c r="AI15" s="21">
        <v>49.98</v>
      </c>
      <c r="AJ15" s="21">
        <v>0</v>
      </c>
      <c r="AK15" s="83"/>
      <c r="AL15" s="84">
        <f t="shared" si="0"/>
        <v>442.68</v>
      </c>
      <c r="AM15" s="85">
        <f t="shared" si="1"/>
        <v>14.28</v>
      </c>
      <c r="AN15" s="85">
        <f t="shared" si="2"/>
        <v>15.197386617441827</v>
      </c>
      <c r="AO15" s="15"/>
      <c r="AP15" s="15"/>
      <c r="AQ15" s="15"/>
      <c r="AR15" s="15"/>
    </row>
    <row r="16" spans="1:44" ht="15" customHeight="1" x14ac:dyDescent="0.2">
      <c r="B16" s="19">
        <v>11</v>
      </c>
      <c r="C16" s="20" t="s">
        <v>23</v>
      </c>
      <c r="D16" s="82">
        <v>26</v>
      </c>
      <c r="E16" s="20" t="s">
        <v>43</v>
      </c>
      <c r="F16" s="21">
        <v>26.02</v>
      </c>
      <c r="G16" s="21">
        <v>26.02</v>
      </c>
      <c r="H16" s="21">
        <v>0</v>
      </c>
      <c r="I16" s="21">
        <v>0</v>
      </c>
      <c r="J16" s="21">
        <v>26</v>
      </c>
      <c r="K16" s="21">
        <v>0</v>
      </c>
      <c r="L16" s="21">
        <v>25.58</v>
      </c>
      <c r="M16" s="21">
        <v>0</v>
      </c>
      <c r="N16" s="21">
        <v>27.02</v>
      </c>
      <c r="O16" s="21">
        <v>0</v>
      </c>
      <c r="P16" s="21">
        <v>0</v>
      </c>
      <c r="Q16" s="21">
        <v>25.84</v>
      </c>
      <c r="R16" s="21">
        <v>52.1</v>
      </c>
      <c r="S16" s="21">
        <v>22.56</v>
      </c>
      <c r="T16" s="21">
        <v>26.02</v>
      </c>
      <c r="U16" s="21">
        <v>26.02</v>
      </c>
      <c r="V16" s="21">
        <v>0</v>
      </c>
      <c r="W16" s="21">
        <v>0</v>
      </c>
      <c r="X16" s="21">
        <v>0</v>
      </c>
      <c r="Y16" s="21">
        <v>48.68</v>
      </c>
      <c r="Z16" s="21">
        <v>26</v>
      </c>
      <c r="AA16" s="21">
        <v>52.1</v>
      </c>
      <c r="AB16" s="21">
        <v>51.96</v>
      </c>
      <c r="AC16" s="21">
        <v>26</v>
      </c>
      <c r="AD16" s="21">
        <v>0</v>
      </c>
      <c r="AE16" s="21">
        <v>48.8</v>
      </c>
      <c r="AF16" s="21">
        <v>52.02</v>
      </c>
      <c r="AG16" s="21">
        <v>26.06</v>
      </c>
      <c r="AH16" s="21">
        <v>26.04</v>
      </c>
      <c r="AI16" s="21">
        <v>24.68</v>
      </c>
      <c r="AJ16" s="21">
        <v>0</v>
      </c>
      <c r="AK16" s="83"/>
      <c r="AL16" s="84">
        <f t="shared" si="0"/>
        <v>665.51999999999975</v>
      </c>
      <c r="AM16" s="85">
        <f t="shared" si="1"/>
        <v>21.468387096774187</v>
      </c>
      <c r="AN16" s="85">
        <f t="shared" si="2"/>
        <v>18.763287397961342</v>
      </c>
      <c r="AO16" s="15"/>
      <c r="AP16" s="15"/>
      <c r="AQ16" s="15"/>
      <c r="AR16" s="15"/>
    </row>
    <row r="17" spans="2:44" ht="15" customHeight="1" x14ac:dyDescent="0.2">
      <c r="B17" s="19">
        <v>12</v>
      </c>
      <c r="C17" s="23" t="s">
        <v>23</v>
      </c>
      <c r="D17" s="87">
        <v>22.5</v>
      </c>
      <c r="E17" s="23" t="s">
        <v>32</v>
      </c>
      <c r="F17" s="21">
        <v>0</v>
      </c>
      <c r="G17" s="21">
        <v>0</v>
      </c>
      <c r="H17" s="21">
        <v>0</v>
      </c>
      <c r="I17" s="21">
        <v>0</v>
      </c>
      <c r="J17" s="21">
        <v>26.14</v>
      </c>
      <c r="K17" s="21">
        <v>0</v>
      </c>
      <c r="L17" s="21">
        <v>0</v>
      </c>
      <c r="M17" s="21">
        <v>0</v>
      </c>
      <c r="N17" s="21">
        <v>50.06</v>
      </c>
      <c r="O17" s="21">
        <v>0</v>
      </c>
      <c r="P17" s="21">
        <v>0</v>
      </c>
      <c r="Q17" s="21">
        <v>50.04</v>
      </c>
      <c r="R17" s="21">
        <v>25.02</v>
      </c>
      <c r="S17" s="21">
        <v>25.04</v>
      </c>
      <c r="T17" s="21">
        <v>25.02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21.2</v>
      </c>
      <c r="AH17" s="21">
        <v>0</v>
      </c>
      <c r="AI17" s="21">
        <v>24.96</v>
      </c>
      <c r="AJ17" s="21">
        <v>0</v>
      </c>
      <c r="AK17" s="83"/>
      <c r="AL17" s="84">
        <f t="shared" si="0"/>
        <v>247.48000000000002</v>
      </c>
      <c r="AM17" s="85">
        <f t="shared" si="1"/>
        <v>7.9832258064516131</v>
      </c>
      <c r="AN17" s="85">
        <f t="shared" si="2"/>
        <v>14.909795524441142</v>
      </c>
      <c r="AO17" s="15"/>
      <c r="AP17" s="15"/>
      <c r="AQ17" s="15"/>
      <c r="AR17" s="15"/>
    </row>
    <row r="18" spans="2:44" ht="15" customHeight="1" x14ac:dyDescent="0.2">
      <c r="B18" s="19">
        <v>13</v>
      </c>
      <c r="C18" s="22" t="s">
        <v>23</v>
      </c>
      <c r="D18" s="86">
        <v>25.4</v>
      </c>
      <c r="E18" s="22" t="s">
        <v>33</v>
      </c>
      <c r="F18" s="21">
        <v>0</v>
      </c>
      <c r="G18" s="21">
        <v>25.02</v>
      </c>
      <c r="H18" s="21">
        <v>0</v>
      </c>
      <c r="I18" s="21">
        <v>0</v>
      </c>
      <c r="J18" s="21">
        <v>25.02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25.02</v>
      </c>
      <c r="R18" s="21">
        <v>25.04</v>
      </c>
      <c r="S18" s="21">
        <v>0</v>
      </c>
      <c r="T18" s="21">
        <v>0</v>
      </c>
      <c r="U18" s="21">
        <v>50.02</v>
      </c>
      <c r="V18" s="21">
        <v>0</v>
      </c>
      <c r="W18" s="21">
        <v>0</v>
      </c>
      <c r="X18" s="21">
        <v>0</v>
      </c>
      <c r="Y18" s="21">
        <v>50.12</v>
      </c>
      <c r="Z18" s="21">
        <v>25.06</v>
      </c>
      <c r="AA18" s="21">
        <v>21.52</v>
      </c>
      <c r="AB18" s="21">
        <v>49.98</v>
      </c>
      <c r="AC18" s="21">
        <v>0</v>
      </c>
      <c r="AD18" s="21">
        <v>0</v>
      </c>
      <c r="AE18" s="21">
        <v>50.02</v>
      </c>
      <c r="AF18" s="21">
        <v>25</v>
      </c>
      <c r="AG18" s="21">
        <v>50.08</v>
      </c>
      <c r="AH18" s="21">
        <v>25.04</v>
      </c>
      <c r="AI18" s="21">
        <v>0</v>
      </c>
      <c r="AJ18" s="21">
        <v>0</v>
      </c>
      <c r="AK18" s="83"/>
      <c r="AL18" s="84">
        <f t="shared" si="0"/>
        <v>446.94</v>
      </c>
      <c r="AM18" s="85">
        <f t="shared" si="1"/>
        <v>14.41741935483871</v>
      </c>
      <c r="AN18" s="85">
        <f t="shared" si="2"/>
        <v>19.08439064920892</v>
      </c>
      <c r="AO18" s="15"/>
      <c r="AP18" s="15"/>
      <c r="AQ18" s="15"/>
      <c r="AR18" s="15"/>
    </row>
    <row r="19" spans="2:44" ht="15" customHeight="1" x14ac:dyDescent="0.2">
      <c r="B19" s="19">
        <v>14</v>
      </c>
      <c r="C19" s="20" t="s">
        <v>0</v>
      </c>
      <c r="D19" s="82">
        <v>26</v>
      </c>
      <c r="E19" s="20" t="s">
        <v>41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26.22</v>
      </c>
      <c r="M19" s="21">
        <v>0</v>
      </c>
      <c r="N19" s="21">
        <v>26.04</v>
      </c>
      <c r="O19" s="21">
        <v>0</v>
      </c>
      <c r="P19" s="21">
        <v>0</v>
      </c>
      <c r="Q19" s="21">
        <v>25.98</v>
      </c>
      <c r="R19" s="21">
        <v>26.06</v>
      </c>
      <c r="S19" s="21">
        <v>26.06</v>
      </c>
      <c r="T19" s="21">
        <v>26.06</v>
      </c>
      <c r="U19" s="21">
        <v>52.28</v>
      </c>
      <c r="V19" s="21">
        <v>0</v>
      </c>
      <c r="W19" s="21">
        <v>0</v>
      </c>
      <c r="X19" s="21">
        <v>26.1</v>
      </c>
      <c r="Y19" s="21">
        <v>26.12</v>
      </c>
      <c r="Z19" s="21">
        <v>52.1</v>
      </c>
      <c r="AA19" s="21">
        <v>26</v>
      </c>
      <c r="AB19" s="21">
        <v>48.54</v>
      </c>
      <c r="AC19" s="21">
        <v>0</v>
      </c>
      <c r="AD19" s="21">
        <v>0</v>
      </c>
      <c r="AE19" s="21">
        <v>26.06</v>
      </c>
      <c r="AF19" s="21">
        <v>77.98</v>
      </c>
      <c r="AG19" s="21">
        <v>48.8</v>
      </c>
      <c r="AH19" s="21">
        <v>52.18</v>
      </c>
      <c r="AI19" s="21">
        <v>26.2</v>
      </c>
      <c r="AJ19" s="21">
        <v>0</v>
      </c>
      <c r="AK19" s="83"/>
      <c r="AL19" s="84">
        <f t="shared" si="0"/>
        <v>618.78</v>
      </c>
      <c r="AM19" s="85">
        <f t="shared" si="1"/>
        <v>19.960645161290323</v>
      </c>
      <c r="AN19" s="85">
        <f t="shared" si="2"/>
        <v>21.695232953421492</v>
      </c>
      <c r="AO19" s="15"/>
      <c r="AP19" s="15"/>
      <c r="AQ19" s="15"/>
      <c r="AR19" s="15"/>
    </row>
    <row r="20" spans="2:44" ht="15" customHeight="1" x14ac:dyDescent="0.2">
      <c r="B20" s="19">
        <v>15</v>
      </c>
      <c r="C20" s="20" t="s">
        <v>0</v>
      </c>
      <c r="D20" s="82">
        <v>24</v>
      </c>
      <c r="E20" s="20" t="s">
        <v>52</v>
      </c>
      <c r="F20" s="21">
        <v>22.98</v>
      </c>
      <c r="G20" s="21">
        <v>0</v>
      </c>
      <c r="H20" s="21">
        <v>0</v>
      </c>
      <c r="I20" s="21">
        <v>0</v>
      </c>
      <c r="J20" s="21">
        <v>22.96</v>
      </c>
      <c r="K20" s="21">
        <v>0</v>
      </c>
      <c r="L20" s="21">
        <v>0</v>
      </c>
      <c r="M20" s="21">
        <v>0</v>
      </c>
      <c r="N20" s="21">
        <v>45.88</v>
      </c>
      <c r="O20" s="21">
        <v>0</v>
      </c>
      <c r="P20" s="21">
        <v>0</v>
      </c>
      <c r="Q20" s="21">
        <v>22.9</v>
      </c>
      <c r="R20" s="21">
        <v>0</v>
      </c>
      <c r="S20" s="21">
        <v>0</v>
      </c>
      <c r="T20" s="21">
        <v>23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83"/>
      <c r="AL20" s="84">
        <f t="shared" si="0"/>
        <v>137.72</v>
      </c>
      <c r="AM20" s="85">
        <f t="shared" si="1"/>
        <v>4.4425806451612901</v>
      </c>
      <c r="AN20" s="85">
        <f t="shared" si="2"/>
        <v>10.957180588619178</v>
      </c>
      <c r="AO20" s="15"/>
      <c r="AP20" s="15"/>
      <c r="AQ20" s="15"/>
      <c r="AR20" s="15"/>
    </row>
    <row r="21" spans="2:44" ht="15" customHeight="1" x14ac:dyDescent="0.2">
      <c r="B21" s="19">
        <v>16</v>
      </c>
      <c r="C21" s="22" t="s">
        <v>23</v>
      </c>
      <c r="D21" s="86">
        <v>25.5</v>
      </c>
      <c r="E21" s="22" t="s">
        <v>35</v>
      </c>
      <c r="F21" s="21">
        <v>25.02</v>
      </c>
      <c r="G21" s="21">
        <v>22.26</v>
      </c>
      <c r="H21" s="21">
        <v>0</v>
      </c>
      <c r="I21" s="21">
        <v>0</v>
      </c>
      <c r="J21" s="21">
        <v>25.04</v>
      </c>
      <c r="K21" s="21">
        <v>25.02</v>
      </c>
      <c r="L21" s="21">
        <v>0</v>
      </c>
      <c r="M21" s="21">
        <v>0</v>
      </c>
      <c r="N21" s="21">
        <v>40.159999999999997</v>
      </c>
      <c r="O21" s="21">
        <v>0</v>
      </c>
      <c r="P21" s="21">
        <v>0</v>
      </c>
      <c r="Q21" s="21">
        <v>25.1</v>
      </c>
      <c r="R21" s="21">
        <v>22.54</v>
      </c>
      <c r="S21" s="21">
        <v>25.08</v>
      </c>
      <c r="T21" s="21">
        <v>25.04</v>
      </c>
      <c r="U21" s="21">
        <v>25.06</v>
      </c>
      <c r="V21" s="21">
        <v>0</v>
      </c>
      <c r="W21" s="21">
        <v>0</v>
      </c>
      <c r="X21" s="21">
        <v>0</v>
      </c>
      <c r="Y21" s="21">
        <v>49.96</v>
      </c>
      <c r="Z21" s="21">
        <v>25.1</v>
      </c>
      <c r="AA21" s="21">
        <v>24.8</v>
      </c>
      <c r="AB21" s="21">
        <v>25</v>
      </c>
      <c r="AC21" s="21">
        <v>0</v>
      </c>
      <c r="AD21" s="21">
        <v>0</v>
      </c>
      <c r="AE21" s="21">
        <v>48.06</v>
      </c>
      <c r="AF21" s="21">
        <v>49.92</v>
      </c>
      <c r="AG21" s="21">
        <v>25.08</v>
      </c>
      <c r="AH21" s="21">
        <v>50</v>
      </c>
      <c r="AI21" s="21">
        <v>25.08</v>
      </c>
      <c r="AJ21" s="21">
        <v>0</v>
      </c>
      <c r="AK21" s="83"/>
      <c r="AL21" s="84">
        <f t="shared" si="0"/>
        <v>583.32000000000005</v>
      </c>
      <c r="AM21" s="85">
        <f t="shared" si="1"/>
        <v>18.81677419354839</v>
      </c>
      <c r="AN21" s="85">
        <f t="shared" si="2"/>
        <v>17.281051740195434</v>
      </c>
      <c r="AO21" s="15"/>
      <c r="AP21" s="15"/>
      <c r="AQ21" s="15"/>
      <c r="AR21" s="15"/>
    </row>
    <row r="22" spans="2:44" ht="15" customHeight="1" x14ac:dyDescent="0.2">
      <c r="B22" s="19">
        <v>17</v>
      </c>
      <c r="C22" s="20" t="s">
        <v>23</v>
      </c>
      <c r="D22" s="82">
        <v>25.2</v>
      </c>
      <c r="E22" s="20" t="s">
        <v>36</v>
      </c>
      <c r="F22" s="21">
        <v>25.14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23.22</v>
      </c>
      <c r="M22" s="21">
        <v>25.72</v>
      </c>
      <c r="N22" s="21">
        <v>25.04</v>
      </c>
      <c r="O22" s="21">
        <v>0</v>
      </c>
      <c r="P22" s="21">
        <v>0</v>
      </c>
      <c r="Q22" s="21">
        <v>47.42</v>
      </c>
      <c r="R22" s="21">
        <v>25.06</v>
      </c>
      <c r="S22" s="21">
        <v>0</v>
      </c>
      <c r="T22" s="21">
        <v>24.7</v>
      </c>
      <c r="U22" s="21">
        <v>25</v>
      </c>
      <c r="V22" s="21">
        <v>0</v>
      </c>
      <c r="W22" s="21">
        <v>0</v>
      </c>
      <c r="X22" s="21">
        <v>0</v>
      </c>
      <c r="Y22" s="21">
        <v>25.16</v>
      </c>
      <c r="Z22" s="21">
        <v>50.16</v>
      </c>
      <c r="AA22" s="21">
        <v>24.94</v>
      </c>
      <c r="AB22" s="21">
        <v>25.32</v>
      </c>
      <c r="AC22" s="21">
        <v>0</v>
      </c>
      <c r="AD22" s="21">
        <v>0</v>
      </c>
      <c r="AE22" s="21">
        <v>25.08</v>
      </c>
      <c r="AF22" s="21">
        <v>25.02</v>
      </c>
      <c r="AG22" s="21">
        <v>25</v>
      </c>
      <c r="AH22" s="21">
        <v>50.1</v>
      </c>
      <c r="AI22" s="21">
        <v>24.98</v>
      </c>
      <c r="AJ22" s="21">
        <v>0</v>
      </c>
      <c r="AK22" s="83"/>
      <c r="AL22" s="84">
        <f t="shared" si="0"/>
        <v>497.06</v>
      </c>
      <c r="AM22" s="85">
        <f t="shared" si="1"/>
        <v>16.034193548387098</v>
      </c>
      <c r="AN22" s="85">
        <f t="shared" si="2"/>
        <v>16.358154087833089</v>
      </c>
      <c r="AO22" s="15"/>
      <c r="AP22" s="15"/>
      <c r="AQ22" s="15"/>
      <c r="AR22" s="15"/>
    </row>
    <row r="23" spans="2:44" ht="15" customHeight="1" x14ac:dyDescent="0.2">
      <c r="B23" s="19">
        <v>18</v>
      </c>
      <c r="C23" s="20" t="s">
        <v>23</v>
      </c>
      <c r="D23" s="82">
        <v>26</v>
      </c>
      <c r="E23" s="20" t="s">
        <v>56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49.8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24.72</v>
      </c>
      <c r="AI23" s="21">
        <v>24.6</v>
      </c>
      <c r="AJ23" s="21">
        <v>0</v>
      </c>
      <c r="AK23" s="83"/>
      <c r="AL23" s="84">
        <f t="shared" si="0"/>
        <v>99.12</v>
      </c>
      <c r="AM23" s="85">
        <f t="shared" si="1"/>
        <v>3.19741935483871</v>
      </c>
      <c r="AN23" s="85">
        <f t="shared" si="2"/>
        <v>10.613435186197393</v>
      </c>
      <c r="AO23" s="15"/>
      <c r="AP23" s="15"/>
      <c r="AQ23" s="15"/>
      <c r="AR23" s="15"/>
    </row>
    <row r="24" spans="2:44" ht="15" customHeight="1" x14ac:dyDescent="0.2">
      <c r="B24" s="19">
        <v>19</v>
      </c>
      <c r="C24" s="20" t="s">
        <v>23</v>
      </c>
      <c r="D24" s="82">
        <v>25.2</v>
      </c>
      <c r="E24" s="20" t="s">
        <v>57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25.02</v>
      </c>
      <c r="AI24" s="21">
        <v>25.2</v>
      </c>
      <c r="AJ24" s="21">
        <v>0</v>
      </c>
      <c r="AK24" s="83"/>
      <c r="AL24" s="84">
        <f t="shared" si="0"/>
        <v>50.22</v>
      </c>
      <c r="AM24" s="85">
        <f t="shared" si="1"/>
        <v>1.6199999999999999</v>
      </c>
      <c r="AN24" s="85">
        <f t="shared" si="2"/>
        <v>6.2707894239880195</v>
      </c>
      <c r="AO24" s="15"/>
      <c r="AP24" s="15"/>
      <c r="AQ24" s="15"/>
    </row>
    <row r="25" spans="2:44" ht="15" customHeight="1" x14ac:dyDescent="0.2">
      <c r="B25" s="19">
        <v>20</v>
      </c>
      <c r="C25" s="24" t="s">
        <v>1</v>
      </c>
      <c r="D25" s="88">
        <v>22.5</v>
      </c>
      <c r="E25" s="24" t="s">
        <v>6</v>
      </c>
      <c r="F25" s="25">
        <v>21</v>
      </c>
      <c r="G25" s="25">
        <v>22.5</v>
      </c>
      <c r="H25" s="25">
        <v>0</v>
      </c>
      <c r="I25" s="25">
        <v>0</v>
      </c>
      <c r="J25" s="25">
        <v>0</v>
      </c>
      <c r="K25" s="25">
        <v>19.5</v>
      </c>
      <c r="L25" s="25">
        <v>0</v>
      </c>
      <c r="M25" s="25">
        <v>0</v>
      </c>
      <c r="N25" s="25">
        <v>22.4</v>
      </c>
      <c r="O25" s="25">
        <v>0</v>
      </c>
      <c r="P25" s="25">
        <v>0</v>
      </c>
      <c r="Q25" s="25">
        <v>0</v>
      </c>
      <c r="R25" s="25">
        <v>44.9</v>
      </c>
      <c r="S25" s="25">
        <v>22.5</v>
      </c>
      <c r="T25" s="25">
        <v>22.5</v>
      </c>
      <c r="U25" s="25">
        <v>22.5</v>
      </c>
      <c r="V25" s="25">
        <v>0</v>
      </c>
      <c r="W25" s="25">
        <v>0</v>
      </c>
      <c r="X25" s="25">
        <v>22.5</v>
      </c>
      <c r="Y25" s="25">
        <v>22.5</v>
      </c>
      <c r="Z25" s="25">
        <v>45</v>
      </c>
      <c r="AA25" s="25">
        <v>22.5</v>
      </c>
      <c r="AB25" s="25">
        <v>22.5</v>
      </c>
      <c r="AC25" s="25">
        <v>0</v>
      </c>
      <c r="AD25" s="25">
        <v>0</v>
      </c>
      <c r="AE25" s="25">
        <v>22.4</v>
      </c>
      <c r="AF25" s="25">
        <v>45</v>
      </c>
      <c r="AG25" s="25">
        <v>42</v>
      </c>
      <c r="AH25" s="25">
        <v>22.5</v>
      </c>
      <c r="AI25" s="25">
        <v>22.5</v>
      </c>
      <c r="AJ25" s="25">
        <v>0</v>
      </c>
      <c r="AK25" s="25"/>
      <c r="AL25" s="89">
        <f t="shared" si="0"/>
        <v>487.2</v>
      </c>
      <c r="AM25" s="90">
        <f t="shared" si="1"/>
        <v>15.716129032258063</v>
      </c>
      <c r="AN25" s="90">
        <f t="shared" si="2"/>
        <v>15.34099294426958</v>
      </c>
      <c r="AO25" s="15"/>
      <c r="AP25" s="15"/>
      <c r="AQ25" s="15"/>
    </row>
    <row r="26" spans="2:44" ht="15" customHeight="1" x14ac:dyDescent="0.2">
      <c r="B26" s="19">
        <v>21</v>
      </c>
      <c r="C26" s="24" t="s">
        <v>23</v>
      </c>
      <c r="D26" s="88">
        <v>22.5</v>
      </c>
      <c r="E26" s="24" t="s">
        <v>53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/>
      <c r="AL26" s="89">
        <f t="shared" si="0"/>
        <v>0</v>
      </c>
      <c r="AM26" s="90">
        <f t="shared" si="1"/>
        <v>0</v>
      </c>
      <c r="AN26" s="90">
        <f t="shared" si="2"/>
        <v>0</v>
      </c>
      <c r="AO26" s="15"/>
      <c r="AP26" s="15"/>
      <c r="AQ26" s="15"/>
      <c r="AR26" s="15"/>
    </row>
    <row r="27" spans="2:44" ht="15" customHeight="1" x14ac:dyDescent="0.2">
      <c r="B27" s="19">
        <v>22</v>
      </c>
      <c r="C27" s="24" t="s">
        <v>23</v>
      </c>
      <c r="D27" s="88">
        <v>22.5</v>
      </c>
      <c r="E27" s="24" t="s">
        <v>26</v>
      </c>
      <c r="F27" s="25">
        <v>22.5</v>
      </c>
      <c r="G27" s="25">
        <v>0</v>
      </c>
      <c r="H27" s="25">
        <v>0</v>
      </c>
      <c r="I27" s="25">
        <v>0</v>
      </c>
      <c r="J27" s="25">
        <v>0</v>
      </c>
      <c r="K27" s="25">
        <v>22.5</v>
      </c>
      <c r="L27" s="25">
        <v>0</v>
      </c>
      <c r="M27" s="25">
        <v>0</v>
      </c>
      <c r="N27" s="25">
        <v>44.9</v>
      </c>
      <c r="O27" s="25">
        <v>0</v>
      </c>
      <c r="P27" s="25">
        <v>0</v>
      </c>
      <c r="Q27" s="25">
        <v>22.5</v>
      </c>
      <c r="R27" s="25">
        <v>22.4</v>
      </c>
      <c r="S27" s="25">
        <v>22.5</v>
      </c>
      <c r="T27" s="25">
        <v>22.5</v>
      </c>
      <c r="U27" s="25">
        <v>22.5</v>
      </c>
      <c r="V27" s="25">
        <v>0</v>
      </c>
      <c r="W27" s="25">
        <v>0</v>
      </c>
      <c r="X27" s="25">
        <v>22.5</v>
      </c>
      <c r="Y27" s="25">
        <v>22.5</v>
      </c>
      <c r="Z27" s="25">
        <v>22.5</v>
      </c>
      <c r="AA27" s="25">
        <v>45</v>
      </c>
      <c r="AB27" s="25">
        <v>22.4</v>
      </c>
      <c r="AC27" s="25">
        <v>0</v>
      </c>
      <c r="AD27" s="25">
        <v>0</v>
      </c>
      <c r="AE27" s="25">
        <v>22.4</v>
      </c>
      <c r="AF27" s="25">
        <v>0</v>
      </c>
      <c r="AG27" s="25">
        <v>22.5</v>
      </c>
      <c r="AH27" s="25">
        <v>22.5</v>
      </c>
      <c r="AI27" s="25">
        <v>22.5</v>
      </c>
      <c r="AJ27" s="25">
        <v>0</v>
      </c>
      <c r="AK27" s="25"/>
      <c r="AL27" s="89">
        <f t="shared" si="0"/>
        <v>427.09999999999997</v>
      </c>
      <c r="AM27" s="90">
        <f t="shared" si="1"/>
        <v>13.777419354838708</v>
      </c>
      <c r="AN27" s="90">
        <f t="shared" si="2"/>
        <v>13.828658881164614</v>
      </c>
      <c r="AO27" s="15"/>
      <c r="AP27" s="15"/>
      <c r="AQ27" s="15"/>
      <c r="AR27" s="15"/>
    </row>
    <row r="28" spans="2:44" ht="15" customHeight="1" x14ac:dyDescent="0.2">
      <c r="B28" s="19">
        <v>23</v>
      </c>
      <c r="C28" s="24" t="s">
        <v>23</v>
      </c>
      <c r="D28" s="88">
        <v>22.5</v>
      </c>
      <c r="E28" s="24" t="s">
        <v>34</v>
      </c>
      <c r="F28" s="25">
        <v>23.3</v>
      </c>
      <c r="G28" s="25">
        <v>21.4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22.5</v>
      </c>
      <c r="V28" s="25">
        <v>0</v>
      </c>
      <c r="W28" s="25">
        <v>0</v>
      </c>
      <c r="X28" s="25">
        <v>45</v>
      </c>
      <c r="Y28" s="25">
        <v>22.5</v>
      </c>
      <c r="Z28" s="25">
        <v>22.5</v>
      </c>
      <c r="AA28" s="25">
        <v>22.5</v>
      </c>
      <c r="AB28" s="25">
        <v>22.5</v>
      </c>
      <c r="AC28" s="25">
        <v>0</v>
      </c>
      <c r="AD28" s="25">
        <v>0</v>
      </c>
      <c r="AE28" s="25">
        <v>22.5</v>
      </c>
      <c r="AF28" s="25">
        <v>22.5</v>
      </c>
      <c r="AG28" s="25">
        <v>22.5</v>
      </c>
      <c r="AH28" s="25">
        <v>0</v>
      </c>
      <c r="AI28" s="25">
        <v>22.5</v>
      </c>
      <c r="AJ28" s="25">
        <v>0</v>
      </c>
      <c r="AK28" s="25"/>
      <c r="AL28" s="89">
        <f>SUM(F28:AK28)</f>
        <v>292.2</v>
      </c>
      <c r="AM28" s="90">
        <f>AVERAGE(F28:AK28)</f>
        <v>9.4258064516129032</v>
      </c>
      <c r="AN28" s="90">
        <f>STDEV(F28:AK28)</f>
        <v>12.685791730434369</v>
      </c>
      <c r="AO28" s="15"/>
      <c r="AP28" s="15"/>
      <c r="AQ28" s="15"/>
      <c r="AR28" s="15"/>
    </row>
    <row r="29" spans="2:44" ht="15" customHeight="1" x14ac:dyDescent="0.2">
      <c r="B29" s="19">
        <v>24</v>
      </c>
      <c r="C29" s="24" t="s">
        <v>23</v>
      </c>
      <c r="D29" s="88">
        <v>22.5</v>
      </c>
      <c r="E29" s="24" t="s">
        <v>45</v>
      </c>
      <c r="F29" s="25">
        <v>22.5</v>
      </c>
      <c r="G29" s="25">
        <v>0</v>
      </c>
      <c r="H29" s="25">
        <v>0</v>
      </c>
      <c r="I29" s="25">
        <v>0</v>
      </c>
      <c r="J29" s="25">
        <v>0</v>
      </c>
      <c r="K29" s="25">
        <v>22.5</v>
      </c>
      <c r="L29" s="25">
        <v>22.4</v>
      </c>
      <c r="M29" s="25">
        <v>0</v>
      </c>
      <c r="N29" s="25">
        <v>22.4</v>
      </c>
      <c r="O29" s="25">
        <v>0</v>
      </c>
      <c r="P29" s="25">
        <v>0</v>
      </c>
      <c r="Q29" s="25">
        <v>21.04</v>
      </c>
      <c r="R29" s="25">
        <v>22.5</v>
      </c>
      <c r="S29" s="25">
        <v>22.5</v>
      </c>
      <c r="T29" s="25">
        <v>22.5</v>
      </c>
      <c r="U29" s="25">
        <v>22.5</v>
      </c>
      <c r="V29" s="25">
        <v>0</v>
      </c>
      <c r="W29" s="25">
        <v>0</v>
      </c>
      <c r="X29" s="25">
        <v>22.5</v>
      </c>
      <c r="Y29" s="25">
        <v>22.5</v>
      </c>
      <c r="Z29" s="25">
        <v>22.5</v>
      </c>
      <c r="AA29" s="25">
        <v>22.5</v>
      </c>
      <c r="AB29" s="25">
        <v>22.4</v>
      </c>
      <c r="AC29" s="25">
        <v>0</v>
      </c>
      <c r="AD29" s="25">
        <v>0</v>
      </c>
      <c r="AE29" s="25">
        <v>22.4</v>
      </c>
      <c r="AF29" s="25">
        <v>22.5</v>
      </c>
      <c r="AG29" s="25">
        <v>45</v>
      </c>
      <c r="AH29" s="25">
        <v>22.5</v>
      </c>
      <c r="AI29" s="25">
        <v>45</v>
      </c>
      <c r="AJ29" s="25">
        <v>0</v>
      </c>
      <c r="AK29" s="25"/>
      <c r="AL29" s="89">
        <f>SUM(F29:AJ29)</f>
        <v>470.64</v>
      </c>
      <c r="AM29" s="90">
        <f>AVERAGE(F29:AJ29)</f>
        <v>15.181935483870967</v>
      </c>
      <c r="AN29" s="90">
        <f>STDEV(F29:AJ29)</f>
        <v>13.452999026079612</v>
      </c>
      <c r="AO29" s="15"/>
      <c r="AP29" s="15"/>
      <c r="AQ29" s="15"/>
      <c r="AR29" s="15"/>
    </row>
    <row r="30" spans="2:44" ht="15" customHeight="1" x14ac:dyDescent="0.2">
      <c r="B30" s="19">
        <v>25</v>
      </c>
      <c r="C30" s="91" t="s">
        <v>0</v>
      </c>
      <c r="D30" s="92">
        <v>22.5</v>
      </c>
      <c r="E30" s="91" t="s">
        <v>54</v>
      </c>
      <c r="F30" s="25">
        <v>22.5</v>
      </c>
      <c r="G30" s="25">
        <v>22.5</v>
      </c>
      <c r="H30" s="25">
        <v>0</v>
      </c>
      <c r="I30" s="25">
        <v>0</v>
      </c>
      <c r="J30" s="25">
        <v>22.5</v>
      </c>
      <c r="K30" s="25">
        <v>0</v>
      </c>
      <c r="L30" s="25">
        <v>0</v>
      </c>
      <c r="M30" s="25">
        <v>0</v>
      </c>
      <c r="N30" s="25">
        <v>22.4</v>
      </c>
      <c r="O30" s="25">
        <v>0</v>
      </c>
      <c r="P30" s="25">
        <v>0</v>
      </c>
      <c r="Q30" s="25">
        <v>0</v>
      </c>
      <c r="R30" s="25">
        <v>22.5</v>
      </c>
      <c r="S30" s="25">
        <v>22.5</v>
      </c>
      <c r="T30" s="25">
        <v>22.5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/>
      <c r="AL30" s="89">
        <f>SUM(F30:AJ30)</f>
        <v>157.4</v>
      </c>
      <c r="AM30" s="90">
        <f>AVERAGE(F30:AJ30)</f>
        <v>5.0774193548387094</v>
      </c>
      <c r="AN30" s="90">
        <f>STDEV(F30:AJ30)</f>
        <v>9.5569768468701923</v>
      </c>
      <c r="AO30" s="15"/>
      <c r="AP30" s="15"/>
    </row>
    <row r="31" spans="2:44" ht="15" customHeight="1" x14ac:dyDescent="0.2">
      <c r="B31" s="19">
        <v>26</v>
      </c>
      <c r="C31" s="24" t="s">
        <v>37</v>
      </c>
      <c r="D31" s="88">
        <v>10</v>
      </c>
      <c r="E31" s="24" t="s">
        <v>38</v>
      </c>
      <c r="F31" s="25">
        <v>10.5</v>
      </c>
      <c r="G31" s="25">
        <v>10.5</v>
      </c>
      <c r="H31" s="25">
        <v>0</v>
      </c>
      <c r="I31" s="25">
        <v>0</v>
      </c>
      <c r="J31" s="25">
        <v>10.5</v>
      </c>
      <c r="K31" s="25">
        <v>0</v>
      </c>
      <c r="L31" s="25">
        <v>9.8000000000000007</v>
      </c>
      <c r="M31" s="25">
        <v>0</v>
      </c>
      <c r="N31" s="25">
        <v>0</v>
      </c>
      <c r="O31" s="25">
        <v>0</v>
      </c>
      <c r="P31" s="25">
        <v>0</v>
      </c>
      <c r="Q31" s="25">
        <v>20.3</v>
      </c>
      <c r="R31" s="25">
        <v>9.8000000000000007</v>
      </c>
      <c r="S31" s="25">
        <v>0</v>
      </c>
      <c r="T31" s="25">
        <v>10.5</v>
      </c>
      <c r="U31" s="25">
        <v>10.5</v>
      </c>
      <c r="V31" s="25">
        <v>0</v>
      </c>
      <c r="W31" s="25">
        <v>0</v>
      </c>
      <c r="X31" s="25">
        <v>10.5</v>
      </c>
      <c r="Y31" s="25">
        <v>10.5</v>
      </c>
      <c r="Z31" s="25">
        <v>10.5</v>
      </c>
      <c r="AA31" s="25">
        <v>10.5</v>
      </c>
      <c r="AB31" s="25">
        <v>21</v>
      </c>
      <c r="AC31" s="25">
        <v>0</v>
      </c>
      <c r="AD31" s="25">
        <v>0</v>
      </c>
      <c r="AE31" s="25">
        <v>19.600000000000001</v>
      </c>
      <c r="AF31" s="25">
        <v>20.3</v>
      </c>
      <c r="AG31" s="25">
        <v>21</v>
      </c>
      <c r="AH31" s="25">
        <v>21</v>
      </c>
      <c r="AI31" s="25">
        <v>10.5</v>
      </c>
      <c r="AJ31" s="25">
        <v>0</v>
      </c>
      <c r="AK31" s="25"/>
      <c r="AL31" s="89">
        <f>SUM(F31:AJ31)</f>
        <v>247.79999999999998</v>
      </c>
      <c r="AM31" s="90">
        <f>AVERAGE(F31:AJ31)</f>
        <v>7.9935483870967738</v>
      </c>
      <c r="AN31" s="90">
        <f>STDEV(F31:AJ31)</f>
        <v>7.842445855040844</v>
      </c>
      <c r="AO31" s="15"/>
      <c r="AP31" s="15"/>
    </row>
    <row r="32" spans="2:44" ht="15" customHeight="1" x14ac:dyDescent="0.2">
      <c r="B32" s="19">
        <v>27</v>
      </c>
      <c r="C32" s="24" t="s">
        <v>37</v>
      </c>
      <c r="D32" s="88">
        <v>10</v>
      </c>
      <c r="E32" s="24" t="s">
        <v>39</v>
      </c>
      <c r="F32" s="25">
        <v>0</v>
      </c>
      <c r="G32" s="25">
        <v>10.5</v>
      </c>
      <c r="H32" s="25">
        <v>0</v>
      </c>
      <c r="I32" s="25">
        <v>0</v>
      </c>
      <c r="J32" s="25">
        <v>10.5</v>
      </c>
      <c r="K32" s="25">
        <v>0</v>
      </c>
      <c r="L32" s="25">
        <v>9.9</v>
      </c>
      <c r="M32" s="25">
        <v>0</v>
      </c>
      <c r="N32" s="25">
        <v>9.8000000000000007</v>
      </c>
      <c r="O32" s="25">
        <v>0</v>
      </c>
      <c r="P32" s="25">
        <v>0</v>
      </c>
      <c r="Q32" s="25">
        <v>0</v>
      </c>
      <c r="R32" s="25">
        <v>10.5</v>
      </c>
      <c r="S32" s="25">
        <v>0</v>
      </c>
      <c r="T32" s="25">
        <v>0</v>
      </c>
      <c r="U32" s="25">
        <v>10.5</v>
      </c>
      <c r="V32" s="25">
        <v>0</v>
      </c>
      <c r="W32" s="25">
        <v>0</v>
      </c>
      <c r="X32" s="25">
        <v>10.5</v>
      </c>
      <c r="Y32" s="25">
        <v>10.5</v>
      </c>
      <c r="Z32" s="25">
        <v>10.5</v>
      </c>
      <c r="AA32" s="25">
        <v>21</v>
      </c>
      <c r="AB32" s="25">
        <v>10.5</v>
      </c>
      <c r="AC32" s="25">
        <v>0</v>
      </c>
      <c r="AD32" s="25">
        <v>0</v>
      </c>
      <c r="AE32" s="25">
        <v>19.600000000000001</v>
      </c>
      <c r="AF32" s="25">
        <v>21</v>
      </c>
      <c r="AG32" s="25">
        <v>21</v>
      </c>
      <c r="AH32" s="25">
        <v>21</v>
      </c>
      <c r="AI32" s="25">
        <v>10.5</v>
      </c>
      <c r="AJ32" s="25">
        <v>0</v>
      </c>
      <c r="AK32" s="25"/>
      <c r="AL32" s="89">
        <f>SUM(F32:AJ32)</f>
        <v>217.8</v>
      </c>
      <c r="AM32" s="90">
        <f>AVERAGE(F32:AJ32)</f>
        <v>7.0258064516129037</v>
      </c>
      <c r="AN32" s="90">
        <f>STDEV(F32:AJ32)</f>
        <v>7.7550829671871977</v>
      </c>
      <c r="AO32" s="15"/>
      <c r="AP32" s="15"/>
    </row>
    <row r="33" spans="2:44" ht="15" customHeight="1" x14ac:dyDescent="0.2">
      <c r="B33" s="27"/>
      <c r="C33" s="28"/>
      <c r="D33" s="28"/>
      <c r="E33" s="29" t="s">
        <v>8</v>
      </c>
      <c r="F33" s="31">
        <f t="shared" ref="F33:AJ33" si="3">SUM(F6:F32)</f>
        <v>409.3</v>
      </c>
      <c r="G33" s="31">
        <f t="shared" si="3"/>
        <v>300.39999999999998</v>
      </c>
      <c r="H33" s="31">
        <f t="shared" si="3"/>
        <v>0</v>
      </c>
      <c r="I33" s="31">
        <f t="shared" si="3"/>
        <v>0</v>
      </c>
      <c r="J33" s="31">
        <f t="shared" si="3"/>
        <v>407.9</v>
      </c>
      <c r="K33" s="31">
        <f t="shared" si="3"/>
        <v>272.89999999999998</v>
      </c>
      <c r="L33" s="31">
        <f t="shared" si="3"/>
        <v>141.88000000000002</v>
      </c>
      <c r="M33" s="31">
        <f t="shared" si="3"/>
        <v>48.22</v>
      </c>
      <c r="N33" s="31">
        <f t="shared" si="3"/>
        <v>667.99999999999977</v>
      </c>
      <c r="O33" s="31">
        <f t="shared" si="3"/>
        <v>0</v>
      </c>
      <c r="P33" s="31">
        <f t="shared" si="3"/>
        <v>0</v>
      </c>
      <c r="Q33" s="31">
        <f>SUM(Q6:Q32)</f>
        <v>517.52</v>
      </c>
      <c r="R33" s="31">
        <f>SUM(R6:R32)</f>
        <v>449.76</v>
      </c>
      <c r="S33" s="31">
        <f t="shared" si="3"/>
        <v>331.18</v>
      </c>
      <c r="T33" s="31">
        <f t="shared" si="3"/>
        <v>366.94</v>
      </c>
      <c r="U33" s="31">
        <f t="shared" si="3"/>
        <v>455.54</v>
      </c>
      <c r="V33" s="31">
        <f t="shared" si="3"/>
        <v>24.96</v>
      </c>
      <c r="W33" s="31">
        <f t="shared" si="3"/>
        <v>0</v>
      </c>
      <c r="X33" s="31">
        <f t="shared" si="3"/>
        <v>257.7</v>
      </c>
      <c r="Y33" s="31">
        <f t="shared" si="3"/>
        <v>410.72</v>
      </c>
      <c r="Z33" s="31">
        <f t="shared" si="3"/>
        <v>431.64</v>
      </c>
      <c r="AA33" s="31">
        <f t="shared" si="3"/>
        <v>408.64000000000004</v>
      </c>
      <c r="AB33" s="31">
        <f t="shared" si="3"/>
        <v>513.81999999999994</v>
      </c>
      <c r="AC33" s="31">
        <f t="shared" si="3"/>
        <v>26</v>
      </c>
      <c r="AD33" s="31">
        <f t="shared" si="3"/>
        <v>0</v>
      </c>
      <c r="AE33" s="31">
        <f t="shared" si="3"/>
        <v>493.25999999999993</v>
      </c>
      <c r="AF33" s="31">
        <f t="shared" si="3"/>
        <v>527.28</v>
      </c>
      <c r="AG33" s="31">
        <f t="shared" si="3"/>
        <v>585.36</v>
      </c>
      <c r="AH33" s="31">
        <f t="shared" si="3"/>
        <v>652.28000000000009</v>
      </c>
      <c r="AI33" s="31">
        <f t="shared" si="3"/>
        <v>566.74</v>
      </c>
      <c r="AJ33" s="31">
        <f t="shared" si="3"/>
        <v>0</v>
      </c>
      <c r="AK33" s="111"/>
      <c r="AL33" s="59">
        <f>SUM(AL6:AL32)</f>
        <v>9267.9399999999969</v>
      </c>
      <c r="AM33" s="60">
        <f>AVERAGE(F33:AJ33)</f>
        <v>298.96580645161293</v>
      </c>
      <c r="AN33" s="60">
        <f>STDEV(F33:AJ33)</f>
        <v>229.69600165979082</v>
      </c>
      <c r="AO33" s="15"/>
      <c r="AP33" s="15"/>
    </row>
    <row r="34" spans="2:44" ht="21.95" customHeight="1" x14ac:dyDescent="0.2">
      <c r="B34" s="58"/>
      <c r="C34" s="109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2"/>
      <c r="AL34" s="110"/>
      <c r="AM34" s="63"/>
      <c r="AN34" s="63"/>
      <c r="AO34" s="15"/>
      <c r="AP34" s="15"/>
    </row>
    <row r="35" spans="2:44" ht="21.95" customHeight="1" x14ac:dyDescent="0.2">
      <c r="B35" s="58"/>
      <c r="C35" s="118" t="s">
        <v>51</v>
      </c>
      <c r="D35" s="119"/>
      <c r="E35" s="120"/>
      <c r="F35" s="64">
        <v>450</v>
      </c>
      <c r="G35" s="64">
        <v>444</v>
      </c>
      <c r="H35" s="64">
        <v>0</v>
      </c>
      <c r="I35" s="64">
        <v>0</v>
      </c>
      <c r="J35" s="64">
        <v>261</v>
      </c>
      <c r="K35" s="64">
        <v>224</v>
      </c>
      <c r="L35" s="64">
        <v>195</v>
      </c>
      <c r="M35" s="64">
        <v>54</v>
      </c>
      <c r="N35" s="64">
        <v>765</v>
      </c>
      <c r="O35" s="64">
        <v>0</v>
      </c>
      <c r="P35" s="64">
        <v>0</v>
      </c>
      <c r="Q35" s="64">
        <v>561</v>
      </c>
      <c r="R35" s="64">
        <v>461</v>
      </c>
      <c r="S35" s="64">
        <v>374</v>
      </c>
      <c r="T35" s="64">
        <v>479</v>
      </c>
      <c r="U35" s="64">
        <v>543</v>
      </c>
      <c r="V35" s="64">
        <v>0</v>
      </c>
      <c r="W35" s="64">
        <v>0</v>
      </c>
      <c r="X35" s="64">
        <v>242</v>
      </c>
      <c r="Y35" s="64">
        <v>398</v>
      </c>
      <c r="Z35" s="64">
        <v>435</v>
      </c>
      <c r="AA35" s="64">
        <v>432</v>
      </c>
      <c r="AB35" s="64">
        <v>525</v>
      </c>
      <c r="AC35" s="64">
        <v>26</v>
      </c>
      <c r="AD35" s="64">
        <v>0</v>
      </c>
      <c r="AE35" s="64">
        <v>579</v>
      </c>
      <c r="AF35" s="64">
        <v>608</v>
      </c>
      <c r="AG35" s="64">
        <v>636</v>
      </c>
      <c r="AH35" s="64">
        <v>753</v>
      </c>
      <c r="AI35" s="64">
        <v>744</v>
      </c>
      <c r="AJ35" s="64">
        <v>0</v>
      </c>
      <c r="AK35" s="112"/>
      <c r="AL35" s="65">
        <f>SUM(F35:AJ35)</f>
        <v>10189</v>
      </c>
      <c r="AM35" s="34"/>
      <c r="AN35" s="34"/>
      <c r="AO35" s="15"/>
      <c r="AP35" s="15"/>
    </row>
    <row r="36" spans="2:44" ht="21.95" customHeight="1" x14ac:dyDescent="0.2">
      <c r="B36" s="8"/>
      <c r="C36" s="8"/>
      <c r="D36" s="8"/>
      <c r="E36" s="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 t="s">
        <v>61</v>
      </c>
      <c r="AJ36" s="18"/>
      <c r="AK36" s="18"/>
      <c r="AL36" s="18"/>
      <c r="AM36" s="15"/>
      <c r="AN36" s="15"/>
      <c r="AO36" s="15"/>
      <c r="AP36" s="15"/>
      <c r="AQ36" s="15"/>
      <c r="AR36" s="15"/>
    </row>
    <row r="37" spans="2:44" ht="21.95" customHeight="1" x14ac:dyDescent="0.2">
      <c r="B37" s="58"/>
      <c r="C37" s="36"/>
      <c r="D37" s="36"/>
      <c r="E37" s="66" t="s">
        <v>40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8"/>
      <c r="AK37" s="68"/>
      <c r="AL37" s="68"/>
      <c r="AM37" s="69"/>
      <c r="AN37" s="70">
        <f>SUM(F37:AL37)</f>
        <v>0</v>
      </c>
      <c r="AO37" s="15"/>
      <c r="AP37" s="15"/>
      <c r="AQ37" s="15"/>
      <c r="AR37" s="15"/>
    </row>
    <row r="38" spans="2:44" ht="21.95" customHeight="1" x14ac:dyDescent="0.2">
      <c r="B38" s="8"/>
      <c r="C38" s="8"/>
      <c r="D38" s="8"/>
      <c r="E38" s="71" t="s">
        <v>42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35"/>
      <c r="AN38" s="72">
        <f>AL25+AL26+AL27+AL28+AL29+AL30+AL31+AL32</f>
        <v>2300.1400000000003</v>
      </c>
      <c r="AO38" s="15"/>
      <c r="AP38" s="15"/>
      <c r="AQ38" s="15"/>
      <c r="AR38" s="15"/>
    </row>
    <row r="39" spans="2:44" ht="21.95" customHeight="1" x14ac:dyDescent="0.2">
      <c r="E39" s="71"/>
      <c r="F39" s="45"/>
      <c r="G39" s="45"/>
      <c r="H39" s="45"/>
      <c r="I39" s="45"/>
      <c r="J39" s="45"/>
      <c r="K39" s="45"/>
      <c r="L39" s="45"/>
      <c r="M39" s="45"/>
      <c r="N39" s="73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35"/>
      <c r="AN39" s="74"/>
      <c r="AO39" s="15"/>
      <c r="AP39" s="15"/>
      <c r="AQ39" s="15"/>
      <c r="AR39" s="15"/>
    </row>
    <row r="40" spans="2:44" ht="21.95" customHeight="1" x14ac:dyDescent="0.2">
      <c r="E40" s="71"/>
      <c r="F40" s="35"/>
      <c r="G40" s="35"/>
      <c r="H40" s="35"/>
      <c r="I40" s="35"/>
      <c r="J40" s="35"/>
      <c r="K40" s="35"/>
      <c r="L40" s="35"/>
      <c r="M40" s="35"/>
      <c r="N40" s="7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74"/>
      <c r="AO40" s="15"/>
      <c r="AP40" s="15"/>
      <c r="AQ40" s="15"/>
      <c r="AR40" s="15"/>
    </row>
    <row r="41" spans="2:44" ht="21.95" customHeight="1" x14ac:dyDescent="0.2">
      <c r="E41" s="76" t="s">
        <v>50</v>
      </c>
      <c r="F41" s="77"/>
      <c r="G41" s="77"/>
      <c r="H41" s="77"/>
      <c r="I41" s="77"/>
      <c r="J41" s="77"/>
      <c r="K41" s="77"/>
      <c r="L41" s="77"/>
      <c r="M41" s="77"/>
      <c r="N41" s="78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9">
        <f>AL6+AL7+AL8+AL9+AL10+AL11+AL12+AL13+AL14+AL15+AL16+AL17+AL18+AL19+AL20+AL21+AL22+AL23+AL24</f>
        <v>6967.7999999999993</v>
      </c>
      <c r="AO41" s="15"/>
      <c r="AP41" s="15"/>
      <c r="AQ41" s="15"/>
      <c r="AR41" s="15"/>
    </row>
    <row r="42" spans="2:44" ht="21.95" customHeight="1" x14ac:dyDescent="0.2"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2:44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2:44" x14ac:dyDescent="0.2"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 t="s">
        <v>61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2:44" x14ac:dyDescent="0.2"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2:44" x14ac:dyDescent="0.2"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2:44" x14ac:dyDescent="0.2"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</sheetData>
  <mergeCells count="2">
    <mergeCell ref="S2:T2"/>
    <mergeCell ref="C35:E35"/>
  </mergeCells>
  <phoneticPr fontId="0" type="noConversion"/>
  <pageMargins left="0" right="0" top="0" bottom="0" header="0" footer="0"/>
  <pageSetup paperSize="9" scale="67" pageOrder="overThenDown" orientation="landscape" blackAndWhite="1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"/>
  <sheetViews>
    <sheetView zoomScaleNormal="100" workbookViewId="0">
      <pane xSplit="5" topLeftCell="F1" activePane="topRight" state="frozen"/>
      <selection pane="topRight" activeCell="AJ31" sqref="AJ31"/>
    </sheetView>
  </sheetViews>
  <sheetFormatPr defaultColWidth="9.42578125" defaultRowHeight="12" x14ac:dyDescent="0.2"/>
  <cols>
    <col min="1" max="1" width="0.42578125" style="11" customWidth="1"/>
    <col min="2" max="2" width="4.7109375" style="11" customWidth="1"/>
    <col min="3" max="3" width="7.5703125" style="11" customWidth="1"/>
    <col min="4" max="4" width="7.28515625" style="11" customWidth="1"/>
    <col min="5" max="5" width="8.140625" style="11" customWidth="1"/>
    <col min="6" max="6" width="10.7109375" style="11" customWidth="1"/>
    <col min="7" max="7" width="4.7109375" style="11" customWidth="1"/>
    <col min="8" max="39" width="5.7109375" style="11" customWidth="1"/>
    <col min="40" max="40" width="9.7109375" style="11" customWidth="1"/>
    <col min="41" max="41" width="4.7109375" style="11" customWidth="1"/>
    <col min="42" max="42" width="8.42578125" style="11" customWidth="1"/>
    <col min="43" max="43" width="4.7109375" style="11" customWidth="1"/>
    <col min="44" max="44" width="6.42578125" style="11" customWidth="1"/>
    <col min="45" max="46" width="4.7109375" style="11" customWidth="1"/>
    <col min="47" max="16384" width="9.42578125" style="11"/>
  </cols>
  <sheetData>
    <row r="1" spans="1:44" ht="6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ht="21.95" customHeight="1" x14ac:dyDescent="0.2">
      <c r="A2" s="8"/>
      <c r="B2" s="9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 t="s">
        <v>9</v>
      </c>
      <c r="U2" s="117" t="s">
        <v>62</v>
      </c>
      <c r="V2" s="117"/>
      <c r="W2" s="80">
        <v>2016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ht="21.95" customHeight="1" x14ac:dyDescent="0.2">
      <c r="A3" s="8"/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4" ht="21.95" customHeight="1" x14ac:dyDescent="0.2">
      <c r="F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N4" s="15"/>
      <c r="AP4" s="15"/>
      <c r="AQ4" s="15"/>
    </row>
    <row r="5" spans="1:44" ht="21.95" customHeight="1" x14ac:dyDescent="0.2">
      <c r="B5" s="17" t="s">
        <v>30</v>
      </c>
      <c r="F5" s="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N5" s="15"/>
      <c r="AP5" s="81" t="s">
        <v>10</v>
      </c>
      <c r="AQ5" s="81" t="s">
        <v>28</v>
      </c>
      <c r="AR5" s="81" t="s">
        <v>29</v>
      </c>
    </row>
    <row r="6" spans="1:44" ht="15" customHeight="1" x14ac:dyDescent="0.2">
      <c r="B6" s="19">
        <v>1</v>
      </c>
      <c r="C6" s="20" t="s">
        <v>0</v>
      </c>
      <c r="D6" s="20" t="s">
        <v>5</v>
      </c>
      <c r="E6" s="107"/>
      <c r="F6" s="21">
        <v>294672</v>
      </c>
      <c r="G6" s="93"/>
      <c r="H6" s="21">
        <v>252</v>
      </c>
      <c r="I6" s="21">
        <v>78</v>
      </c>
      <c r="J6" s="21">
        <v>0</v>
      </c>
      <c r="K6" s="21">
        <v>0</v>
      </c>
      <c r="L6" s="21">
        <v>0</v>
      </c>
      <c r="M6" s="21">
        <v>502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83"/>
      <c r="AN6" s="94">
        <f t="shared" ref="AN6:AN22" si="0">SUM(H6:AM6)+F6</f>
        <v>295504</v>
      </c>
      <c r="AO6" s="95"/>
      <c r="AP6" s="85">
        <f t="shared" ref="AP6:AP22" si="1">SUM(H6:AL6)</f>
        <v>832</v>
      </c>
      <c r="AQ6" s="21">
        <f t="shared" ref="AQ6:AQ22" si="2">AVERAGE(H6:AL6)</f>
        <v>26.838709677419356</v>
      </c>
      <c r="AR6" s="21">
        <f t="shared" ref="AR6:AR22" si="3">STDEV(H6:AL6)</f>
        <v>99.876956559623423</v>
      </c>
    </row>
    <row r="7" spans="1:44" ht="15" customHeight="1" x14ac:dyDescent="0.2">
      <c r="B7" s="19">
        <v>2</v>
      </c>
      <c r="C7" s="20" t="s">
        <v>1</v>
      </c>
      <c r="D7" s="20" t="s">
        <v>4</v>
      </c>
      <c r="E7" s="107"/>
      <c r="F7" s="21">
        <v>706702</v>
      </c>
      <c r="G7" s="93"/>
      <c r="H7" s="21">
        <v>450</v>
      </c>
      <c r="I7" s="21">
        <v>0</v>
      </c>
      <c r="J7" s="21">
        <v>0</v>
      </c>
      <c r="K7" s="21">
        <v>0</v>
      </c>
      <c r="L7" s="21">
        <v>450</v>
      </c>
      <c r="M7" s="21">
        <v>450</v>
      </c>
      <c r="N7" s="21">
        <v>0</v>
      </c>
      <c r="O7" s="21">
        <v>70</v>
      </c>
      <c r="P7" s="21">
        <v>424</v>
      </c>
      <c r="Q7" s="21">
        <v>0</v>
      </c>
      <c r="R7" s="21">
        <v>0</v>
      </c>
      <c r="S7" s="21">
        <v>224</v>
      </c>
      <c r="T7" s="21">
        <v>416</v>
      </c>
      <c r="U7" s="21">
        <v>520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120</v>
      </c>
      <c r="AC7" s="21">
        <v>450</v>
      </c>
      <c r="AD7" s="21">
        <v>380</v>
      </c>
      <c r="AE7" s="21">
        <v>0</v>
      </c>
      <c r="AF7" s="21">
        <v>0</v>
      </c>
      <c r="AG7" s="21">
        <v>276</v>
      </c>
      <c r="AH7" s="21">
        <v>522</v>
      </c>
      <c r="AI7" s="21">
        <v>440</v>
      </c>
      <c r="AJ7" s="21">
        <v>520</v>
      </c>
      <c r="AK7" s="21">
        <v>284</v>
      </c>
      <c r="AL7" s="21">
        <v>0</v>
      </c>
      <c r="AM7" s="83"/>
      <c r="AN7" s="94">
        <f t="shared" si="0"/>
        <v>712698</v>
      </c>
      <c r="AO7" s="95"/>
      <c r="AP7" s="85">
        <f t="shared" si="1"/>
        <v>5996</v>
      </c>
      <c r="AQ7" s="21">
        <f t="shared" si="2"/>
        <v>193.41935483870967</v>
      </c>
      <c r="AR7" s="21">
        <f t="shared" si="3"/>
        <v>214.52906162002827</v>
      </c>
    </row>
    <row r="8" spans="1:44" ht="15" customHeight="1" x14ac:dyDescent="0.2">
      <c r="B8" s="19">
        <v>3</v>
      </c>
      <c r="C8" s="20" t="s">
        <v>1</v>
      </c>
      <c r="D8" s="20" t="s">
        <v>2</v>
      </c>
      <c r="E8" s="107"/>
      <c r="F8" s="21">
        <v>148503</v>
      </c>
      <c r="G8" s="93"/>
      <c r="H8" s="21">
        <v>212</v>
      </c>
      <c r="I8" s="21">
        <v>212</v>
      </c>
      <c r="J8" s="21">
        <v>0</v>
      </c>
      <c r="K8" s="21">
        <v>0</v>
      </c>
      <c r="L8" s="21">
        <v>454</v>
      </c>
      <c r="M8" s="21">
        <v>220</v>
      </c>
      <c r="N8" s="21">
        <v>0</v>
      </c>
      <c r="O8" s="21">
        <v>0</v>
      </c>
      <c r="P8" s="21">
        <v>454</v>
      </c>
      <c r="Q8" s="21">
        <v>0</v>
      </c>
      <c r="R8" s="21">
        <v>0</v>
      </c>
      <c r="S8" s="21">
        <v>280</v>
      </c>
      <c r="T8" s="21">
        <v>0</v>
      </c>
      <c r="U8" s="21">
        <v>220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83"/>
      <c r="AN8" s="94">
        <f t="shared" si="0"/>
        <v>150555</v>
      </c>
      <c r="AO8" s="95"/>
      <c r="AP8" s="85">
        <f t="shared" si="1"/>
        <v>2052</v>
      </c>
      <c r="AQ8" s="21">
        <f t="shared" si="2"/>
        <v>66.193548387096769</v>
      </c>
      <c r="AR8" s="21">
        <f t="shared" si="3"/>
        <v>134.34915192756489</v>
      </c>
    </row>
    <row r="9" spans="1:44" ht="15" customHeight="1" x14ac:dyDescent="0.2">
      <c r="B9" s="19">
        <v>4</v>
      </c>
      <c r="C9" s="22" t="s">
        <v>1</v>
      </c>
      <c r="D9" s="22" t="s">
        <v>7</v>
      </c>
      <c r="E9" s="107"/>
      <c r="F9" s="21">
        <v>220044</v>
      </c>
      <c r="G9" s="93"/>
      <c r="H9" s="21">
        <v>530</v>
      </c>
      <c r="I9" s="21">
        <v>230</v>
      </c>
      <c r="J9" s="21">
        <v>0</v>
      </c>
      <c r="K9" s="21">
        <v>0</v>
      </c>
      <c r="L9" s="21">
        <v>170</v>
      </c>
      <c r="M9" s="21">
        <v>64</v>
      </c>
      <c r="N9" s="21">
        <v>0</v>
      </c>
      <c r="O9" s="21">
        <v>0</v>
      </c>
      <c r="P9" s="21">
        <v>266</v>
      </c>
      <c r="Q9" s="21">
        <v>0</v>
      </c>
      <c r="R9" s="21">
        <v>0</v>
      </c>
      <c r="S9" s="21">
        <v>290</v>
      </c>
      <c r="T9" s="21">
        <v>232</v>
      </c>
      <c r="U9" s="21">
        <v>268</v>
      </c>
      <c r="V9" s="21">
        <v>448</v>
      </c>
      <c r="W9" s="21">
        <v>449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83"/>
      <c r="AN9" s="94">
        <f t="shared" si="0"/>
        <v>222991</v>
      </c>
      <c r="AO9" s="95"/>
      <c r="AP9" s="85">
        <f t="shared" si="1"/>
        <v>2947</v>
      </c>
      <c r="AQ9" s="21">
        <f t="shared" si="2"/>
        <v>95.064516129032256</v>
      </c>
      <c r="AR9" s="21">
        <f t="shared" si="3"/>
        <v>160.15095701324444</v>
      </c>
    </row>
    <row r="10" spans="1:44" ht="15" customHeight="1" x14ac:dyDescent="0.2">
      <c r="B10" s="19">
        <v>5</v>
      </c>
      <c r="C10" s="20" t="s">
        <v>1</v>
      </c>
      <c r="D10" s="20" t="s">
        <v>3</v>
      </c>
      <c r="E10" s="107"/>
      <c r="F10" s="21">
        <v>267637</v>
      </c>
      <c r="G10" s="93"/>
      <c r="H10" s="21">
        <v>65</v>
      </c>
      <c r="I10" s="21">
        <v>476</v>
      </c>
      <c r="J10" s="21">
        <v>0</v>
      </c>
      <c r="K10" s="21">
        <v>0</v>
      </c>
      <c r="L10" s="21">
        <v>494</v>
      </c>
      <c r="M10" s="21">
        <v>494</v>
      </c>
      <c r="N10" s="21">
        <v>0</v>
      </c>
      <c r="O10" s="21">
        <v>0</v>
      </c>
      <c r="P10" s="21">
        <v>284</v>
      </c>
      <c r="Q10" s="21">
        <v>0</v>
      </c>
      <c r="R10" s="21">
        <v>0</v>
      </c>
      <c r="S10" s="21">
        <v>388</v>
      </c>
      <c r="T10" s="21">
        <v>210</v>
      </c>
      <c r="U10" s="21">
        <v>216</v>
      </c>
      <c r="V10" s="21">
        <v>444</v>
      </c>
      <c r="W10" s="21">
        <v>376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64</v>
      </c>
      <c r="AD10" s="21">
        <v>416</v>
      </c>
      <c r="AE10" s="21">
        <v>0</v>
      </c>
      <c r="AF10" s="21">
        <v>0</v>
      </c>
      <c r="AG10" s="21">
        <v>284</v>
      </c>
      <c r="AH10" s="21">
        <v>390</v>
      </c>
      <c r="AI10" s="21">
        <v>580</v>
      </c>
      <c r="AJ10" s="21">
        <v>460</v>
      </c>
      <c r="AK10" s="21">
        <v>288</v>
      </c>
      <c r="AL10" s="21">
        <v>0</v>
      </c>
      <c r="AM10" s="83"/>
      <c r="AN10" s="94">
        <f t="shared" si="0"/>
        <v>273566</v>
      </c>
      <c r="AO10" s="95"/>
      <c r="AP10" s="85">
        <f t="shared" si="1"/>
        <v>5929</v>
      </c>
      <c r="AQ10" s="21">
        <f t="shared" si="2"/>
        <v>191.25806451612902</v>
      </c>
      <c r="AR10" s="21">
        <f t="shared" si="3"/>
        <v>207.06069444198167</v>
      </c>
    </row>
    <row r="11" spans="1:44" ht="15" customHeight="1" x14ac:dyDescent="0.2">
      <c r="B11" s="19">
        <v>6</v>
      </c>
      <c r="C11" s="20" t="s">
        <v>23</v>
      </c>
      <c r="D11" s="20" t="s">
        <v>24</v>
      </c>
      <c r="E11" s="107"/>
      <c r="F11" s="21">
        <v>615521</v>
      </c>
      <c r="G11" s="93"/>
      <c r="H11" s="21">
        <v>496</v>
      </c>
      <c r="I11" s="21">
        <v>90</v>
      </c>
      <c r="J11" s="21">
        <v>0</v>
      </c>
      <c r="K11" s="21">
        <v>0</v>
      </c>
      <c r="L11" s="21">
        <v>290</v>
      </c>
      <c r="M11" s="21">
        <v>428</v>
      </c>
      <c r="N11" s="21">
        <v>0</v>
      </c>
      <c r="O11" s="21">
        <v>0</v>
      </c>
      <c r="P11" s="21">
        <v>462</v>
      </c>
      <c r="Q11" s="21">
        <v>0</v>
      </c>
      <c r="R11" s="21">
        <v>0</v>
      </c>
      <c r="S11" s="21">
        <v>230</v>
      </c>
      <c r="T11" s="21">
        <v>394</v>
      </c>
      <c r="U11" s="21">
        <v>0</v>
      </c>
      <c r="V11" s="21">
        <v>446</v>
      </c>
      <c r="W11" s="21">
        <v>280</v>
      </c>
      <c r="X11" s="21">
        <v>0</v>
      </c>
      <c r="Y11" s="21">
        <v>0</v>
      </c>
      <c r="Z11" s="21">
        <v>72</v>
      </c>
      <c r="AA11" s="21">
        <v>260</v>
      </c>
      <c r="AB11" s="21">
        <v>420</v>
      </c>
      <c r="AC11" s="21">
        <v>430</v>
      </c>
      <c r="AD11" s="21">
        <v>490</v>
      </c>
      <c r="AE11" s="21">
        <v>0</v>
      </c>
      <c r="AF11" s="21">
        <v>0</v>
      </c>
      <c r="AG11" s="21">
        <v>386</v>
      </c>
      <c r="AH11" s="21">
        <v>516</v>
      </c>
      <c r="AI11" s="21">
        <v>440</v>
      </c>
      <c r="AJ11" s="21">
        <v>690</v>
      </c>
      <c r="AK11" s="21">
        <v>280</v>
      </c>
      <c r="AL11" s="21">
        <v>0</v>
      </c>
      <c r="AM11" s="83"/>
      <c r="AN11" s="94">
        <f t="shared" si="0"/>
        <v>622621</v>
      </c>
      <c r="AO11" s="95"/>
      <c r="AP11" s="85">
        <f t="shared" si="1"/>
        <v>7100</v>
      </c>
      <c r="AQ11" s="21">
        <f t="shared" si="2"/>
        <v>229.03225806451613</v>
      </c>
      <c r="AR11" s="21">
        <f t="shared" si="3"/>
        <v>218.4569345616305</v>
      </c>
    </row>
    <row r="12" spans="1:44" ht="15" customHeight="1" x14ac:dyDescent="0.2">
      <c r="B12" s="19">
        <v>7</v>
      </c>
      <c r="C12" s="20" t="s">
        <v>23</v>
      </c>
      <c r="D12" s="20" t="s">
        <v>25</v>
      </c>
      <c r="E12" s="107"/>
      <c r="F12" s="21">
        <v>677712</v>
      </c>
      <c r="G12" s="93"/>
      <c r="H12" s="21">
        <v>60</v>
      </c>
      <c r="I12" s="21">
        <v>0</v>
      </c>
      <c r="J12" s="21">
        <v>0</v>
      </c>
      <c r="K12" s="21">
        <v>0</v>
      </c>
      <c r="L12" s="21">
        <v>440</v>
      </c>
      <c r="M12" s="21">
        <v>70</v>
      </c>
      <c r="N12" s="21">
        <v>0</v>
      </c>
      <c r="O12" s="21">
        <v>0</v>
      </c>
      <c r="P12" s="21">
        <v>440</v>
      </c>
      <c r="Q12" s="21">
        <v>0</v>
      </c>
      <c r="R12" s="21">
        <v>0</v>
      </c>
      <c r="S12" s="21">
        <v>376</v>
      </c>
      <c r="T12" s="21">
        <v>410</v>
      </c>
      <c r="U12" s="21">
        <v>444</v>
      </c>
      <c r="V12" s="21">
        <v>442</v>
      </c>
      <c r="W12" s="21">
        <v>268</v>
      </c>
      <c r="X12" s="21">
        <v>442</v>
      </c>
      <c r="Y12" s="21">
        <v>0</v>
      </c>
      <c r="Z12" s="21">
        <v>412</v>
      </c>
      <c r="AA12" s="21">
        <v>120</v>
      </c>
      <c r="AB12" s="21">
        <v>420</v>
      </c>
      <c r="AC12" s="21">
        <v>194</v>
      </c>
      <c r="AD12" s="21">
        <v>226</v>
      </c>
      <c r="AE12" s="21">
        <v>0</v>
      </c>
      <c r="AF12" s="21">
        <v>0</v>
      </c>
      <c r="AG12" s="21">
        <v>1500</v>
      </c>
      <c r="AH12" s="21">
        <v>0</v>
      </c>
      <c r="AI12" s="21">
        <v>458</v>
      </c>
      <c r="AJ12" s="21">
        <v>500</v>
      </c>
      <c r="AK12" s="21">
        <v>444</v>
      </c>
      <c r="AL12" s="21">
        <v>0</v>
      </c>
      <c r="AM12" s="83"/>
      <c r="AN12" s="94">
        <f t="shared" si="0"/>
        <v>685378</v>
      </c>
      <c r="AO12" s="95"/>
      <c r="AP12" s="85">
        <f t="shared" si="1"/>
        <v>7666</v>
      </c>
      <c r="AQ12" s="21">
        <f t="shared" si="2"/>
        <v>247.29032258064515</v>
      </c>
      <c r="AR12" s="21">
        <f t="shared" si="3"/>
        <v>306.88175720173689</v>
      </c>
    </row>
    <row r="13" spans="1:44" ht="15" customHeight="1" x14ac:dyDescent="0.2">
      <c r="B13" s="19">
        <v>8</v>
      </c>
      <c r="C13" s="20" t="s">
        <v>23</v>
      </c>
      <c r="D13" s="20" t="s">
        <v>44</v>
      </c>
      <c r="E13" s="107"/>
      <c r="F13" s="21">
        <v>234666</v>
      </c>
      <c r="G13" s="93"/>
      <c r="H13" s="21">
        <v>216</v>
      </c>
      <c r="I13" s="21">
        <v>220</v>
      </c>
      <c r="J13" s="21">
        <v>0</v>
      </c>
      <c r="K13" s="21">
        <v>0</v>
      </c>
      <c r="L13" s="21">
        <v>382</v>
      </c>
      <c r="M13" s="21">
        <v>0</v>
      </c>
      <c r="N13" s="21">
        <v>0</v>
      </c>
      <c r="O13" s="21">
        <v>0</v>
      </c>
      <c r="P13" s="21">
        <v>360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440</v>
      </c>
      <c r="AJ13" s="21">
        <v>500</v>
      </c>
      <c r="AK13" s="21">
        <v>290</v>
      </c>
      <c r="AL13" s="21">
        <v>0</v>
      </c>
      <c r="AM13" s="83"/>
      <c r="AN13" s="94">
        <f t="shared" si="0"/>
        <v>237074</v>
      </c>
      <c r="AO13"/>
      <c r="AP13" s="85">
        <f t="shared" si="1"/>
        <v>2408</v>
      </c>
      <c r="AQ13" s="21">
        <f t="shared" si="2"/>
        <v>77.677419354838705</v>
      </c>
      <c r="AR13" s="21">
        <f t="shared" si="3"/>
        <v>153.97324163563275</v>
      </c>
    </row>
    <row r="14" spans="1:44" ht="15" customHeight="1" x14ac:dyDescent="0.2">
      <c r="B14" s="19">
        <v>9</v>
      </c>
      <c r="C14" s="22" t="s">
        <v>23</v>
      </c>
      <c r="D14" s="22" t="s">
        <v>27</v>
      </c>
      <c r="E14" s="107"/>
      <c r="F14" s="21">
        <v>565595</v>
      </c>
      <c r="G14" s="93"/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256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436</v>
      </c>
      <c r="AI14" s="21">
        <v>388</v>
      </c>
      <c r="AJ14" s="21">
        <v>434</v>
      </c>
      <c r="AK14" s="21">
        <v>372</v>
      </c>
      <c r="AL14" s="21">
        <v>0</v>
      </c>
      <c r="AM14" s="83"/>
      <c r="AN14" s="94">
        <f t="shared" si="0"/>
        <v>567481</v>
      </c>
      <c r="AO14" s="95"/>
      <c r="AP14" s="85">
        <f t="shared" si="1"/>
        <v>1886</v>
      </c>
      <c r="AQ14" s="21">
        <f t="shared" si="2"/>
        <v>60.838709677419352</v>
      </c>
      <c r="AR14" s="21">
        <f t="shared" si="3"/>
        <v>143.5472272515666</v>
      </c>
    </row>
    <row r="15" spans="1:44" ht="15" customHeight="1" x14ac:dyDescent="0.2">
      <c r="B15" s="19">
        <v>10</v>
      </c>
      <c r="C15" s="20" t="s">
        <v>23</v>
      </c>
      <c r="D15" s="20" t="s">
        <v>31</v>
      </c>
      <c r="E15" s="107"/>
      <c r="F15" s="21">
        <v>568872</v>
      </c>
      <c r="G15" s="93"/>
      <c r="H15" s="21">
        <v>0</v>
      </c>
      <c r="I15" s="21">
        <v>216</v>
      </c>
      <c r="J15" s="21">
        <v>0</v>
      </c>
      <c r="K15" s="21">
        <v>0</v>
      </c>
      <c r="L15" s="21">
        <v>0</v>
      </c>
      <c r="M15" s="21">
        <v>192</v>
      </c>
      <c r="N15" s="21">
        <v>192</v>
      </c>
      <c r="O15" s="21">
        <v>0</v>
      </c>
      <c r="P15" s="21">
        <v>252</v>
      </c>
      <c r="Q15" s="21">
        <v>0</v>
      </c>
      <c r="R15" s="21">
        <v>0</v>
      </c>
      <c r="S15" s="21">
        <v>312</v>
      </c>
      <c r="T15" s="21">
        <v>210</v>
      </c>
      <c r="U15" s="21">
        <v>444</v>
      </c>
      <c r="V15" s="21">
        <v>62</v>
      </c>
      <c r="W15" s="21">
        <v>436</v>
      </c>
      <c r="X15" s="21">
        <v>0</v>
      </c>
      <c r="Y15" s="21">
        <v>0</v>
      </c>
      <c r="Z15" s="21">
        <v>212</v>
      </c>
      <c r="AA15" s="21">
        <v>212</v>
      </c>
      <c r="AB15" s="21">
        <v>324</v>
      </c>
      <c r="AC15" s="21">
        <v>180</v>
      </c>
      <c r="AD15" s="21">
        <v>212</v>
      </c>
      <c r="AE15" s="21">
        <v>0</v>
      </c>
      <c r="AF15" s="21">
        <v>0</v>
      </c>
      <c r="AG15" s="21">
        <v>1500</v>
      </c>
      <c r="AH15" s="21">
        <v>0</v>
      </c>
      <c r="AI15" s="21">
        <v>0</v>
      </c>
      <c r="AJ15" s="21">
        <v>500</v>
      </c>
      <c r="AK15" s="21">
        <v>284</v>
      </c>
      <c r="AL15" s="21">
        <v>0</v>
      </c>
      <c r="AM15" s="83"/>
      <c r="AN15" s="94">
        <f t="shared" si="0"/>
        <v>574612</v>
      </c>
      <c r="AO15" s="95"/>
      <c r="AP15" s="85">
        <f t="shared" si="1"/>
        <v>5740</v>
      </c>
      <c r="AQ15" s="21">
        <f t="shared" si="2"/>
        <v>185.16129032258064</v>
      </c>
      <c r="AR15" s="21">
        <f t="shared" si="3"/>
        <v>289.04706615292412</v>
      </c>
    </row>
    <row r="16" spans="1:44" ht="15" customHeight="1" x14ac:dyDescent="0.2">
      <c r="B16" s="19">
        <v>11</v>
      </c>
      <c r="C16" s="20" t="s">
        <v>23</v>
      </c>
      <c r="D16" s="20" t="s">
        <v>43</v>
      </c>
      <c r="E16" s="107"/>
      <c r="F16" s="21">
        <v>400102</v>
      </c>
      <c r="G16" s="93"/>
      <c r="H16" s="21">
        <v>218</v>
      </c>
      <c r="I16" s="21">
        <v>196</v>
      </c>
      <c r="J16" s="21">
        <v>0</v>
      </c>
      <c r="K16" s="21">
        <v>0</v>
      </c>
      <c r="L16" s="21">
        <v>216</v>
      </c>
      <c r="M16" s="21">
        <v>0</v>
      </c>
      <c r="N16" s="21">
        <v>60</v>
      </c>
      <c r="O16" s="21">
        <v>0</v>
      </c>
      <c r="P16" s="21">
        <v>492</v>
      </c>
      <c r="Q16" s="21">
        <v>0</v>
      </c>
      <c r="R16" s="21">
        <v>0</v>
      </c>
      <c r="S16" s="21">
        <v>224</v>
      </c>
      <c r="T16" s="21">
        <v>274</v>
      </c>
      <c r="U16" s="21">
        <v>68</v>
      </c>
      <c r="V16" s="21">
        <v>194</v>
      </c>
      <c r="W16" s="21">
        <v>428</v>
      </c>
      <c r="X16" s="21">
        <v>0</v>
      </c>
      <c r="Y16" s="21">
        <v>0</v>
      </c>
      <c r="Z16" s="21">
        <v>0</v>
      </c>
      <c r="AA16" s="21">
        <v>128</v>
      </c>
      <c r="AB16" s="21">
        <v>236</v>
      </c>
      <c r="AC16" s="21">
        <v>120</v>
      </c>
      <c r="AD16" s="21">
        <v>292</v>
      </c>
      <c r="AE16" s="21">
        <v>206</v>
      </c>
      <c r="AF16" s="21">
        <v>0</v>
      </c>
      <c r="AG16" s="21">
        <v>294</v>
      </c>
      <c r="AH16" s="21">
        <v>424</v>
      </c>
      <c r="AI16" s="21">
        <v>436</v>
      </c>
      <c r="AJ16" s="21">
        <v>410</v>
      </c>
      <c r="AK16" s="21">
        <v>188</v>
      </c>
      <c r="AL16" s="21">
        <v>0</v>
      </c>
      <c r="AM16" s="83"/>
      <c r="AN16" s="94">
        <f t="shared" si="0"/>
        <v>405206</v>
      </c>
      <c r="AO16"/>
      <c r="AP16" s="85">
        <f t="shared" si="1"/>
        <v>5104</v>
      </c>
      <c r="AQ16" s="21">
        <f t="shared" si="2"/>
        <v>164.64516129032259</v>
      </c>
      <c r="AR16" s="21">
        <f t="shared" si="3"/>
        <v>159.43014110409965</v>
      </c>
    </row>
    <row r="17" spans="2:44" ht="15" customHeight="1" x14ac:dyDescent="0.2">
      <c r="B17" s="19">
        <v>12</v>
      </c>
      <c r="C17" s="23" t="s">
        <v>23</v>
      </c>
      <c r="D17" s="23" t="s">
        <v>32</v>
      </c>
      <c r="E17" s="107"/>
      <c r="F17" s="21">
        <v>642075</v>
      </c>
      <c r="G17" s="93"/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522</v>
      </c>
      <c r="Q17" s="21">
        <v>0</v>
      </c>
      <c r="R17" s="21">
        <v>0</v>
      </c>
      <c r="S17" s="21">
        <v>238</v>
      </c>
      <c r="T17" s="21">
        <v>218</v>
      </c>
      <c r="U17" s="21">
        <v>216</v>
      </c>
      <c r="V17" s="21">
        <v>80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1500</v>
      </c>
      <c r="AJ17" s="21">
        <v>0</v>
      </c>
      <c r="AK17" s="21">
        <v>380</v>
      </c>
      <c r="AL17" s="83">
        <v>0</v>
      </c>
      <c r="AM17" s="83"/>
      <c r="AN17" s="94">
        <f t="shared" si="0"/>
        <v>645229</v>
      </c>
      <c r="AO17" s="95"/>
      <c r="AP17" s="85">
        <f t="shared" si="1"/>
        <v>3154</v>
      </c>
      <c r="AQ17" s="21">
        <f t="shared" si="2"/>
        <v>101.74193548387096</v>
      </c>
      <c r="AR17" s="21">
        <f t="shared" si="3"/>
        <v>288.86063164808223</v>
      </c>
    </row>
    <row r="18" spans="2:44" ht="15" customHeight="1" x14ac:dyDescent="0.2">
      <c r="B18" s="19">
        <v>13</v>
      </c>
      <c r="C18" s="22" t="s">
        <v>23</v>
      </c>
      <c r="D18" s="22" t="s">
        <v>33</v>
      </c>
      <c r="E18" s="107"/>
      <c r="F18" s="21">
        <v>569165</v>
      </c>
      <c r="G18" s="93"/>
      <c r="H18" s="21">
        <v>0</v>
      </c>
      <c r="I18" s="21">
        <v>344</v>
      </c>
      <c r="J18" s="21">
        <v>0</v>
      </c>
      <c r="K18" s="21">
        <v>0</v>
      </c>
      <c r="L18" s="21">
        <v>496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312</v>
      </c>
      <c r="T18" s="21">
        <v>408</v>
      </c>
      <c r="U18" s="21">
        <v>446</v>
      </c>
      <c r="V18" s="21">
        <v>0</v>
      </c>
      <c r="W18" s="21">
        <v>284</v>
      </c>
      <c r="X18" s="21">
        <v>0</v>
      </c>
      <c r="Y18" s="21">
        <v>0</v>
      </c>
      <c r="Z18" s="21">
        <v>0</v>
      </c>
      <c r="AA18" s="21">
        <v>452</v>
      </c>
      <c r="AB18" s="21">
        <v>220</v>
      </c>
      <c r="AC18" s="21">
        <v>174</v>
      </c>
      <c r="AD18" s="21">
        <v>428</v>
      </c>
      <c r="AE18" s="21">
        <v>0</v>
      </c>
      <c r="AF18" s="21">
        <v>0</v>
      </c>
      <c r="AG18" s="21">
        <v>480</v>
      </c>
      <c r="AH18" s="21">
        <v>388</v>
      </c>
      <c r="AI18" s="21">
        <v>508</v>
      </c>
      <c r="AJ18" s="21">
        <v>690</v>
      </c>
      <c r="AK18" s="21">
        <v>276</v>
      </c>
      <c r="AL18" s="21">
        <v>0</v>
      </c>
      <c r="AM18" s="83"/>
      <c r="AN18" s="94">
        <f t="shared" si="0"/>
        <v>575071</v>
      </c>
      <c r="AO18" s="95"/>
      <c r="AP18" s="85">
        <f t="shared" si="1"/>
        <v>5906</v>
      </c>
      <c r="AQ18" s="21">
        <f t="shared" si="2"/>
        <v>190.51612903225808</v>
      </c>
      <c r="AR18" s="21">
        <f t="shared" si="3"/>
        <v>219.08839478891343</v>
      </c>
    </row>
    <row r="19" spans="2:44" ht="15" customHeight="1" x14ac:dyDescent="0.2">
      <c r="B19" s="19">
        <v>14</v>
      </c>
      <c r="C19" s="20" t="s">
        <v>0</v>
      </c>
      <c r="D19" s="20" t="s">
        <v>41</v>
      </c>
      <c r="E19" s="107"/>
      <c r="F19" s="21">
        <v>451869</v>
      </c>
      <c r="G19" s="93"/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248</v>
      </c>
      <c r="O19" s="21">
        <v>0</v>
      </c>
      <c r="P19" s="21">
        <v>478</v>
      </c>
      <c r="Q19" s="21">
        <v>0</v>
      </c>
      <c r="R19" s="21">
        <v>0</v>
      </c>
      <c r="S19" s="21">
        <v>410</v>
      </c>
      <c r="T19" s="21">
        <v>446</v>
      </c>
      <c r="U19" s="21">
        <v>492</v>
      </c>
      <c r="V19" s="21">
        <v>210</v>
      </c>
      <c r="W19" s="21">
        <v>286</v>
      </c>
      <c r="X19" s="21">
        <v>0</v>
      </c>
      <c r="Y19" s="21">
        <v>0</v>
      </c>
      <c r="Z19" s="21">
        <v>218</v>
      </c>
      <c r="AA19" s="21">
        <v>184</v>
      </c>
      <c r="AB19" s="21">
        <v>362</v>
      </c>
      <c r="AC19" s="21">
        <v>190</v>
      </c>
      <c r="AD19" s="21">
        <v>214</v>
      </c>
      <c r="AE19" s="21">
        <v>0</v>
      </c>
      <c r="AF19" s="21">
        <v>0</v>
      </c>
      <c r="AG19" s="21">
        <v>480</v>
      </c>
      <c r="AH19" s="21">
        <v>290</v>
      </c>
      <c r="AI19" s="21">
        <v>512</v>
      </c>
      <c r="AJ19" s="21">
        <v>692</v>
      </c>
      <c r="AK19" s="21">
        <v>210</v>
      </c>
      <c r="AL19" s="21">
        <v>0</v>
      </c>
      <c r="AM19" s="83"/>
      <c r="AN19" s="94">
        <f t="shared" si="0"/>
        <v>457791</v>
      </c>
      <c r="AO19"/>
      <c r="AP19" s="85">
        <f t="shared" si="1"/>
        <v>5922</v>
      </c>
      <c r="AQ19" s="21">
        <f t="shared" si="2"/>
        <v>191.03225806451613</v>
      </c>
      <c r="AR19" s="21">
        <f t="shared" si="3"/>
        <v>207.17134355744727</v>
      </c>
    </row>
    <row r="20" spans="2:44" ht="15" customHeight="1" x14ac:dyDescent="0.2">
      <c r="B20" s="19">
        <v>15</v>
      </c>
      <c r="C20" s="20" t="s">
        <v>0</v>
      </c>
      <c r="D20" s="20" t="s">
        <v>52</v>
      </c>
      <c r="E20" s="107"/>
      <c r="F20" s="21">
        <v>339845</v>
      </c>
      <c r="G20" s="93"/>
      <c r="H20" s="21">
        <v>418</v>
      </c>
      <c r="I20" s="21">
        <v>0</v>
      </c>
      <c r="J20" s="21">
        <v>0</v>
      </c>
      <c r="K20" s="21">
        <v>0</v>
      </c>
      <c r="L20" s="21">
        <v>418</v>
      </c>
      <c r="M20" s="21">
        <v>0</v>
      </c>
      <c r="N20" s="21">
        <v>0</v>
      </c>
      <c r="O20" s="21">
        <v>0</v>
      </c>
      <c r="P20" s="21">
        <v>256</v>
      </c>
      <c r="Q20" s="21">
        <v>0</v>
      </c>
      <c r="R20" s="21">
        <v>0</v>
      </c>
      <c r="S20" s="21">
        <v>60</v>
      </c>
      <c r="T20" s="21">
        <v>0</v>
      </c>
      <c r="U20" s="21">
        <v>0</v>
      </c>
      <c r="V20" s="21">
        <v>60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83"/>
      <c r="AN20" s="94">
        <f t="shared" si="0"/>
        <v>341057</v>
      </c>
      <c r="AO20" s="95"/>
      <c r="AP20" s="85">
        <f t="shared" si="1"/>
        <v>1212</v>
      </c>
      <c r="AQ20" s="21">
        <f t="shared" si="2"/>
        <v>39.096774193548384</v>
      </c>
      <c r="AR20" s="21">
        <f t="shared" si="3"/>
        <v>111.77338825758412</v>
      </c>
    </row>
    <row r="21" spans="2:44" ht="15" customHeight="1" x14ac:dyDescent="0.2">
      <c r="B21" s="19">
        <v>16</v>
      </c>
      <c r="C21" s="22" t="s">
        <v>23</v>
      </c>
      <c r="D21" s="22" t="s">
        <v>35</v>
      </c>
      <c r="E21" s="107"/>
      <c r="F21" s="21">
        <v>584609</v>
      </c>
      <c r="G21" s="93"/>
      <c r="H21" s="21">
        <v>408</v>
      </c>
      <c r="I21" s="21">
        <v>212</v>
      </c>
      <c r="J21" s="21">
        <v>0</v>
      </c>
      <c r="K21" s="21">
        <v>0</v>
      </c>
      <c r="L21" s="21">
        <v>320</v>
      </c>
      <c r="M21" s="21">
        <v>494</v>
      </c>
      <c r="N21" s="21">
        <v>0</v>
      </c>
      <c r="O21" s="21">
        <v>0</v>
      </c>
      <c r="P21" s="21">
        <v>274</v>
      </c>
      <c r="Q21" s="21">
        <v>0</v>
      </c>
      <c r="R21" s="21">
        <v>0</v>
      </c>
      <c r="S21" s="21">
        <v>212</v>
      </c>
      <c r="T21" s="21">
        <v>64</v>
      </c>
      <c r="U21" s="21">
        <v>444</v>
      </c>
      <c r="V21" s="21">
        <v>212</v>
      </c>
      <c r="W21" s="21">
        <v>468</v>
      </c>
      <c r="X21" s="21">
        <v>0</v>
      </c>
      <c r="Y21" s="21">
        <v>0</v>
      </c>
      <c r="Z21" s="21">
        <v>0</v>
      </c>
      <c r="AA21" s="21">
        <v>446</v>
      </c>
      <c r="AB21" s="21">
        <v>368</v>
      </c>
      <c r="AC21" s="21">
        <v>216</v>
      </c>
      <c r="AD21" s="21">
        <v>580</v>
      </c>
      <c r="AE21" s="21">
        <v>0</v>
      </c>
      <c r="AF21" s="21">
        <v>0</v>
      </c>
      <c r="AG21" s="21">
        <v>366</v>
      </c>
      <c r="AH21" s="21">
        <v>440</v>
      </c>
      <c r="AI21" s="21">
        <v>488</v>
      </c>
      <c r="AJ21" s="21">
        <v>406</v>
      </c>
      <c r="AK21" s="21">
        <v>164</v>
      </c>
      <c r="AL21" s="21">
        <v>0</v>
      </c>
      <c r="AM21" s="83"/>
      <c r="AN21" s="94">
        <f t="shared" si="0"/>
        <v>591191</v>
      </c>
      <c r="AO21" s="95"/>
      <c r="AP21" s="85">
        <f t="shared" si="1"/>
        <v>6582</v>
      </c>
      <c r="AQ21" s="21">
        <f t="shared" si="2"/>
        <v>212.32258064516128</v>
      </c>
      <c r="AR21" s="21">
        <f t="shared" si="3"/>
        <v>201.69157759588842</v>
      </c>
    </row>
    <row r="22" spans="2:44" ht="15" customHeight="1" x14ac:dyDescent="0.2">
      <c r="B22" s="19">
        <v>17</v>
      </c>
      <c r="C22" s="20" t="s">
        <v>23</v>
      </c>
      <c r="D22" s="20" t="s">
        <v>36</v>
      </c>
      <c r="E22" s="107"/>
      <c r="F22" s="21">
        <v>605000</v>
      </c>
      <c r="G22" s="93"/>
      <c r="H22" s="21">
        <v>214</v>
      </c>
      <c r="I22" s="21">
        <v>60</v>
      </c>
      <c r="J22" s="21">
        <v>0</v>
      </c>
      <c r="K22" s="21">
        <v>0</v>
      </c>
      <c r="L22" s="21">
        <v>0</v>
      </c>
      <c r="M22" s="21">
        <v>0</v>
      </c>
      <c r="N22" s="21">
        <v>420</v>
      </c>
      <c r="O22" s="21">
        <v>224</v>
      </c>
      <c r="P22" s="21">
        <v>320</v>
      </c>
      <c r="Q22" s="21">
        <v>0</v>
      </c>
      <c r="R22" s="21">
        <v>0</v>
      </c>
      <c r="S22" s="21">
        <v>280</v>
      </c>
      <c r="T22" s="21">
        <v>456</v>
      </c>
      <c r="U22" s="21">
        <v>0</v>
      </c>
      <c r="V22" s="21">
        <v>240</v>
      </c>
      <c r="W22" s="21">
        <v>260</v>
      </c>
      <c r="X22" s="21">
        <v>0</v>
      </c>
      <c r="Y22" s="21">
        <v>0</v>
      </c>
      <c r="Z22" s="21">
        <v>0</v>
      </c>
      <c r="AA22" s="21">
        <v>450</v>
      </c>
      <c r="AB22" s="21">
        <v>444</v>
      </c>
      <c r="AC22" s="21">
        <v>216</v>
      </c>
      <c r="AD22" s="21">
        <v>580</v>
      </c>
      <c r="AE22" s="21">
        <v>0</v>
      </c>
      <c r="AF22" s="21">
        <v>0</v>
      </c>
      <c r="AG22" s="21">
        <v>480</v>
      </c>
      <c r="AH22" s="21">
        <v>420</v>
      </c>
      <c r="AI22" s="21">
        <v>580</v>
      </c>
      <c r="AJ22" s="21">
        <v>430</v>
      </c>
      <c r="AK22" s="21">
        <v>230</v>
      </c>
      <c r="AL22" s="21">
        <v>0</v>
      </c>
      <c r="AM22" s="83"/>
      <c r="AN22" s="94">
        <f t="shared" si="0"/>
        <v>611304</v>
      </c>
      <c r="AO22" s="95"/>
      <c r="AP22" s="85">
        <f t="shared" si="1"/>
        <v>6304</v>
      </c>
      <c r="AQ22" s="21">
        <f t="shared" si="2"/>
        <v>203.35483870967741</v>
      </c>
      <c r="AR22" s="21">
        <f t="shared" si="3"/>
        <v>205.8843604853781</v>
      </c>
    </row>
    <row r="23" spans="2:44" ht="15" customHeight="1" x14ac:dyDescent="0.2">
      <c r="B23" s="19">
        <v>18</v>
      </c>
      <c r="C23" s="22" t="s">
        <v>23</v>
      </c>
      <c r="D23" s="20" t="s">
        <v>56</v>
      </c>
      <c r="E23" s="107"/>
      <c r="F23" s="21">
        <v>0</v>
      </c>
      <c r="G23" s="96"/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360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430</v>
      </c>
      <c r="AK23" s="21">
        <v>504</v>
      </c>
      <c r="AL23" s="21">
        <v>0</v>
      </c>
      <c r="AM23" s="83"/>
      <c r="AN23" s="94"/>
      <c r="AO23" s="95"/>
      <c r="AP23" s="85"/>
      <c r="AQ23" s="21"/>
      <c r="AR23" s="21"/>
    </row>
    <row r="24" spans="2:44" ht="15" customHeight="1" x14ac:dyDescent="0.2">
      <c r="B24" s="19">
        <v>19</v>
      </c>
      <c r="C24" s="22" t="s">
        <v>23</v>
      </c>
      <c r="D24" s="20" t="s">
        <v>57</v>
      </c>
      <c r="E24" s="107"/>
      <c r="F24" s="21">
        <v>0</v>
      </c>
      <c r="G24" s="96"/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462</v>
      </c>
      <c r="AK24" s="21">
        <v>316</v>
      </c>
      <c r="AL24" s="21">
        <v>0</v>
      </c>
      <c r="AM24" s="83"/>
      <c r="AN24" s="94"/>
      <c r="AO24" s="95"/>
      <c r="AP24" s="85"/>
      <c r="AQ24" s="21"/>
      <c r="AR24" s="21"/>
    </row>
    <row r="25" spans="2:44" ht="15" customHeight="1" x14ac:dyDescent="0.2">
      <c r="B25" s="19">
        <v>20</v>
      </c>
      <c r="C25" s="24" t="s">
        <v>1</v>
      </c>
      <c r="D25" s="24" t="s">
        <v>6</v>
      </c>
      <c r="E25" s="108"/>
      <c r="F25" s="25">
        <v>394684</v>
      </c>
      <c r="G25" s="26"/>
      <c r="H25" s="25">
        <v>244</v>
      </c>
      <c r="I25" s="25">
        <v>504</v>
      </c>
      <c r="J25" s="25">
        <v>0</v>
      </c>
      <c r="K25" s="25">
        <v>0</v>
      </c>
      <c r="L25" s="25">
        <v>0</v>
      </c>
      <c r="M25" s="25">
        <v>56</v>
      </c>
      <c r="N25" s="25">
        <v>0</v>
      </c>
      <c r="O25" s="25">
        <v>0</v>
      </c>
      <c r="P25" s="25">
        <v>376</v>
      </c>
      <c r="Q25" s="25">
        <v>0</v>
      </c>
      <c r="R25" s="25">
        <v>0</v>
      </c>
      <c r="S25" s="25">
        <v>0</v>
      </c>
      <c r="T25" s="25">
        <v>254</v>
      </c>
      <c r="U25" s="25">
        <v>60</v>
      </c>
      <c r="V25" s="25">
        <v>206</v>
      </c>
      <c r="W25" s="25">
        <v>382</v>
      </c>
      <c r="X25" s="25">
        <v>0</v>
      </c>
      <c r="Y25" s="25">
        <v>0</v>
      </c>
      <c r="Z25" s="25">
        <v>196</v>
      </c>
      <c r="AA25" s="25">
        <v>266</v>
      </c>
      <c r="AB25" s="25">
        <v>762</v>
      </c>
      <c r="AC25" s="25">
        <v>390</v>
      </c>
      <c r="AD25" s="25">
        <v>376</v>
      </c>
      <c r="AE25" s="25">
        <v>0</v>
      </c>
      <c r="AF25" s="25">
        <v>0</v>
      </c>
      <c r="AG25" s="25">
        <v>228</v>
      </c>
      <c r="AH25" s="25">
        <v>610</v>
      </c>
      <c r="AI25" s="25">
        <v>504</v>
      </c>
      <c r="AJ25" s="25">
        <v>60</v>
      </c>
      <c r="AK25" s="25">
        <v>208</v>
      </c>
      <c r="AL25" s="25">
        <v>0</v>
      </c>
      <c r="AM25" s="25"/>
      <c r="AN25" s="97">
        <f t="shared" ref="AN25:AN32" si="4">SUM(H25:AM25)+F25</f>
        <v>400366</v>
      </c>
      <c r="AO25" s="98"/>
      <c r="AP25" s="90">
        <f t="shared" ref="AP25:AP32" si="5">SUM(H25:AL25)</f>
        <v>5682</v>
      </c>
      <c r="AQ25" s="25">
        <f t="shared" ref="AQ25:AQ32" si="6">AVERAGE(H25:AL25)</f>
        <v>183.29032258064515</v>
      </c>
      <c r="AR25" s="25">
        <f t="shared" ref="AR25:AR32" si="7">STDEV(H25:AL25)</f>
        <v>214.58024039946565</v>
      </c>
    </row>
    <row r="26" spans="2:44" ht="15" customHeight="1" x14ac:dyDescent="0.2">
      <c r="B26" s="19">
        <v>21</v>
      </c>
      <c r="C26" s="24" t="s">
        <v>0</v>
      </c>
      <c r="D26" s="24" t="s">
        <v>55</v>
      </c>
      <c r="E26" s="108"/>
      <c r="F26" s="25">
        <v>0</v>
      </c>
      <c r="G26" s="26"/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/>
      <c r="AN26" s="97">
        <f t="shared" si="4"/>
        <v>0</v>
      </c>
      <c r="AO26" s="98"/>
      <c r="AP26" s="90">
        <f t="shared" si="5"/>
        <v>0</v>
      </c>
      <c r="AQ26" s="25">
        <f t="shared" si="6"/>
        <v>0</v>
      </c>
      <c r="AR26" s="25">
        <f t="shared" si="7"/>
        <v>0</v>
      </c>
    </row>
    <row r="27" spans="2:44" ht="15" customHeight="1" x14ac:dyDescent="0.2">
      <c r="B27" s="19">
        <v>22</v>
      </c>
      <c r="C27" s="24" t="s">
        <v>23</v>
      </c>
      <c r="D27" s="24" t="s">
        <v>26</v>
      </c>
      <c r="E27" s="108"/>
      <c r="F27" s="25">
        <v>620198</v>
      </c>
      <c r="G27" s="26"/>
      <c r="H27" s="25">
        <v>432</v>
      </c>
      <c r="I27" s="25">
        <v>0</v>
      </c>
      <c r="J27" s="25">
        <v>0</v>
      </c>
      <c r="K27" s="25">
        <v>0</v>
      </c>
      <c r="L27" s="25">
        <v>0</v>
      </c>
      <c r="M27" s="25">
        <v>436</v>
      </c>
      <c r="N27" s="25">
        <v>376</v>
      </c>
      <c r="O27" s="25">
        <v>0</v>
      </c>
      <c r="P27" s="25">
        <v>444</v>
      </c>
      <c r="Q27" s="25">
        <v>0</v>
      </c>
      <c r="R27" s="25">
        <v>0</v>
      </c>
      <c r="S27" s="25">
        <v>212</v>
      </c>
      <c r="T27" s="25">
        <v>232</v>
      </c>
      <c r="U27" s="25">
        <v>196</v>
      </c>
      <c r="V27" s="25">
        <v>416</v>
      </c>
      <c r="W27" s="25">
        <v>224</v>
      </c>
      <c r="X27" s="25">
        <v>0</v>
      </c>
      <c r="Y27" s="25">
        <v>0</v>
      </c>
      <c r="Z27" s="25">
        <v>60</v>
      </c>
      <c r="AA27" s="25">
        <v>378</v>
      </c>
      <c r="AB27" s="25">
        <v>456</v>
      </c>
      <c r="AC27" s="25">
        <v>244</v>
      </c>
      <c r="AD27" s="25">
        <v>566</v>
      </c>
      <c r="AE27" s="25">
        <v>0</v>
      </c>
      <c r="AF27" s="25">
        <v>0</v>
      </c>
      <c r="AG27" s="25">
        <v>0</v>
      </c>
      <c r="AH27" s="25">
        <v>412</v>
      </c>
      <c r="AI27" s="25">
        <v>354</v>
      </c>
      <c r="AJ27" s="25">
        <v>496</v>
      </c>
      <c r="AK27" s="25">
        <v>224</v>
      </c>
      <c r="AL27" s="25">
        <v>0</v>
      </c>
      <c r="AM27" s="25"/>
      <c r="AN27" s="97">
        <f t="shared" si="4"/>
        <v>626356</v>
      </c>
      <c r="AO27" s="98"/>
      <c r="AP27" s="90">
        <f t="shared" si="5"/>
        <v>6158</v>
      </c>
      <c r="AQ27" s="25">
        <f t="shared" si="6"/>
        <v>198.64516129032259</v>
      </c>
      <c r="AR27" s="25">
        <f t="shared" si="7"/>
        <v>198.15440921784486</v>
      </c>
    </row>
    <row r="28" spans="2:44" ht="15" customHeight="1" x14ac:dyDescent="0.2">
      <c r="B28" s="19">
        <v>23</v>
      </c>
      <c r="C28" s="24" t="s">
        <v>23</v>
      </c>
      <c r="D28" s="24" t="s">
        <v>34</v>
      </c>
      <c r="E28" s="108"/>
      <c r="F28" s="25">
        <v>748382</v>
      </c>
      <c r="G28" s="26"/>
      <c r="H28" s="25">
        <v>422</v>
      </c>
      <c r="I28" s="25">
        <v>422</v>
      </c>
      <c r="J28" s="25">
        <v>0</v>
      </c>
      <c r="K28" s="25">
        <v>0</v>
      </c>
      <c r="L28" s="25">
        <v>1238</v>
      </c>
      <c r="M28" s="25">
        <v>0</v>
      </c>
      <c r="N28" s="25">
        <v>40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768</v>
      </c>
      <c r="X28" s="25">
        <v>0</v>
      </c>
      <c r="Y28" s="25">
        <v>0</v>
      </c>
      <c r="Z28" s="25">
        <v>304</v>
      </c>
      <c r="AA28" s="25">
        <v>430</v>
      </c>
      <c r="AB28" s="25">
        <v>70</v>
      </c>
      <c r="AC28" s="25">
        <v>444</v>
      </c>
      <c r="AD28" s="25">
        <v>430</v>
      </c>
      <c r="AE28" s="25">
        <v>0</v>
      </c>
      <c r="AF28" s="25">
        <v>0</v>
      </c>
      <c r="AG28" s="25">
        <v>92</v>
      </c>
      <c r="AH28" s="25">
        <v>440</v>
      </c>
      <c r="AI28" s="25">
        <v>780</v>
      </c>
      <c r="AJ28" s="25">
        <v>0</v>
      </c>
      <c r="AK28" s="25">
        <v>560</v>
      </c>
      <c r="AL28" s="25">
        <v>0</v>
      </c>
      <c r="AM28" s="25"/>
      <c r="AN28" s="97">
        <f t="shared" si="4"/>
        <v>754822</v>
      </c>
      <c r="AO28" s="98"/>
      <c r="AP28" s="90">
        <f t="shared" si="5"/>
        <v>6440</v>
      </c>
      <c r="AQ28" s="25">
        <f t="shared" si="6"/>
        <v>207.74193548387098</v>
      </c>
      <c r="AR28" s="25">
        <f t="shared" si="7"/>
        <v>312.55367195005465</v>
      </c>
    </row>
    <row r="29" spans="2:44" ht="15" customHeight="1" x14ac:dyDescent="0.2">
      <c r="B29" s="19">
        <v>24</v>
      </c>
      <c r="C29" s="24" t="s">
        <v>23</v>
      </c>
      <c r="D29" s="24" t="s">
        <v>45</v>
      </c>
      <c r="E29" s="108"/>
      <c r="F29" s="25">
        <v>219472</v>
      </c>
      <c r="G29" s="26"/>
      <c r="H29" s="25">
        <v>480</v>
      </c>
      <c r="I29" s="25">
        <v>0</v>
      </c>
      <c r="J29" s="25">
        <v>0</v>
      </c>
      <c r="K29" s="25">
        <v>0</v>
      </c>
      <c r="L29" s="25">
        <v>0</v>
      </c>
      <c r="M29" s="25">
        <v>484</v>
      </c>
      <c r="N29" s="25">
        <v>550</v>
      </c>
      <c r="O29" s="25">
        <v>0</v>
      </c>
      <c r="P29" s="25">
        <v>520</v>
      </c>
      <c r="Q29" s="25">
        <v>0</v>
      </c>
      <c r="R29" s="25">
        <v>0</v>
      </c>
      <c r="S29" s="25">
        <v>214</v>
      </c>
      <c r="T29" s="25">
        <v>380</v>
      </c>
      <c r="U29" s="25">
        <v>403</v>
      </c>
      <c r="V29" s="25">
        <v>456</v>
      </c>
      <c r="W29" s="25">
        <v>362</v>
      </c>
      <c r="X29" s="25">
        <v>0</v>
      </c>
      <c r="Y29" s="25">
        <v>0</v>
      </c>
      <c r="Z29" s="25">
        <v>196</v>
      </c>
      <c r="AA29" s="25">
        <v>196</v>
      </c>
      <c r="AB29" s="25">
        <v>356</v>
      </c>
      <c r="AC29" s="25">
        <v>530</v>
      </c>
      <c r="AD29" s="25">
        <v>396</v>
      </c>
      <c r="AE29" s="25">
        <v>0</v>
      </c>
      <c r="AF29" s="25">
        <v>0</v>
      </c>
      <c r="AG29" s="25">
        <v>320</v>
      </c>
      <c r="AH29" s="25">
        <v>420</v>
      </c>
      <c r="AI29" s="25">
        <v>280</v>
      </c>
      <c r="AJ29" s="25">
        <v>470</v>
      </c>
      <c r="AK29" s="25">
        <v>260</v>
      </c>
      <c r="AL29" s="25">
        <v>0</v>
      </c>
      <c r="AM29" s="25"/>
      <c r="AN29" s="97">
        <f t="shared" si="4"/>
        <v>226745</v>
      </c>
      <c r="AO29" s="98"/>
      <c r="AP29" s="90">
        <f t="shared" si="5"/>
        <v>7273</v>
      </c>
      <c r="AQ29" s="25">
        <f t="shared" si="6"/>
        <v>234.61290322580646</v>
      </c>
      <c r="AR29" s="25">
        <f t="shared" si="7"/>
        <v>208.9485865660665</v>
      </c>
    </row>
    <row r="30" spans="2:44" ht="15" customHeight="1" x14ac:dyDescent="0.2">
      <c r="B30" s="19">
        <v>25</v>
      </c>
      <c r="C30" s="24" t="s">
        <v>0</v>
      </c>
      <c r="D30" s="24" t="s">
        <v>54</v>
      </c>
      <c r="E30" s="108"/>
      <c r="F30" s="25">
        <v>918637</v>
      </c>
      <c r="G30" s="26"/>
      <c r="H30" s="25">
        <v>56</v>
      </c>
      <c r="I30" s="25">
        <v>140</v>
      </c>
      <c r="J30" s="25">
        <v>0</v>
      </c>
      <c r="K30" s="25">
        <v>0</v>
      </c>
      <c r="L30" s="25">
        <v>740</v>
      </c>
      <c r="M30" s="25">
        <v>0</v>
      </c>
      <c r="N30" s="25">
        <v>0</v>
      </c>
      <c r="O30" s="25">
        <v>0</v>
      </c>
      <c r="P30" s="25">
        <v>770</v>
      </c>
      <c r="Q30" s="25">
        <v>0</v>
      </c>
      <c r="R30" s="25">
        <v>0</v>
      </c>
      <c r="S30" s="25">
        <v>0</v>
      </c>
      <c r="T30" s="25">
        <v>206</v>
      </c>
      <c r="U30" s="25">
        <v>258</v>
      </c>
      <c r="V30" s="25">
        <v>58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/>
      <c r="AN30" s="97">
        <f t="shared" si="4"/>
        <v>920865</v>
      </c>
      <c r="AO30" s="98"/>
      <c r="AP30" s="90">
        <f t="shared" si="5"/>
        <v>2228</v>
      </c>
      <c r="AQ30" s="25">
        <f t="shared" si="6"/>
        <v>71.870967741935488</v>
      </c>
      <c r="AR30" s="25">
        <f t="shared" si="7"/>
        <v>192.82733933677281</v>
      </c>
    </row>
    <row r="31" spans="2:44" ht="15" customHeight="1" x14ac:dyDescent="0.2">
      <c r="B31" s="19">
        <v>26</v>
      </c>
      <c r="C31" s="24" t="s">
        <v>37</v>
      </c>
      <c r="D31" s="24" t="s">
        <v>38</v>
      </c>
      <c r="E31" s="98"/>
      <c r="F31" s="25">
        <v>361417</v>
      </c>
      <c r="G31" s="26"/>
      <c r="H31" s="25">
        <v>190</v>
      </c>
      <c r="I31" s="25">
        <v>246</v>
      </c>
      <c r="J31" s="25">
        <v>0</v>
      </c>
      <c r="K31" s="25">
        <v>0</v>
      </c>
      <c r="L31" s="25">
        <v>358</v>
      </c>
      <c r="M31" s="25">
        <v>0</v>
      </c>
      <c r="N31" s="25">
        <v>184</v>
      </c>
      <c r="O31" s="25">
        <v>0</v>
      </c>
      <c r="P31" s="25">
        <v>0</v>
      </c>
      <c r="Q31" s="25">
        <v>0</v>
      </c>
      <c r="R31" s="25">
        <v>0</v>
      </c>
      <c r="S31" s="25">
        <v>448</v>
      </c>
      <c r="T31" s="25">
        <v>310</v>
      </c>
      <c r="U31" s="25">
        <v>226</v>
      </c>
      <c r="V31" s="25">
        <v>396</v>
      </c>
      <c r="W31" s="25">
        <v>134</v>
      </c>
      <c r="X31" s="25">
        <v>0</v>
      </c>
      <c r="Y31" s="25">
        <v>0</v>
      </c>
      <c r="Z31" s="25">
        <v>396</v>
      </c>
      <c r="AA31" s="25">
        <v>390</v>
      </c>
      <c r="AB31" s="25">
        <v>396</v>
      </c>
      <c r="AC31" s="25">
        <v>366</v>
      </c>
      <c r="AD31" s="25">
        <v>546</v>
      </c>
      <c r="AE31" s="25">
        <v>0</v>
      </c>
      <c r="AF31" s="25">
        <v>0</v>
      </c>
      <c r="AG31" s="25">
        <v>310</v>
      </c>
      <c r="AH31" s="25">
        <v>332</v>
      </c>
      <c r="AI31" s="25">
        <v>520</v>
      </c>
      <c r="AJ31" s="25">
        <v>402</v>
      </c>
      <c r="AK31" s="25">
        <v>220</v>
      </c>
      <c r="AL31" s="25">
        <v>0</v>
      </c>
      <c r="AM31" s="25"/>
      <c r="AN31" s="97">
        <f t="shared" si="4"/>
        <v>367787</v>
      </c>
      <c r="AO31" s="98"/>
      <c r="AP31" s="90">
        <f t="shared" si="5"/>
        <v>6370</v>
      </c>
      <c r="AQ31" s="25">
        <f t="shared" si="6"/>
        <v>205.48387096774192</v>
      </c>
      <c r="AR31" s="25">
        <f t="shared" si="7"/>
        <v>187.69547516615702</v>
      </c>
    </row>
    <row r="32" spans="2:44" ht="15" customHeight="1" x14ac:dyDescent="0.2">
      <c r="B32" s="19">
        <v>27</v>
      </c>
      <c r="C32" s="24" t="s">
        <v>37</v>
      </c>
      <c r="D32" s="24" t="s">
        <v>39</v>
      </c>
      <c r="E32" s="98"/>
      <c r="F32" s="25">
        <v>319910</v>
      </c>
      <c r="G32" s="26"/>
      <c r="H32" s="25">
        <v>0</v>
      </c>
      <c r="I32" s="25">
        <v>384</v>
      </c>
      <c r="J32" s="25">
        <v>0</v>
      </c>
      <c r="K32" s="25">
        <v>0</v>
      </c>
      <c r="L32" s="25">
        <v>240</v>
      </c>
      <c r="M32" s="25">
        <v>0</v>
      </c>
      <c r="N32" s="25">
        <v>325</v>
      </c>
      <c r="O32" s="25">
        <v>0</v>
      </c>
      <c r="P32" s="25">
        <v>300</v>
      </c>
      <c r="Q32" s="25">
        <v>0</v>
      </c>
      <c r="R32" s="25">
        <v>0</v>
      </c>
      <c r="S32" s="25">
        <v>300</v>
      </c>
      <c r="T32" s="25">
        <v>268</v>
      </c>
      <c r="U32" s="25">
        <v>172</v>
      </c>
      <c r="V32" s="25">
        <v>0</v>
      </c>
      <c r="W32" s="25">
        <v>310</v>
      </c>
      <c r="X32" s="25">
        <v>0</v>
      </c>
      <c r="Y32" s="25">
        <v>0</v>
      </c>
      <c r="Z32" s="25">
        <v>240</v>
      </c>
      <c r="AA32" s="25">
        <v>190</v>
      </c>
      <c r="AB32" s="25">
        <v>310</v>
      </c>
      <c r="AC32" s="25">
        <v>490</v>
      </c>
      <c r="AD32" s="25">
        <v>240</v>
      </c>
      <c r="AE32" s="25">
        <v>0</v>
      </c>
      <c r="AF32" s="25">
        <v>0</v>
      </c>
      <c r="AG32" s="25">
        <v>462</v>
      </c>
      <c r="AH32" s="25">
        <v>492</v>
      </c>
      <c r="AI32" s="25">
        <v>464</v>
      </c>
      <c r="AJ32" s="25">
        <v>346</v>
      </c>
      <c r="AK32" s="25">
        <v>120</v>
      </c>
      <c r="AL32" s="25">
        <v>0</v>
      </c>
      <c r="AM32" s="25"/>
      <c r="AN32" s="97">
        <f t="shared" si="4"/>
        <v>325563</v>
      </c>
      <c r="AO32" s="98"/>
      <c r="AP32" s="90">
        <f t="shared" si="5"/>
        <v>5653</v>
      </c>
      <c r="AQ32" s="25">
        <f t="shared" si="6"/>
        <v>182.35483870967741</v>
      </c>
      <c r="AR32" s="25">
        <f t="shared" si="7"/>
        <v>177.9285527746267</v>
      </c>
    </row>
    <row r="33" spans="2:45" ht="15" customHeight="1" x14ac:dyDescent="0.2">
      <c r="B33" s="27"/>
      <c r="C33" s="28"/>
      <c r="D33" s="29" t="s">
        <v>8</v>
      </c>
      <c r="E33" s="29"/>
      <c r="F33" s="30">
        <f>SUM(F6:F32)</f>
        <v>11475289</v>
      </c>
      <c r="G33" s="16"/>
      <c r="H33" s="31">
        <f t="shared" ref="H33:AL33" si="8">SUM(H6:H32)</f>
        <v>5363</v>
      </c>
      <c r="I33" s="31">
        <f t="shared" si="8"/>
        <v>4030</v>
      </c>
      <c r="J33" s="31">
        <f t="shared" si="8"/>
        <v>0</v>
      </c>
      <c r="K33" s="31">
        <f t="shared" si="8"/>
        <v>0</v>
      </c>
      <c r="L33" s="31">
        <f t="shared" si="8"/>
        <v>6706</v>
      </c>
      <c r="M33" s="31">
        <f t="shared" si="8"/>
        <v>3890</v>
      </c>
      <c r="N33" s="31">
        <f t="shared" si="8"/>
        <v>2395</v>
      </c>
      <c r="O33" s="31">
        <f t="shared" si="8"/>
        <v>294</v>
      </c>
      <c r="P33" s="31">
        <f t="shared" si="8"/>
        <v>7950</v>
      </c>
      <c r="Q33" s="31">
        <f t="shared" si="8"/>
        <v>0</v>
      </c>
      <c r="R33" s="31">
        <f t="shared" si="8"/>
        <v>0</v>
      </c>
      <c r="S33" s="31">
        <f t="shared" si="8"/>
        <v>5010</v>
      </c>
      <c r="T33" s="31">
        <f t="shared" si="8"/>
        <v>5388</v>
      </c>
      <c r="U33" s="31">
        <f t="shared" si="8"/>
        <v>5093</v>
      </c>
      <c r="V33" s="31">
        <f t="shared" si="8"/>
        <v>4370</v>
      </c>
      <c r="W33" s="31">
        <f t="shared" si="8"/>
        <v>5715</v>
      </c>
      <c r="X33" s="31">
        <f t="shared" si="8"/>
        <v>442</v>
      </c>
      <c r="Y33" s="31">
        <f t="shared" si="8"/>
        <v>0</v>
      </c>
      <c r="Z33" s="31">
        <f t="shared" si="8"/>
        <v>2306</v>
      </c>
      <c r="AA33" s="31">
        <f t="shared" si="8"/>
        <v>4102</v>
      </c>
      <c r="AB33" s="31">
        <f t="shared" si="8"/>
        <v>5264</v>
      </c>
      <c r="AC33" s="31">
        <f t="shared" si="8"/>
        <v>4698</v>
      </c>
      <c r="AD33" s="31">
        <f t="shared" si="8"/>
        <v>6732</v>
      </c>
      <c r="AE33" s="31">
        <f t="shared" si="8"/>
        <v>206</v>
      </c>
      <c r="AF33" s="31">
        <f t="shared" si="8"/>
        <v>0</v>
      </c>
      <c r="AG33" s="31">
        <f t="shared" si="8"/>
        <v>7458</v>
      </c>
      <c r="AH33" s="31">
        <f t="shared" si="8"/>
        <v>6532</v>
      </c>
      <c r="AI33" s="31">
        <f t="shared" si="8"/>
        <v>9672</v>
      </c>
      <c r="AJ33" s="31">
        <f t="shared" si="8"/>
        <v>8898</v>
      </c>
      <c r="AK33" s="31">
        <f t="shared" si="8"/>
        <v>6102</v>
      </c>
      <c r="AL33" s="31">
        <f t="shared" si="8"/>
        <v>0</v>
      </c>
      <c r="AM33" s="31"/>
      <c r="AN33" s="13">
        <f>SUM(AN6:AN32)</f>
        <v>11591833</v>
      </c>
      <c r="AO33" s="111"/>
      <c r="AP33" s="31">
        <f>SUM(AP6:AP32)</f>
        <v>116544</v>
      </c>
      <c r="AR33" s="15"/>
    </row>
    <row r="34" spans="2:45" ht="15" customHeight="1" x14ac:dyDescent="0.2">
      <c r="B34" s="58"/>
      <c r="C34" s="32"/>
      <c r="D34" s="14" t="s">
        <v>28</v>
      </c>
      <c r="E34" s="14"/>
      <c r="F34" s="113"/>
      <c r="G34" s="114"/>
      <c r="H34" s="21">
        <f t="shared" ref="H34:AL34" si="9">AVERAGE(H6:H32)</f>
        <v>198.62962962962962</v>
      </c>
      <c r="I34" s="21">
        <f t="shared" si="9"/>
        <v>149.25925925925927</v>
      </c>
      <c r="J34" s="21">
        <f t="shared" si="9"/>
        <v>0</v>
      </c>
      <c r="K34" s="21">
        <f t="shared" si="9"/>
        <v>0</v>
      </c>
      <c r="L34" s="21">
        <f t="shared" si="9"/>
        <v>248.37037037037038</v>
      </c>
      <c r="M34" s="21">
        <f t="shared" si="9"/>
        <v>144.07407407407408</v>
      </c>
      <c r="N34" s="21">
        <f t="shared" si="9"/>
        <v>88.703703703703709</v>
      </c>
      <c r="O34" s="21">
        <f t="shared" si="9"/>
        <v>10.888888888888889</v>
      </c>
      <c r="P34" s="21">
        <f t="shared" si="9"/>
        <v>294.44444444444446</v>
      </c>
      <c r="Q34" s="21">
        <f t="shared" si="9"/>
        <v>0</v>
      </c>
      <c r="R34" s="21">
        <f t="shared" si="9"/>
        <v>0</v>
      </c>
      <c r="S34" s="21">
        <f t="shared" si="9"/>
        <v>185.55555555555554</v>
      </c>
      <c r="T34" s="21">
        <f t="shared" si="9"/>
        <v>199.55555555555554</v>
      </c>
      <c r="U34" s="21">
        <f t="shared" si="9"/>
        <v>188.62962962962962</v>
      </c>
      <c r="V34" s="21">
        <f t="shared" si="9"/>
        <v>161.85185185185185</v>
      </c>
      <c r="W34" s="21">
        <f t="shared" si="9"/>
        <v>211.66666666666666</v>
      </c>
      <c r="X34" s="21">
        <f t="shared" si="9"/>
        <v>16.37037037037037</v>
      </c>
      <c r="Y34" s="21">
        <f t="shared" si="9"/>
        <v>0</v>
      </c>
      <c r="Z34" s="21">
        <f t="shared" si="9"/>
        <v>85.407407407407405</v>
      </c>
      <c r="AA34" s="21">
        <f t="shared" si="9"/>
        <v>151.92592592592592</v>
      </c>
      <c r="AB34" s="21">
        <f t="shared" si="9"/>
        <v>194.96296296296296</v>
      </c>
      <c r="AC34" s="21">
        <f t="shared" si="9"/>
        <v>174</v>
      </c>
      <c r="AD34" s="21">
        <f t="shared" si="9"/>
        <v>249.33333333333334</v>
      </c>
      <c r="AE34" s="21">
        <f t="shared" si="9"/>
        <v>7.6296296296296298</v>
      </c>
      <c r="AF34" s="21">
        <f t="shared" si="9"/>
        <v>0</v>
      </c>
      <c r="AG34" s="21">
        <f t="shared" si="9"/>
        <v>276.22222222222223</v>
      </c>
      <c r="AH34" s="21">
        <f t="shared" si="9"/>
        <v>241.92592592592592</v>
      </c>
      <c r="AI34" s="21">
        <f t="shared" si="9"/>
        <v>358.22222222222223</v>
      </c>
      <c r="AJ34" s="21">
        <f t="shared" si="9"/>
        <v>329.55555555555554</v>
      </c>
      <c r="AK34" s="21">
        <f t="shared" si="9"/>
        <v>226</v>
      </c>
      <c r="AL34" s="21">
        <f t="shared" si="9"/>
        <v>0</v>
      </c>
      <c r="AM34" s="114"/>
      <c r="AN34" s="113"/>
      <c r="AO34" s="114"/>
      <c r="AP34" s="115"/>
      <c r="AQ34" s="15"/>
    </row>
    <row r="35" spans="2:45" ht="15" customHeight="1" x14ac:dyDescent="0.2">
      <c r="B35" s="58"/>
      <c r="C35" s="32"/>
      <c r="D35" s="14" t="s">
        <v>29</v>
      </c>
      <c r="E35" s="14"/>
      <c r="F35" s="113"/>
      <c r="G35" s="114"/>
      <c r="H35" s="21">
        <f t="shared" ref="H35:W35" si="10">STDEV(H6:H32)</f>
        <v>191.70111916292791</v>
      </c>
      <c r="I35" s="21">
        <f t="shared" si="10"/>
        <v>163.74384136218859</v>
      </c>
      <c r="J35" s="21">
        <f t="shared" si="10"/>
        <v>0</v>
      </c>
      <c r="K35" s="21">
        <f t="shared" si="10"/>
        <v>0</v>
      </c>
      <c r="L35" s="21">
        <f t="shared" si="10"/>
        <v>295.83053206811451</v>
      </c>
      <c r="M35" s="21">
        <f t="shared" si="10"/>
        <v>204.4749234062561</v>
      </c>
      <c r="N35" s="21">
        <f t="shared" si="10"/>
        <v>158.22083272702085</v>
      </c>
      <c r="O35" s="21">
        <f t="shared" si="10"/>
        <v>44.667432063859316</v>
      </c>
      <c r="P35" s="21">
        <f t="shared" si="10"/>
        <v>209.39571175782012</v>
      </c>
      <c r="Q35" s="21">
        <f t="shared" si="10"/>
        <v>0</v>
      </c>
      <c r="R35" s="21">
        <f t="shared" si="10"/>
        <v>0</v>
      </c>
      <c r="S35" s="21">
        <f t="shared" si="10"/>
        <v>152.65076616334557</v>
      </c>
      <c r="T35" s="21">
        <f t="shared" si="10"/>
        <v>168.2857764759178</v>
      </c>
      <c r="U35" s="21">
        <f t="shared" si="10"/>
        <v>187.2787203296709</v>
      </c>
      <c r="V35" s="21">
        <f t="shared" si="10"/>
        <v>182.56288773244131</v>
      </c>
      <c r="W35" s="21">
        <f t="shared" si="10"/>
        <v>209.11038674861143</v>
      </c>
      <c r="X35" s="21">
        <f t="shared" ref="X35:AL35" si="11">STDEV(X6:X32)</f>
        <v>85.062939660604854</v>
      </c>
      <c r="Y35" s="21">
        <f t="shared" si="11"/>
        <v>0</v>
      </c>
      <c r="Z35" s="21">
        <f t="shared" si="11"/>
        <v>132.68101112160215</v>
      </c>
      <c r="AA35" s="21">
        <f t="shared" si="11"/>
        <v>173.74382688002868</v>
      </c>
      <c r="AB35" s="21">
        <f t="shared" si="11"/>
        <v>213.64267102615733</v>
      </c>
      <c r="AC35" s="21">
        <f t="shared" si="11"/>
        <v>184.1713249207838</v>
      </c>
      <c r="AD35" s="21">
        <f t="shared" si="11"/>
        <v>219.34097095267344</v>
      </c>
      <c r="AE35" s="21">
        <f t="shared" si="11"/>
        <v>39.644718484354307</v>
      </c>
      <c r="AF35" s="21">
        <f t="shared" si="11"/>
        <v>0</v>
      </c>
      <c r="AG35" s="21">
        <f t="shared" si="11"/>
        <v>398.54285874471555</v>
      </c>
      <c r="AH35" s="21">
        <f t="shared" si="11"/>
        <v>227.80118287089493</v>
      </c>
      <c r="AI35" s="21">
        <f t="shared" si="11"/>
        <v>333.94257144850673</v>
      </c>
      <c r="AJ35" s="21">
        <f>STDEV(AJ6:AJ32)</f>
        <v>247.06357533317259</v>
      </c>
      <c r="AK35" s="21">
        <f>STDEV(AK6:AK32)</f>
        <v>156.19908401189122</v>
      </c>
      <c r="AL35" s="21">
        <f t="shared" si="11"/>
        <v>0</v>
      </c>
      <c r="AM35" s="114"/>
      <c r="AN35" s="113"/>
      <c r="AO35" s="114"/>
      <c r="AP35" s="115"/>
      <c r="AQ35" s="15"/>
    </row>
    <row r="36" spans="2:45" x14ac:dyDescent="0.2">
      <c r="B36" s="58"/>
      <c r="C36" s="8"/>
      <c r="D36" s="8"/>
      <c r="E36" s="8"/>
      <c r="F36" s="35"/>
      <c r="G36" s="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8"/>
      <c r="AP36" s="35"/>
      <c r="AQ36" s="8"/>
      <c r="AR36" s="15"/>
      <c r="AS36" s="15"/>
    </row>
    <row r="37" spans="2:45" x14ac:dyDescent="0.2">
      <c r="B37" s="8"/>
      <c r="C37" s="8"/>
      <c r="D37" s="8"/>
      <c r="E37" s="8"/>
      <c r="F37" s="8"/>
      <c r="G37" s="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8"/>
      <c r="AP37" s="8"/>
      <c r="AQ37" s="8"/>
      <c r="AR37" s="15"/>
      <c r="AS37" s="15"/>
    </row>
    <row r="38" spans="2:45" x14ac:dyDescent="0.2">
      <c r="B38" s="58"/>
      <c r="C38" s="36"/>
      <c r="D38" s="36"/>
      <c r="E38" s="36"/>
      <c r="F38" s="36"/>
      <c r="G38" s="3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36"/>
      <c r="AP38" s="36"/>
      <c r="AQ38" s="36"/>
      <c r="AR38" s="15"/>
      <c r="AS38" s="15"/>
    </row>
    <row r="39" spans="2:45" x14ac:dyDescent="0.2">
      <c r="B39" s="8"/>
      <c r="C39" s="8"/>
      <c r="D39" s="8"/>
      <c r="E39" s="8"/>
      <c r="F39" s="8"/>
      <c r="G39" s="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8"/>
      <c r="AP39" s="8"/>
      <c r="AQ39" s="8"/>
      <c r="AR39" s="15"/>
      <c r="AS39" s="15"/>
    </row>
    <row r="40" spans="2:45" x14ac:dyDescent="0.2"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R40" s="15"/>
      <c r="AS40" s="15"/>
    </row>
    <row r="41" spans="2:45" x14ac:dyDescent="0.2"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R41" s="15"/>
      <c r="AS41" s="15"/>
    </row>
  </sheetData>
  <mergeCells count="1">
    <mergeCell ref="U2:V2"/>
  </mergeCells>
  <phoneticPr fontId="0" type="noConversion"/>
  <pageMargins left="0" right="0" top="0" bottom="0" header="0" footer="0"/>
  <pageSetup paperSize="9" scale="56" fitToHeight="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9"/>
  <sheetViews>
    <sheetView tabSelected="1" zoomScaleNormal="100" workbookViewId="0">
      <selection activeCell="F32" sqref="F32"/>
    </sheetView>
  </sheetViews>
  <sheetFormatPr defaultColWidth="9.42578125" defaultRowHeight="15" customHeight="1" x14ac:dyDescent="0.2"/>
  <cols>
    <col min="1" max="1" width="2.5703125" style="11" customWidth="1"/>
    <col min="2" max="4" width="4.7109375" style="11" customWidth="1"/>
    <col min="5" max="5" width="6.140625" style="11" customWidth="1"/>
    <col min="6" max="6" width="7.140625" style="38" customWidth="1"/>
    <col min="7" max="39" width="4.7109375" style="11" customWidth="1"/>
    <col min="40" max="40" width="4.7109375" style="38" customWidth="1"/>
    <col min="41" max="41" width="8.140625" style="38" customWidth="1"/>
    <col min="42" max="42" width="12.42578125" style="38" customWidth="1"/>
    <col min="43" max="43" width="5" style="11" customWidth="1"/>
    <col min="44" max="44" width="8.140625" style="11" customWidth="1"/>
    <col min="45" max="45" width="10.140625" style="11" customWidth="1"/>
    <col min="46" max="16384" width="9.42578125" style="11"/>
  </cols>
  <sheetData>
    <row r="1" spans="1:43" ht="15" customHeight="1" x14ac:dyDescent="0.2">
      <c r="A1" s="8"/>
      <c r="B1" s="8"/>
      <c r="C1" s="8"/>
      <c r="D1" s="8"/>
      <c r="E1" s="8"/>
      <c r="F1" s="3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37"/>
      <c r="AO1" s="37"/>
      <c r="AP1" s="37"/>
      <c r="AQ1" s="8"/>
    </row>
    <row r="2" spans="1:43" ht="15" customHeight="1" x14ac:dyDescent="0.2">
      <c r="A2" s="8"/>
      <c r="B2" s="9" t="s">
        <v>22</v>
      </c>
      <c r="C2" s="8"/>
      <c r="D2" s="8"/>
      <c r="E2" s="8"/>
      <c r="F2" s="3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 t="s">
        <v>9</v>
      </c>
      <c r="U2" s="117" t="s">
        <v>62</v>
      </c>
      <c r="V2" s="117"/>
      <c r="W2" s="80">
        <v>2016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37"/>
      <c r="AO2" s="37"/>
      <c r="AP2" s="37"/>
      <c r="AQ2" s="8"/>
    </row>
    <row r="3" spans="1:43" ht="15" customHeight="1" x14ac:dyDescent="0.2">
      <c r="A3" s="8"/>
      <c r="B3" s="9"/>
      <c r="C3" s="8"/>
      <c r="D3" s="8"/>
      <c r="E3" s="8"/>
      <c r="F3" s="3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4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37"/>
      <c r="AO3" s="37"/>
      <c r="AP3" s="37"/>
      <c r="AQ3" s="8"/>
    </row>
    <row r="4" spans="1:43" ht="15" customHeight="1" x14ac:dyDescent="0.2">
      <c r="A4" s="8"/>
      <c r="B4" s="9"/>
      <c r="C4" s="8"/>
      <c r="D4" s="8"/>
      <c r="E4" s="8"/>
      <c r="F4" s="3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4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37"/>
      <c r="AO4" s="37"/>
      <c r="AP4" s="37"/>
      <c r="AQ4" s="8"/>
    </row>
    <row r="5" spans="1:43" ht="15" customHeight="1" x14ac:dyDescent="0.2">
      <c r="A5" s="8"/>
      <c r="B5" s="10"/>
      <c r="C5" s="8"/>
      <c r="D5" s="8"/>
      <c r="E5" s="8"/>
      <c r="F5" s="37"/>
      <c r="G5" s="8"/>
      <c r="H5" s="16">
        <v>1</v>
      </c>
      <c r="I5" s="16">
        <v>2</v>
      </c>
      <c r="J5" s="16">
        <v>3</v>
      </c>
      <c r="K5" s="16">
        <v>4</v>
      </c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16">
        <v>10</v>
      </c>
      <c r="R5" s="16">
        <v>11</v>
      </c>
      <c r="S5" s="16">
        <v>12</v>
      </c>
      <c r="T5" s="16">
        <v>13</v>
      </c>
      <c r="U5" s="16">
        <v>14</v>
      </c>
      <c r="V5" s="16">
        <v>15</v>
      </c>
      <c r="W5" s="16">
        <v>16</v>
      </c>
      <c r="X5" s="16">
        <v>17</v>
      </c>
      <c r="Y5" s="16">
        <v>18</v>
      </c>
      <c r="Z5" s="16">
        <v>19</v>
      </c>
      <c r="AA5" s="16">
        <v>20</v>
      </c>
      <c r="AB5" s="16">
        <v>21</v>
      </c>
      <c r="AC5" s="16">
        <v>22</v>
      </c>
      <c r="AD5" s="16">
        <v>23</v>
      </c>
      <c r="AE5" s="16">
        <v>24</v>
      </c>
      <c r="AF5" s="16">
        <v>25</v>
      </c>
      <c r="AG5" s="16">
        <v>26</v>
      </c>
      <c r="AH5" s="16">
        <v>27</v>
      </c>
      <c r="AI5" s="16">
        <v>28</v>
      </c>
      <c r="AJ5" s="16">
        <v>29</v>
      </c>
      <c r="AK5" s="16">
        <v>30</v>
      </c>
      <c r="AL5" s="16">
        <v>31</v>
      </c>
      <c r="AM5" s="37"/>
      <c r="AN5" s="8"/>
      <c r="AO5" s="11"/>
      <c r="AP5" s="11"/>
    </row>
    <row r="6" spans="1:43" ht="15" customHeight="1" x14ac:dyDescent="0.2">
      <c r="B6" s="17" t="s">
        <v>30</v>
      </c>
      <c r="F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1"/>
      <c r="AO6" s="81" t="s">
        <v>10</v>
      </c>
      <c r="AP6" s="81" t="s">
        <v>28</v>
      </c>
      <c r="AQ6" s="15"/>
    </row>
    <row r="7" spans="1:43" ht="15" customHeight="1" x14ac:dyDescent="0.2">
      <c r="B7" s="19">
        <v>1</v>
      </c>
      <c r="C7" s="20" t="s">
        <v>0</v>
      </c>
      <c r="D7" s="20" t="s">
        <v>5</v>
      </c>
      <c r="E7" s="39"/>
      <c r="F7" s="99">
        <v>399.1</v>
      </c>
      <c r="G7" s="39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140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84"/>
      <c r="AN7" s="93"/>
      <c r="AO7" s="85">
        <f t="shared" ref="AO7:AO24" si="0">SUM(H7:AL7)</f>
        <v>140</v>
      </c>
      <c r="AP7" s="100">
        <f t="shared" ref="AP7:AP24" si="1">F7+AO7-AM7</f>
        <v>539.1</v>
      </c>
      <c r="AQ7" s="15"/>
    </row>
    <row r="8" spans="1:43" ht="15" customHeight="1" x14ac:dyDescent="0.2">
      <c r="B8" s="19">
        <v>2</v>
      </c>
      <c r="C8" s="20" t="s">
        <v>1</v>
      </c>
      <c r="D8" s="20" t="s">
        <v>4</v>
      </c>
      <c r="E8" s="39"/>
      <c r="F8" s="99">
        <v>381.9</v>
      </c>
      <c r="G8" s="39"/>
      <c r="H8" s="21">
        <v>0</v>
      </c>
      <c r="I8" s="21">
        <v>0</v>
      </c>
      <c r="J8" s="21">
        <v>0</v>
      </c>
      <c r="K8" s="21">
        <v>0</v>
      </c>
      <c r="L8" s="21">
        <v>170</v>
      </c>
      <c r="M8" s="21">
        <v>167</v>
      </c>
      <c r="N8" s="21">
        <v>0</v>
      </c>
      <c r="O8" s="21">
        <v>0</v>
      </c>
      <c r="P8" s="21">
        <v>200</v>
      </c>
      <c r="Q8" s="21">
        <v>0</v>
      </c>
      <c r="R8" s="21">
        <v>0</v>
      </c>
      <c r="S8" s="21">
        <v>245</v>
      </c>
      <c r="T8" s="21">
        <v>0</v>
      </c>
      <c r="U8" s="21">
        <v>150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210</v>
      </c>
      <c r="AC8" s="21">
        <v>0</v>
      </c>
      <c r="AD8" s="21">
        <v>220</v>
      </c>
      <c r="AE8" s="21">
        <v>0</v>
      </c>
      <c r="AF8" s="21">
        <v>0</v>
      </c>
      <c r="AG8" s="21">
        <v>140</v>
      </c>
      <c r="AH8" s="21">
        <v>105</v>
      </c>
      <c r="AI8" s="21">
        <v>210</v>
      </c>
      <c r="AJ8" s="21">
        <v>170</v>
      </c>
      <c r="AK8" s="21">
        <v>200</v>
      </c>
      <c r="AL8" s="21">
        <v>0</v>
      </c>
      <c r="AM8" s="101"/>
      <c r="AN8" s="93"/>
      <c r="AO8" s="85">
        <f t="shared" si="0"/>
        <v>2187</v>
      </c>
      <c r="AP8" s="100">
        <f t="shared" si="1"/>
        <v>2568.9</v>
      </c>
      <c r="AQ8" s="15"/>
    </row>
    <row r="9" spans="1:43" ht="15" customHeight="1" x14ac:dyDescent="0.2">
      <c r="B9" s="19">
        <v>3</v>
      </c>
      <c r="C9" s="20" t="s">
        <v>1</v>
      </c>
      <c r="D9" s="20" t="s">
        <v>2</v>
      </c>
      <c r="E9" s="39"/>
      <c r="F9" s="99">
        <v>212.3</v>
      </c>
      <c r="G9" s="39"/>
      <c r="H9" s="21">
        <v>174</v>
      </c>
      <c r="I9" s="21">
        <v>0</v>
      </c>
      <c r="J9" s="21">
        <v>0</v>
      </c>
      <c r="K9" s="21">
        <v>0</v>
      </c>
      <c r="L9" s="21">
        <v>200</v>
      </c>
      <c r="M9" s="21">
        <v>0</v>
      </c>
      <c r="N9" s="21">
        <v>0</v>
      </c>
      <c r="O9" s="21">
        <v>0</v>
      </c>
      <c r="P9" s="21">
        <v>215</v>
      </c>
      <c r="Q9" s="21">
        <v>0</v>
      </c>
      <c r="R9" s="21">
        <v>0</v>
      </c>
      <c r="S9" s="21">
        <v>0</v>
      </c>
      <c r="T9" s="21">
        <v>0</v>
      </c>
      <c r="U9" s="21">
        <v>245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101"/>
      <c r="AN9" s="93"/>
      <c r="AO9" s="85">
        <f t="shared" si="0"/>
        <v>834</v>
      </c>
      <c r="AP9" s="100">
        <f t="shared" si="1"/>
        <v>1046.3</v>
      </c>
      <c r="AQ9" s="15"/>
    </row>
    <row r="10" spans="1:43" ht="15" customHeight="1" x14ac:dyDescent="0.2">
      <c r="B10" s="19">
        <v>4</v>
      </c>
      <c r="C10" s="22" t="s">
        <v>1</v>
      </c>
      <c r="D10" s="22" t="s">
        <v>7</v>
      </c>
      <c r="E10" s="39"/>
      <c r="F10" s="99">
        <v>372.5</v>
      </c>
      <c r="G10" s="39"/>
      <c r="H10" s="21">
        <v>170</v>
      </c>
      <c r="I10" s="21">
        <v>250</v>
      </c>
      <c r="J10" s="21">
        <v>0</v>
      </c>
      <c r="K10" s="21">
        <v>0</v>
      </c>
      <c r="L10" s="21">
        <v>0</v>
      </c>
      <c r="M10" s="21">
        <v>200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270</v>
      </c>
      <c r="U10" s="21">
        <v>0</v>
      </c>
      <c r="V10" s="21">
        <v>110</v>
      </c>
      <c r="W10" s="21">
        <v>160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101"/>
      <c r="AN10" s="93"/>
      <c r="AO10" s="85">
        <f t="shared" si="0"/>
        <v>1160</v>
      </c>
      <c r="AP10" s="100">
        <f t="shared" si="1"/>
        <v>1532.5</v>
      </c>
      <c r="AQ10" s="15"/>
    </row>
    <row r="11" spans="1:43" ht="15" customHeight="1" x14ac:dyDescent="0.2">
      <c r="B11" s="19">
        <v>5</v>
      </c>
      <c r="C11" s="20" t="s">
        <v>1</v>
      </c>
      <c r="D11" s="20" t="s">
        <v>3</v>
      </c>
      <c r="E11" s="39"/>
      <c r="F11" s="99">
        <v>145.69999999999999</v>
      </c>
      <c r="G11" s="39"/>
      <c r="H11" s="21">
        <v>200</v>
      </c>
      <c r="I11" s="21">
        <v>0</v>
      </c>
      <c r="J11" s="21">
        <v>0</v>
      </c>
      <c r="K11" s="21">
        <v>0</v>
      </c>
      <c r="L11" s="21">
        <v>220</v>
      </c>
      <c r="M11" s="21">
        <v>150</v>
      </c>
      <c r="N11" s="21">
        <v>0</v>
      </c>
      <c r="O11" s="21">
        <v>0</v>
      </c>
      <c r="P11" s="21">
        <v>230</v>
      </c>
      <c r="Q11" s="21">
        <v>0</v>
      </c>
      <c r="R11" s="21">
        <v>0</v>
      </c>
      <c r="S11" s="21">
        <v>150</v>
      </c>
      <c r="T11" s="21">
        <v>120</v>
      </c>
      <c r="U11" s="21">
        <v>0</v>
      </c>
      <c r="V11" s="21">
        <v>100</v>
      </c>
      <c r="W11" s="21">
        <v>160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200</v>
      </c>
      <c r="AD11" s="21">
        <v>0</v>
      </c>
      <c r="AE11" s="21">
        <v>0</v>
      </c>
      <c r="AF11" s="21">
        <v>0</v>
      </c>
      <c r="AG11" s="21">
        <v>130</v>
      </c>
      <c r="AH11" s="21">
        <v>100</v>
      </c>
      <c r="AI11" s="21">
        <v>200</v>
      </c>
      <c r="AJ11" s="21">
        <v>200</v>
      </c>
      <c r="AK11" s="21">
        <v>0</v>
      </c>
      <c r="AL11" s="21">
        <v>0</v>
      </c>
      <c r="AM11" s="101"/>
      <c r="AN11" s="93"/>
      <c r="AO11" s="85">
        <f t="shared" si="0"/>
        <v>2160</v>
      </c>
      <c r="AP11" s="100">
        <f t="shared" si="1"/>
        <v>2305.6999999999998</v>
      </c>
      <c r="AQ11" s="15"/>
    </row>
    <row r="12" spans="1:43" ht="15" customHeight="1" x14ac:dyDescent="0.2">
      <c r="B12" s="19">
        <v>6</v>
      </c>
      <c r="C12" s="20" t="s">
        <v>23</v>
      </c>
      <c r="D12" s="20" t="s">
        <v>24</v>
      </c>
      <c r="E12" s="39"/>
      <c r="F12" s="99">
        <v>360.8</v>
      </c>
      <c r="G12" s="39"/>
      <c r="H12" s="21">
        <v>0</v>
      </c>
      <c r="I12" s="21">
        <v>200</v>
      </c>
      <c r="J12" s="21">
        <v>0</v>
      </c>
      <c r="K12" s="21">
        <v>0</v>
      </c>
      <c r="L12" s="21">
        <v>0</v>
      </c>
      <c r="M12" s="21">
        <v>130</v>
      </c>
      <c r="N12" s="21">
        <v>0</v>
      </c>
      <c r="O12" s="21">
        <v>0</v>
      </c>
      <c r="P12" s="21">
        <v>120</v>
      </c>
      <c r="Q12" s="21">
        <v>0</v>
      </c>
      <c r="R12" s="21">
        <v>0</v>
      </c>
      <c r="S12" s="21">
        <v>200</v>
      </c>
      <c r="T12" s="21">
        <v>0</v>
      </c>
      <c r="U12" s="21">
        <v>0</v>
      </c>
      <c r="V12" s="21">
        <v>210</v>
      </c>
      <c r="W12" s="21">
        <v>135</v>
      </c>
      <c r="X12" s="21">
        <v>0</v>
      </c>
      <c r="Y12" s="21">
        <v>0</v>
      </c>
      <c r="Z12" s="21">
        <v>0</v>
      </c>
      <c r="AA12" s="21">
        <v>0</v>
      </c>
      <c r="AB12" s="21">
        <v>215</v>
      </c>
      <c r="AC12" s="21">
        <v>170</v>
      </c>
      <c r="AD12" s="21">
        <v>150</v>
      </c>
      <c r="AE12" s="21">
        <v>0</v>
      </c>
      <c r="AF12" s="21">
        <v>0</v>
      </c>
      <c r="AG12" s="21">
        <v>145</v>
      </c>
      <c r="AH12" s="21">
        <v>140</v>
      </c>
      <c r="AI12" s="21">
        <v>165</v>
      </c>
      <c r="AJ12" s="21">
        <v>160</v>
      </c>
      <c r="AK12" s="21">
        <v>230</v>
      </c>
      <c r="AL12" s="21">
        <v>0</v>
      </c>
      <c r="AM12" s="101"/>
      <c r="AN12" s="93"/>
      <c r="AO12" s="85">
        <f t="shared" si="0"/>
        <v>2370</v>
      </c>
      <c r="AP12" s="100">
        <f t="shared" si="1"/>
        <v>2730.8</v>
      </c>
      <c r="AQ12" s="15"/>
    </row>
    <row r="13" spans="1:43" ht="15" customHeight="1" x14ac:dyDescent="0.2">
      <c r="B13" s="19">
        <v>7</v>
      </c>
      <c r="C13" s="20" t="s">
        <v>23</v>
      </c>
      <c r="D13" s="20" t="s">
        <v>25</v>
      </c>
      <c r="E13" s="39"/>
      <c r="F13" s="99">
        <v>232.2</v>
      </c>
      <c r="G13" s="39"/>
      <c r="H13" s="21">
        <v>160</v>
      </c>
      <c r="I13" s="21">
        <v>0</v>
      </c>
      <c r="J13" s="21">
        <v>0</v>
      </c>
      <c r="K13" s="21">
        <v>0</v>
      </c>
      <c r="L13" s="21">
        <v>110</v>
      </c>
      <c r="M13" s="21">
        <v>0</v>
      </c>
      <c r="N13" s="21">
        <v>0</v>
      </c>
      <c r="O13" s="21">
        <v>0</v>
      </c>
      <c r="P13" s="21">
        <v>170</v>
      </c>
      <c r="Q13" s="21">
        <v>0</v>
      </c>
      <c r="R13" s="21">
        <v>0</v>
      </c>
      <c r="S13" s="21">
        <v>0</v>
      </c>
      <c r="T13" s="21">
        <v>210</v>
      </c>
      <c r="U13" s="21">
        <v>140</v>
      </c>
      <c r="V13" s="21">
        <v>167</v>
      </c>
      <c r="W13" s="21">
        <v>220</v>
      </c>
      <c r="X13" s="21">
        <v>0</v>
      </c>
      <c r="Y13" s="21">
        <v>0</v>
      </c>
      <c r="Z13" s="21">
        <v>150</v>
      </c>
      <c r="AA13" s="21">
        <v>145</v>
      </c>
      <c r="AB13" s="21">
        <v>0</v>
      </c>
      <c r="AC13" s="21">
        <v>280</v>
      </c>
      <c r="AD13" s="21">
        <v>0</v>
      </c>
      <c r="AE13" s="21">
        <v>0</v>
      </c>
      <c r="AF13" s="21">
        <v>0</v>
      </c>
      <c r="AG13" s="21">
        <v>240</v>
      </c>
      <c r="AH13" s="21">
        <v>0</v>
      </c>
      <c r="AI13" s="21">
        <v>330</v>
      </c>
      <c r="AJ13" s="21">
        <v>165</v>
      </c>
      <c r="AK13" s="21">
        <v>165</v>
      </c>
      <c r="AL13" s="21">
        <v>0</v>
      </c>
      <c r="AM13" s="101"/>
      <c r="AN13" s="93"/>
      <c r="AO13" s="85">
        <f t="shared" si="0"/>
        <v>2652</v>
      </c>
      <c r="AP13" s="100">
        <f t="shared" si="1"/>
        <v>2884.2</v>
      </c>
      <c r="AQ13" s="15"/>
    </row>
    <row r="14" spans="1:43" ht="15" customHeight="1" x14ac:dyDescent="0.2">
      <c r="B14" s="19">
        <v>8</v>
      </c>
      <c r="C14" s="20" t="s">
        <v>23</v>
      </c>
      <c r="D14" s="20" t="s">
        <v>44</v>
      </c>
      <c r="E14"/>
      <c r="F14" s="99">
        <v>362.4</v>
      </c>
      <c r="G14"/>
      <c r="H14" s="21">
        <v>0</v>
      </c>
      <c r="I14" s="21">
        <v>0</v>
      </c>
      <c r="J14" s="21">
        <v>0</v>
      </c>
      <c r="K14" s="21">
        <v>0</v>
      </c>
      <c r="L14" s="21">
        <v>160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250</v>
      </c>
      <c r="AJ14" s="21">
        <v>140</v>
      </c>
      <c r="AK14" s="21">
        <v>180</v>
      </c>
      <c r="AL14" s="21">
        <v>0</v>
      </c>
      <c r="AM14" s="101"/>
      <c r="AN14" s="93"/>
      <c r="AO14" s="85">
        <f t="shared" si="0"/>
        <v>730</v>
      </c>
      <c r="AP14" s="100">
        <f t="shared" si="1"/>
        <v>1092.4000000000001</v>
      </c>
      <c r="AQ14" s="15"/>
    </row>
    <row r="15" spans="1:43" ht="15" customHeight="1" x14ac:dyDescent="0.2">
      <c r="B15" s="19">
        <v>9</v>
      </c>
      <c r="C15" s="22" t="s">
        <v>23</v>
      </c>
      <c r="D15" s="22" t="s">
        <v>27</v>
      </c>
      <c r="E15" s="39"/>
      <c r="F15" s="99">
        <v>239.9</v>
      </c>
      <c r="G15" s="39"/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330</v>
      </c>
      <c r="AI15" s="21">
        <v>140</v>
      </c>
      <c r="AJ15" s="21">
        <v>188</v>
      </c>
      <c r="AK15" s="21">
        <v>0</v>
      </c>
      <c r="AL15" s="21">
        <v>0</v>
      </c>
      <c r="AM15" s="101"/>
      <c r="AN15" s="93"/>
      <c r="AO15" s="85">
        <f t="shared" si="0"/>
        <v>658</v>
      </c>
      <c r="AP15" s="100">
        <f t="shared" si="1"/>
        <v>897.9</v>
      </c>
      <c r="AQ15" s="15"/>
    </row>
    <row r="16" spans="1:43" ht="15" customHeight="1" x14ac:dyDescent="0.2">
      <c r="B16" s="19">
        <v>10</v>
      </c>
      <c r="C16" s="20" t="s">
        <v>23</v>
      </c>
      <c r="D16" s="20" t="s">
        <v>31</v>
      </c>
      <c r="E16" s="39"/>
      <c r="F16" s="99">
        <v>232.9</v>
      </c>
      <c r="G16" s="39"/>
      <c r="H16" s="21">
        <v>0</v>
      </c>
      <c r="I16" s="21">
        <v>150</v>
      </c>
      <c r="J16" s="21">
        <v>0</v>
      </c>
      <c r="K16" s="21">
        <v>0</v>
      </c>
      <c r="L16" s="21">
        <v>0</v>
      </c>
      <c r="M16" s="21">
        <v>130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170</v>
      </c>
      <c r="T16" s="21">
        <v>170</v>
      </c>
      <c r="U16" s="21">
        <v>0</v>
      </c>
      <c r="V16" s="21">
        <v>160</v>
      </c>
      <c r="W16" s="21">
        <v>0</v>
      </c>
      <c r="X16" s="21">
        <v>0</v>
      </c>
      <c r="Y16" s="21">
        <v>0</v>
      </c>
      <c r="Z16" s="21">
        <v>160</v>
      </c>
      <c r="AA16" s="21">
        <v>160</v>
      </c>
      <c r="AB16" s="21">
        <v>0</v>
      </c>
      <c r="AC16" s="21">
        <v>120</v>
      </c>
      <c r="AD16" s="21">
        <v>60</v>
      </c>
      <c r="AE16" s="21">
        <v>0</v>
      </c>
      <c r="AF16" s="21">
        <v>0</v>
      </c>
      <c r="AG16" s="21">
        <v>221</v>
      </c>
      <c r="AH16" s="21">
        <v>0</v>
      </c>
      <c r="AI16" s="21">
        <v>0</v>
      </c>
      <c r="AJ16" s="21">
        <v>320</v>
      </c>
      <c r="AK16" s="21">
        <v>170</v>
      </c>
      <c r="AL16" s="21">
        <v>0</v>
      </c>
      <c r="AM16" s="101"/>
      <c r="AN16" s="93"/>
      <c r="AO16" s="85">
        <f t="shared" si="0"/>
        <v>1991</v>
      </c>
      <c r="AP16" s="100">
        <f t="shared" si="1"/>
        <v>2223.9</v>
      </c>
      <c r="AQ16" s="15"/>
    </row>
    <row r="17" spans="2:43" ht="15" customHeight="1" x14ac:dyDescent="0.2">
      <c r="B17" s="19">
        <v>11</v>
      </c>
      <c r="C17" s="20" t="s">
        <v>23</v>
      </c>
      <c r="D17" s="116" t="s">
        <v>43</v>
      </c>
      <c r="E17" s="116"/>
      <c r="F17" s="99">
        <v>255.7</v>
      </c>
      <c r="G17"/>
      <c r="H17" s="21">
        <v>0</v>
      </c>
      <c r="I17" s="21">
        <v>200</v>
      </c>
      <c r="J17" s="21">
        <v>0</v>
      </c>
      <c r="K17" s="21">
        <v>0</v>
      </c>
      <c r="L17" s="21">
        <v>0</v>
      </c>
      <c r="M17" s="21">
        <v>0</v>
      </c>
      <c r="N17" s="21">
        <v>150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260</v>
      </c>
      <c r="U17" s="21">
        <v>0</v>
      </c>
      <c r="V17" s="21">
        <v>205</v>
      </c>
      <c r="W17" s="21">
        <v>0</v>
      </c>
      <c r="X17" s="21">
        <v>0</v>
      </c>
      <c r="Y17" s="21">
        <v>0</v>
      </c>
      <c r="Z17" s="21">
        <v>0</v>
      </c>
      <c r="AA17" s="21">
        <v>200</v>
      </c>
      <c r="AB17" s="21">
        <v>0</v>
      </c>
      <c r="AC17" s="21">
        <v>0</v>
      </c>
      <c r="AD17" s="21">
        <v>205</v>
      </c>
      <c r="AE17" s="21">
        <v>0</v>
      </c>
      <c r="AF17" s="21">
        <v>0</v>
      </c>
      <c r="AG17" s="21">
        <v>0</v>
      </c>
      <c r="AH17" s="21">
        <v>285</v>
      </c>
      <c r="AI17" s="21">
        <v>0</v>
      </c>
      <c r="AJ17" s="21">
        <v>235</v>
      </c>
      <c r="AK17" s="21">
        <v>205</v>
      </c>
      <c r="AL17" s="21">
        <v>0</v>
      </c>
      <c r="AM17" s="101"/>
      <c r="AN17" s="93"/>
      <c r="AO17" s="85">
        <f t="shared" si="0"/>
        <v>1945</v>
      </c>
      <c r="AP17" s="100">
        <f t="shared" si="1"/>
        <v>2200.6999999999998</v>
      </c>
      <c r="AQ17" s="15"/>
    </row>
    <row r="18" spans="2:43" ht="15" customHeight="1" x14ac:dyDescent="0.2">
      <c r="B18" s="19">
        <v>12</v>
      </c>
      <c r="C18" s="23" t="s">
        <v>23</v>
      </c>
      <c r="D18" s="23" t="s">
        <v>32</v>
      </c>
      <c r="E18" s="96"/>
      <c r="F18" s="99">
        <v>306.89999999999998</v>
      </c>
      <c r="G18" s="96"/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330</v>
      </c>
      <c r="Q18" s="21">
        <v>0</v>
      </c>
      <c r="R18" s="21">
        <v>0</v>
      </c>
      <c r="S18" s="21">
        <v>0</v>
      </c>
      <c r="T18" s="21">
        <v>250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280</v>
      </c>
      <c r="AJ18" s="21">
        <v>0</v>
      </c>
      <c r="AK18" s="21">
        <v>200</v>
      </c>
      <c r="AL18" s="21">
        <v>0</v>
      </c>
      <c r="AM18" s="101"/>
      <c r="AN18" s="96"/>
      <c r="AO18" s="85">
        <f t="shared" si="0"/>
        <v>1060</v>
      </c>
      <c r="AP18" s="100">
        <f t="shared" si="1"/>
        <v>1366.9</v>
      </c>
      <c r="AQ18" s="15"/>
    </row>
    <row r="19" spans="2:43" ht="15" customHeight="1" x14ac:dyDescent="0.2">
      <c r="B19" s="19">
        <v>13</v>
      </c>
      <c r="C19" s="22" t="s">
        <v>23</v>
      </c>
      <c r="D19" s="22" t="s">
        <v>33</v>
      </c>
      <c r="E19" s="39"/>
      <c r="F19" s="99">
        <v>220.1</v>
      </c>
      <c r="G19" s="39"/>
      <c r="H19" s="21">
        <v>0</v>
      </c>
      <c r="I19" s="21">
        <v>0</v>
      </c>
      <c r="J19" s="21">
        <v>0</v>
      </c>
      <c r="K19" s="21">
        <v>0</v>
      </c>
      <c r="L19" s="21">
        <v>310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290</v>
      </c>
      <c r="U19" s="21">
        <v>0</v>
      </c>
      <c r="V19" s="21">
        <v>280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275</v>
      </c>
      <c r="AC19" s="21">
        <v>0</v>
      </c>
      <c r="AD19" s="21">
        <v>0</v>
      </c>
      <c r="AE19" s="21">
        <v>0</v>
      </c>
      <c r="AF19" s="21">
        <v>0</v>
      </c>
      <c r="AG19" s="21">
        <v>295</v>
      </c>
      <c r="AH19" s="21">
        <v>0</v>
      </c>
      <c r="AI19" s="21">
        <v>330</v>
      </c>
      <c r="AJ19" s="21">
        <v>140</v>
      </c>
      <c r="AK19" s="21">
        <v>0</v>
      </c>
      <c r="AL19" s="21">
        <v>0</v>
      </c>
      <c r="AM19" s="101"/>
      <c r="AN19" s="93"/>
      <c r="AO19" s="85">
        <f t="shared" si="0"/>
        <v>1920</v>
      </c>
      <c r="AP19" s="100">
        <f t="shared" si="1"/>
        <v>2140.1</v>
      </c>
      <c r="AQ19" s="15"/>
    </row>
    <row r="20" spans="2:43" ht="15" customHeight="1" x14ac:dyDescent="0.2">
      <c r="B20" s="19">
        <v>14</v>
      </c>
      <c r="C20" s="20" t="s">
        <v>0</v>
      </c>
      <c r="D20" s="20" t="s">
        <v>41</v>
      </c>
      <c r="E20"/>
      <c r="F20" s="99">
        <v>212.1</v>
      </c>
      <c r="G20"/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239</v>
      </c>
      <c r="Q20" s="21">
        <v>0</v>
      </c>
      <c r="R20" s="21">
        <v>0</v>
      </c>
      <c r="S20" s="21">
        <v>0</v>
      </c>
      <c r="T20" s="21">
        <v>295</v>
      </c>
      <c r="U20" s="21">
        <v>150</v>
      </c>
      <c r="V20" s="21">
        <v>143</v>
      </c>
      <c r="W20" s="21">
        <v>80</v>
      </c>
      <c r="X20" s="21">
        <v>0</v>
      </c>
      <c r="Y20" s="21">
        <v>0</v>
      </c>
      <c r="Z20" s="21">
        <v>208</v>
      </c>
      <c r="AA20" s="21">
        <v>0</v>
      </c>
      <c r="AB20" s="21">
        <v>158</v>
      </c>
      <c r="AC20" s="21">
        <v>0</v>
      </c>
      <c r="AD20" s="21">
        <v>155</v>
      </c>
      <c r="AE20" s="21">
        <v>0</v>
      </c>
      <c r="AF20" s="21">
        <v>0</v>
      </c>
      <c r="AG20" s="21">
        <v>0</v>
      </c>
      <c r="AH20" s="21">
        <v>223</v>
      </c>
      <c r="AI20" s="21">
        <v>175</v>
      </c>
      <c r="AJ20" s="21">
        <v>164</v>
      </c>
      <c r="AK20" s="21">
        <v>0</v>
      </c>
      <c r="AL20" s="21">
        <v>0</v>
      </c>
      <c r="AM20" s="101"/>
      <c r="AN20" s="93"/>
      <c r="AO20" s="85">
        <f t="shared" si="0"/>
        <v>1990</v>
      </c>
      <c r="AP20" s="100">
        <f t="shared" si="1"/>
        <v>2202.1</v>
      </c>
      <c r="AQ20" s="15"/>
    </row>
    <row r="21" spans="2:43" ht="15" customHeight="1" x14ac:dyDescent="0.2">
      <c r="B21" s="19">
        <v>15</v>
      </c>
      <c r="C21" s="20" t="s">
        <v>0</v>
      </c>
      <c r="D21" s="20" t="s">
        <v>52</v>
      </c>
      <c r="E21"/>
      <c r="F21" s="99">
        <v>242.9</v>
      </c>
      <c r="G21"/>
      <c r="H21" s="21">
        <v>250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200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101"/>
      <c r="AN21" s="93"/>
      <c r="AO21" s="85">
        <f t="shared" si="0"/>
        <v>450</v>
      </c>
      <c r="AP21" s="100">
        <f t="shared" si="1"/>
        <v>692.9</v>
      </c>
      <c r="AQ21" s="15"/>
    </row>
    <row r="22" spans="2:43" ht="15" customHeight="1" x14ac:dyDescent="0.2">
      <c r="B22" s="19">
        <v>16</v>
      </c>
      <c r="C22" s="22" t="s">
        <v>23</v>
      </c>
      <c r="D22" s="22" t="s">
        <v>35</v>
      </c>
      <c r="E22" s="39"/>
      <c r="F22" s="99">
        <v>144.5</v>
      </c>
      <c r="G22" s="39"/>
      <c r="H22" s="21">
        <v>225</v>
      </c>
      <c r="I22" s="21">
        <v>140</v>
      </c>
      <c r="J22" s="21">
        <v>0</v>
      </c>
      <c r="K22" s="21">
        <v>0</v>
      </c>
      <c r="L22" s="21">
        <v>0</v>
      </c>
      <c r="M22" s="21">
        <v>210</v>
      </c>
      <c r="N22" s="21">
        <v>0</v>
      </c>
      <c r="O22" s="21">
        <v>0</v>
      </c>
      <c r="P22" s="21">
        <v>155</v>
      </c>
      <c r="Q22" s="21">
        <v>0</v>
      </c>
      <c r="R22" s="21">
        <v>0</v>
      </c>
      <c r="S22" s="21">
        <v>0</v>
      </c>
      <c r="T22" s="21">
        <v>197</v>
      </c>
      <c r="U22" s="21">
        <v>0</v>
      </c>
      <c r="V22" s="21">
        <v>157</v>
      </c>
      <c r="W22" s="21">
        <v>0</v>
      </c>
      <c r="X22" s="21">
        <v>0</v>
      </c>
      <c r="Y22" s="21">
        <v>0</v>
      </c>
      <c r="Z22" s="21">
        <v>0</v>
      </c>
      <c r="AA22" s="21">
        <v>220</v>
      </c>
      <c r="AB22" s="21">
        <v>160</v>
      </c>
      <c r="AC22" s="21">
        <v>0</v>
      </c>
      <c r="AD22" s="21">
        <v>200</v>
      </c>
      <c r="AE22" s="21">
        <v>0</v>
      </c>
      <c r="AF22" s="21">
        <v>0</v>
      </c>
      <c r="AG22" s="21">
        <v>190</v>
      </c>
      <c r="AH22" s="21">
        <v>110</v>
      </c>
      <c r="AI22" s="21">
        <v>150</v>
      </c>
      <c r="AJ22" s="21">
        <v>170</v>
      </c>
      <c r="AK22" s="21">
        <v>150</v>
      </c>
      <c r="AL22" s="21">
        <v>0</v>
      </c>
      <c r="AM22" s="101"/>
      <c r="AN22" s="93"/>
      <c r="AO22" s="85">
        <f t="shared" si="0"/>
        <v>2434</v>
      </c>
      <c r="AP22" s="100">
        <f t="shared" si="1"/>
        <v>2578.5</v>
      </c>
      <c r="AQ22" s="15"/>
    </row>
    <row r="23" spans="2:43" ht="15" customHeight="1" x14ac:dyDescent="0.2">
      <c r="B23" s="19">
        <v>17</v>
      </c>
      <c r="C23" s="20" t="s">
        <v>23</v>
      </c>
      <c r="D23" s="20" t="s">
        <v>36</v>
      </c>
      <c r="E23" s="39"/>
      <c r="F23" s="99">
        <v>294.89999999999998</v>
      </c>
      <c r="G23" s="39"/>
      <c r="H23" s="21">
        <v>147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275</v>
      </c>
      <c r="Q23" s="21">
        <v>0</v>
      </c>
      <c r="R23" s="21">
        <v>0</v>
      </c>
      <c r="S23" s="21">
        <v>0</v>
      </c>
      <c r="T23" s="21">
        <v>215</v>
      </c>
      <c r="U23" s="21">
        <v>0</v>
      </c>
      <c r="V23" s="21">
        <v>150</v>
      </c>
      <c r="W23" s="21">
        <v>170</v>
      </c>
      <c r="X23" s="21">
        <v>0</v>
      </c>
      <c r="Y23" s="21">
        <v>0</v>
      </c>
      <c r="Z23" s="21">
        <v>0</v>
      </c>
      <c r="AA23" s="21">
        <v>0</v>
      </c>
      <c r="AB23" s="21">
        <v>170</v>
      </c>
      <c r="AC23" s="21">
        <v>215</v>
      </c>
      <c r="AD23" s="21">
        <v>0</v>
      </c>
      <c r="AE23" s="21">
        <v>0</v>
      </c>
      <c r="AF23" s="21">
        <v>0</v>
      </c>
      <c r="AG23" s="21">
        <v>195</v>
      </c>
      <c r="AH23" s="21">
        <v>160</v>
      </c>
      <c r="AI23" s="21">
        <v>170</v>
      </c>
      <c r="AJ23" s="21">
        <v>258</v>
      </c>
      <c r="AK23" s="21">
        <v>0</v>
      </c>
      <c r="AL23" s="21">
        <v>0</v>
      </c>
      <c r="AM23" s="101"/>
      <c r="AN23" s="93"/>
      <c r="AO23" s="85">
        <f t="shared" si="0"/>
        <v>2125</v>
      </c>
      <c r="AP23" s="100">
        <f t="shared" si="1"/>
        <v>2419.9</v>
      </c>
      <c r="AQ23" s="15"/>
    </row>
    <row r="24" spans="2:43" ht="15" customHeight="1" x14ac:dyDescent="0.2">
      <c r="B24" s="19">
        <v>18</v>
      </c>
      <c r="C24" s="22" t="s">
        <v>23</v>
      </c>
      <c r="D24" s="20" t="s">
        <v>56</v>
      </c>
      <c r="E24" s="102"/>
      <c r="F24" s="99">
        <v>272.5</v>
      </c>
      <c r="G24" s="102"/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230</v>
      </c>
      <c r="AK24" s="21">
        <v>100</v>
      </c>
      <c r="AL24" s="21">
        <v>0</v>
      </c>
      <c r="AM24" s="101"/>
      <c r="AN24" s="96"/>
      <c r="AO24" s="85">
        <f t="shared" si="0"/>
        <v>330</v>
      </c>
      <c r="AP24" s="100">
        <f t="shared" si="1"/>
        <v>602.5</v>
      </c>
      <c r="AQ24" s="15"/>
    </row>
    <row r="25" spans="2:43" ht="15" customHeight="1" x14ac:dyDescent="0.2">
      <c r="B25" s="19">
        <v>19</v>
      </c>
      <c r="C25" s="22" t="s">
        <v>23</v>
      </c>
      <c r="D25" s="20" t="s">
        <v>57</v>
      </c>
      <c r="E25" s="102"/>
      <c r="F25" s="99">
        <v>222.8</v>
      </c>
      <c r="G25" s="102"/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200</v>
      </c>
      <c r="AK25" s="21">
        <v>150</v>
      </c>
      <c r="AL25" s="21">
        <v>0</v>
      </c>
      <c r="AM25" s="101"/>
      <c r="AN25" s="96"/>
      <c r="AO25" s="85">
        <f t="shared" ref="AO25" si="2">SUM(H25:AL25)</f>
        <v>350</v>
      </c>
      <c r="AP25" s="100">
        <f t="shared" ref="AP25" si="3">F25+AO25-AM25</f>
        <v>572.79999999999995</v>
      </c>
      <c r="AQ25" s="15"/>
    </row>
    <row r="26" spans="2:43" ht="15" customHeight="1" x14ac:dyDescent="0.2">
      <c r="B26" s="19">
        <v>20</v>
      </c>
      <c r="C26" s="24" t="s">
        <v>1</v>
      </c>
      <c r="D26" s="24" t="s">
        <v>6</v>
      </c>
      <c r="E26" s="26"/>
      <c r="F26" s="103">
        <v>184</v>
      </c>
      <c r="G26" s="26"/>
      <c r="H26" s="25">
        <v>350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300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150</v>
      </c>
      <c r="W26" s="25">
        <v>0</v>
      </c>
      <c r="X26" s="25">
        <v>0</v>
      </c>
      <c r="Y26" s="25">
        <v>0</v>
      </c>
      <c r="Z26" s="25">
        <v>200</v>
      </c>
      <c r="AA26" s="25">
        <v>150</v>
      </c>
      <c r="AB26" s="25">
        <v>0</v>
      </c>
      <c r="AC26" s="25">
        <v>300</v>
      </c>
      <c r="AD26" s="25">
        <v>0</v>
      </c>
      <c r="AE26" s="25">
        <v>0</v>
      </c>
      <c r="AF26" s="25">
        <v>0</v>
      </c>
      <c r="AG26" s="25">
        <v>230</v>
      </c>
      <c r="AH26" s="25">
        <v>300</v>
      </c>
      <c r="AI26" s="25">
        <v>0</v>
      </c>
      <c r="AJ26" s="25">
        <v>0</v>
      </c>
      <c r="AK26" s="25">
        <v>0</v>
      </c>
      <c r="AL26" s="25">
        <v>0</v>
      </c>
      <c r="AM26" s="104"/>
      <c r="AN26" s="26"/>
      <c r="AO26" s="90">
        <f t="shared" ref="AO26:AO33" si="4">SUM(H26:AL26)</f>
        <v>1980</v>
      </c>
      <c r="AP26" s="105">
        <f t="shared" ref="AP26:AP33" si="5">F26+AO26-AM26</f>
        <v>2164</v>
      </c>
      <c r="AQ26" s="15"/>
    </row>
    <row r="27" spans="2:43" ht="15" customHeight="1" x14ac:dyDescent="0.2">
      <c r="B27" s="19">
        <v>21</v>
      </c>
      <c r="C27" s="24" t="s">
        <v>0</v>
      </c>
      <c r="D27" s="24" t="s">
        <v>55</v>
      </c>
      <c r="E27" s="26"/>
      <c r="F27" s="103">
        <v>278.2</v>
      </c>
      <c r="G27" s="26"/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104"/>
      <c r="AN27" s="106"/>
      <c r="AO27" s="90">
        <f t="shared" si="4"/>
        <v>0</v>
      </c>
      <c r="AP27" s="105">
        <f t="shared" si="5"/>
        <v>278.2</v>
      </c>
      <c r="AQ27" s="15"/>
    </row>
    <row r="28" spans="2:43" ht="15" customHeight="1" x14ac:dyDescent="0.2">
      <c r="B28" s="19">
        <v>22</v>
      </c>
      <c r="C28" s="24" t="s">
        <v>23</v>
      </c>
      <c r="D28" s="24" t="s">
        <v>26</v>
      </c>
      <c r="E28" s="26"/>
      <c r="F28" s="103">
        <v>370.5</v>
      </c>
      <c r="G28" s="26"/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140</v>
      </c>
      <c r="N28" s="25">
        <v>140</v>
      </c>
      <c r="O28" s="25">
        <v>0</v>
      </c>
      <c r="P28" s="25">
        <v>160</v>
      </c>
      <c r="Q28" s="25">
        <v>0</v>
      </c>
      <c r="R28" s="25">
        <v>0</v>
      </c>
      <c r="S28" s="25">
        <v>150</v>
      </c>
      <c r="T28" s="25">
        <v>0</v>
      </c>
      <c r="U28" s="25">
        <v>140</v>
      </c>
      <c r="V28" s="25">
        <v>70</v>
      </c>
      <c r="W28" s="25">
        <v>160</v>
      </c>
      <c r="X28" s="25">
        <v>0</v>
      </c>
      <c r="Y28" s="25">
        <v>0</v>
      </c>
      <c r="Z28" s="25">
        <v>0</v>
      </c>
      <c r="AA28" s="25">
        <v>100</v>
      </c>
      <c r="AB28" s="25">
        <v>130</v>
      </c>
      <c r="AC28" s="25">
        <v>150</v>
      </c>
      <c r="AD28" s="25">
        <v>90</v>
      </c>
      <c r="AE28" s="25">
        <v>0</v>
      </c>
      <c r="AF28" s="25">
        <v>0</v>
      </c>
      <c r="AG28" s="25">
        <v>0</v>
      </c>
      <c r="AH28" s="25">
        <v>180</v>
      </c>
      <c r="AI28" s="25">
        <v>150</v>
      </c>
      <c r="AJ28" s="25">
        <v>140</v>
      </c>
      <c r="AK28" s="25">
        <v>130</v>
      </c>
      <c r="AL28" s="25">
        <v>0</v>
      </c>
      <c r="AM28" s="104"/>
      <c r="AN28" s="26"/>
      <c r="AO28" s="90">
        <f t="shared" si="4"/>
        <v>2030</v>
      </c>
      <c r="AP28" s="105">
        <f t="shared" si="5"/>
        <v>2400.5</v>
      </c>
      <c r="AQ28" s="15"/>
    </row>
    <row r="29" spans="2:43" ht="15" customHeight="1" x14ac:dyDescent="0.2">
      <c r="B29" s="19">
        <v>23</v>
      </c>
      <c r="C29" s="24" t="s">
        <v>23</v>
      </c>
      <c r="D29" s="24" t="s">
        <v>34</v>
      </c>
      <c r="E29" s="26"/>
      <c r="F29" s="103">
        <v>124.4</v>
      </c>
      <c r="G29" s="26"/>
      <c r="H29" s="25">
        <v>180</v>
      </c>
      <c r="I29" s="25">
        <v>140</v>
      </c>
      <c r="J29" s="25">
        <v>0</v>
      </c>
      <c r="K29" s="25">
        <v>0</v>
      </c>
      <c r="L29" s="25">
        <v>360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250</v>
      </c>
      <c r="X29" s="25">
        <v>0</v>
      </c>
      <c r="Y29" s="25">
        <v>0</v>
      </c>
      <c r="Z29" s="25">
        <v>250</v>
      </c>
      <c r="AA29" s="25">
        <v>100</v>
      </c>
      <c r="AB29" s="25">
        <v>200</v>
      </c>
      <c r="AC29" s="25">
        <v>0</v>
      </c>
      <c r="AD29" s="25">
        <v>160</v>
      </c>
      <c r="AE29" s="25">
        <v>0</v>
      </c>
      <c r="AF29" s="25">
        <v>0</v>
      </c>
      <c r="AG29" s="25">
        <v>0</v>
      </c>
      <c r="AH29" s="25">
        <v>210</v>
      </c>
      <c r="AI29" s="25">
        <v>160</v>
      </c>
      <c r="AJ29" s="25"/>
      <c r="AK29" s="25">
        <v>240</v>
      </c>
      <c r="AL29" s="25">
        <v>0</v>
      </c>
      <c r="AM29" s="104"/>
      <c r="AN29" s="26"/>
      <c r="AO29" s="90">
        <f t="shared" si="4"/>
        <v>2250</v>
      </c>
      <c r="AP29" s="105">
        <f t="shared" si="5"/>
        <v>2374.4</v>
      </c>
      <c r="AQ29" s="15"/>
    </row>
    <row r="30" spans="2:43" ht="15" customHeight="1" x14ac:dyDescent="0.2">
      <c r="B30" s="19">
        <v>24</v>
      </c>
      <c r="C30" s="24" t="s">
        <v>23</v>
      </c>
      <c r="D30" s="24" t="s">
        <v>45</v>
      </c>
      <c r="E30" s="26"/>
      <c r="F30" s="103">
        <v>313.7</v>
      </c>
      <c r="G30" s="26"/>
      <c r="H30" s="25">
        <v>290</v>
      </c>
      <c r="I30" s="25">
        <v>0</v>
      </c>
      <c r="J30" s="25">
        <v>0</v>
      </c>
      <c r="K30" s="25">
        <v>0</v>
      </c>
      <c r="L30" s="25">
        <v>0</v>
      </c>
      <c r="M30" s="25">
        <v>160</v>
      </c>
      <c r="N30" s="25">
        <v>0</v>
      </c>
      <c r="O30" s="25">
        <v>0</v>
      </c>
      <c r="P30" s="25">
        <v>350</v>
      </c>
      <c r="Q30" s="25">
        <v>0</v>
      </c>
      <c r="R30" s="25">
        <v>0</v>
      </c>
      <c r="S30" s="25">
        <v>0</v>
      </c>
      <c r="T30" s="25">
        <v>250</v>
      </c>
      <c r="U30" s="25">
        <v>400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240</v>
      </c>
      <c r="AB30" s="25">
        <v>0</v>
      </c>
      <c r="AC30" s="25">
        <v>0</v>
      </c>
      <c r="AD30" s="25">
        <v>300</v>
      </c>
      <c r="AE30" s="25">
        <v>0</v>
      </c>
      <c r="AF30" s="25">
        <v>0</v>
      </c>
      <c r="AG30" s="25">
        <v>0</v>
      </c>
      <c r="AH30" s="25">
        <v>250</v>
      </c>
      <c r="AI30" s="25">
        <v>0</v>
      </c>
      <c r="AJ30" s="25">
        <v>230</v>
      </c>
      <c r="AK30" s="25">
        <v>0</v>
      </c>
      <c r="AL30" s="25">
        <v>0</v>
      </c>
      <c r="AM30" s="104"/>
      <c r="AN30" s="26"/>
      <c r="AO30" s="90">
        <f t="shared" si="4"/>
        <v>2470</v>
      </c>
      <c r="AP30" s="105">
        <f t="shared" si="5"/>
        <v>2783.7</v>
      </c>
      <c r="AQ30" s="15"/>
    </row>
    <row r="31" spans="2:43" ht="15" customHeight="1" x14ac:dyDescent="0.2">
      <c r="B31" s="19">
        <v>25</v>
      </c>
      <c r="C31" s="24" t="s">
        <v>0</v>
      </c>
      <c r="D31" s="24" t="s">
        <v>54</v>
      </c>
      <c r="E31" s="26"/>
      <c r="F31" s="103">
        <v>220.2</v>
      </c>
      <c r="G31" s="26"/>
      <c r="H31" s="25">
        <v>300</v>
      </c>
      <c r="I31" s="25">
        <v>0</v>
      </c>
      <c r="J31" s="25">
        <v>0</v>
      </c>
      <c r="K31" s="25">
        <v>0</v>
      </c>
      <c r="L31" s="25">
        <v>95</v>
      </c>
      <c r="M31" s="25">
        <v>0</v>
      </c>
      <c r="N31" s="25">
        <v>0</v>
      </c>
      <c r="O31" s="25">
        <v>0</v>
      </c>
      <c r="P31" s="25">
        <v>260</v>
      </c>
      <c r="Q31" s="25">
        <v>0</v>
      </c>
      <c r="R31" s="25">
        <v>0</v>
      </c>
      <c r="S31" s="25">
        <v>0</v>
      </c>
      <c r="T31" s="25">
        <v>250</v>
      </c>
      <c r="U31" s="25">
        <v>100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104"/>
      <c r="AN31" s="106"/>
      <c r="AO31" s="90">
        <f t="shared" si="4"/>
        <v>1005</v>
      </c>
      <c r="AP31" s="105">
        <f t="shared" si="5"/>
        <v>1225.2</v>
      </c>
      <c r="AQ31" s="15"/>
    </row>
    <row r="32" spans="2:43" ht="15" customHeight="1" x14ac:dyDescent="0.2">
      <c r="B32" s="19">
        <v>26</v>
      </c>
      <c r="C32" s="24" t="s">
        <v>37</v>
      </c>
      <c r="D32" s="24" t="s">
        <v>38</v>
      </c>
      <c r="E32" s="26"/>
      <c r="F32" s="103">
        <v>245.3</v>
      </c>
      <c r="G32" s="26"/>
      <c r="H32" s="25">
        <v>0</v>
      </c>
      <c r="I32" s="25">
        <v>160</v>
      </c>
      <c r="J32" s="25">
        <v>0</v>
      </c>
      <c r="K32" s="25">
        <v>0</v>
      </c>
      <c r="L32" s="25">
        <v>0</v>
      </c>
      <c r="M32" s="25">
        <v>0</v>
      </c>
      <c r="N32" s="25">
        <v>150</v>
      </c>
      <c r="O32" s="25">
        <v>0</v>
      </c>
      <c r="P32" s="25">
        <v>0</v>
      </c>
      <c r="Q32" s="25">
        <v>0</v>
      </c>
      <c r="R32" s="25">
        <v>0</v>
      </c>
      <c r="S32" s="25">
        <v>150</v>
      </c>
      <c r="T32" s="25">
        <v>150</v>
      </c>
      <c r="U32" s="25">
        <v>0</v>
      </c>
      <c r="V32" s="25">
        <v>150</v>
      </c>
      <c r="W32" s="25">
        <v>260</v>
      </c>
      <c r="X32" s="25">
        <v>0</v>
      </c>
      <c r="Y32" s="25">
        <v>0</v>
      </c>
      <c r="Z32" s="25">
        <v>0</v>
      </c>
      <c r="AA32" s="25">
        <v>100</v>
      </c>
      <c r="AB32" s="25">
        <v>100</v>
      </c>
      <c r="AC32" s="25">
        <v>240</v>
      </c>
      <c r="AD32" s="25">
        <v>100</v>
      </c>
      <c r="AE32" s="25">
        <v>0</v>
      </c>
      <c r="AF32" s="25">
        <v>0</v>
      </c>
      <c r="AG32" s="25">
        <v>220</v>
      </c>
      <c r="AH32" s="25">
        <v>150</v>
      </c>
      <c r="AI32" s="25">
        <v>130</v>
      </c>
      <c r="AJ32" s="25">
        <v>200</v>
      </c>
      <c r="AK32" s="25">
        <v>120</v>
      </c>
      <c r="AL32" s="25">
        <v>0</v>
      </c>
      <c r="AM32" s="104"/>
      <c r="AN32" s="26"/>
      <c r="AO32" s="90">
        <f t="shared" si="4"/>
        <v>2380</v>
      </c>
      <c r="AP32" s="105">
        <f t="shared" si="5"/>
        <v>2625.3</v>
      </c>
      <c r="AQ32" s="15"/>
    </row>
    <row r="33" spans="2:46" ht="15" customHeight="1" x14ac:dyDescent="0.2">
      <c r="B33" s="19">
        <v>27</v>
      </c>
      <c r="C33" s="24" t="s">
        <v>37</v>
      </c>
      <c r="D33" s="24" t="s">
        <v>39</v>
      </c>
      <c r="E33" s="26"/>
      <c r="F33" s="103">
        <v>177.7</v>
      </c>
      <c r="G33" s="26"/>
      <c r="H33" s="25">
        <v>0</v>
      </c>
      <c r="I33" s="25">
        <v>100</v>
      </c>
      <c r="J33" s="25">
        <v>0</v>
      </c>
      <c r="K33" s="25">
        <v>0</v>
      </c>
      <c r="L33" s="25">
        <v>200</v>
      </c>
      <c r="M33" s="25">
        <v>0</v>
      </c>
      <c r="N33" s="25">
        <v>60</v>
      </c>
      <c r="O33" s="25">
        <v>0</v>
      </c>
      <c r="P33" s="25">
        <v>90</v>
      </c>
      <c r="Q33" s="25">
        <v>0</v>
      </c>
      <c r="R33" s="25">
        <v>0</v>
      </c>
      <c r="S33" s="25">
        <v>90</v>
      </c>
      <c r="T33" s="25">
        <v>160</v>
      </c>
      <c r="U33" s="25">
        <v>150</v>
      </c>
      <c r="V33" s="25">
        <v>0</v>
      </c>
      <c r="W33" s="25">
        <v>60</v>
      </c>
      <c r="X33" s="25">
        <v>0</v>
      </c>
      <c r="Y33" s="25">
        <v>0</v>
      </c>
      <c r="Z33" s="25">
        <v>0</v>
      </c>
      <c r="AA33" s="25">
        <v>125</v>
      </c>
      <c r="AB33" s="25">
        <v>165</v>
      </c>
      <c r="AC33" s="25">
        <v>105</v>
      </c>
      <c r="AD33" s="25">
        <v>180</v>
      </c>
      <c r="AE33" s="25">
        <v>0</v>
      </c>
      <c r="AF33" s="25">
        <v>0</v>
      </c>
      <c r="AG33" s="25">
        <v>0</v>
      </c>
      <c r="AH33" s="25">
        <v>240</v>
      </c>
      <c r="AI33" s="25">
        <v>130</v>
      </c>
      <c r="AJ33" s="25">
        <v>200</v>
      </c>
      <c r="AK33" s="25">
        <v>150</v>
      </c>
      <c r="AL33" s="25">
        <v>0</v>
      </c>
      <c r="AM33" s="104"/>
      <c r="AN33" s="26"/>
      <c r="AO33" s="90">
        <f t="shared" si="4"/>
        <v>2205</v>
      </c>
      <c r="AP33" s="105">
        <f t="shared" si="5"/>
        <v>2382.6999999999998</v>
      </c>
      <c r="AQ33" s="15"/>
    </row>
    <row r="34" spans="2:46" ht="15" hidden="1" customHeight="1" x14ac:dyDescent="0.2">
      <c r="B34" s="19">
        <v>28</v>
      </c>
      <c r="C34" s="24"/>
      <c r="D34" s="24"/>
      <c r="E34" s="26"/>
      <c r="F34" s="103"/>
      <c r="G34" s="26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104"/>
      <c r="AN34" s="26"/>
      <c r="AO34" s="90"/>
      <c r="AP34" s="105"/>
      <c r="AQ34" s="15"/>
    </row>
    <row r="35" spans="2:46" ht="15" customHeight="1" x14ac:dyDescent="0.2">
      <c r="B35" s="27"/>
      <c r="C35" s="28"/>
      <c r="D35" s="29" t="s">
        <v>8</v>
      </c>
      <c r="E35" s="29"/>
      <c r="F35" s="42">
        <f>SUM(F7:F34)</f>
        <v>7026.0999999999985</v>
      </c>
      <c r="G35" s="111"/>
      <c r="H35" s="31">
        <f t="shared" ref="H35:AL35" si="6">SUM(H7:H34)</f>
        <v>2446</v>
      </c>
      <c r="I35" s="31">
        <f t="shared" si="6"/>
        <v>1340</v>
      </c>
      <c r="J35" s="31">
        <f t="shared" si="6"/>
        <v>0</v>
      </c>
      <c r="K35" s="31">
        <f t="shared" si="6"/>
        <v>0</v>
      </c>
      <c r="L35" s="31">
        <f t="shared" si="6"/>
        <v>1825</v>
      </c>
      <c r="M35" s="31">
        <f t="shared" si="6"/>
        <v>1427</v>
      </c>
      <c r="N35" s="31">
        <f t="shared" si="6"/>
        <v>500</v>
      </c>
      <c r="O35" s="31">
        <f t="shared" si="6"/>
        <v>0</v>
      </c>
      <c r="P35" s="31">
        <f t="shared" si="6"/>
        <v>3294</v>
      </c>
      <c r="Q35" s="31">
        <f t="shared" si="6"/>
        <v>0</v>
      </c>
      <c r="R35" s="31">
        <f t="shared" si="6"/>
        <v>0</v>
      </c>
      <c r="S35" s="31">
        <f t="shared" si="6"/>
        <v>1155</v>
      </c>
      <c r="T35" s="31">
        <f t="shared" si="6"/>
        <v>3087</v>
      </c>
      <c r="U35" s="31">
        <f t="shared" si="6"/>
        <v>1475</v>
      </c>
      <c r="V35" s="31">
        <f t="shared" si="6"/>
        <v>2052</v>
      </c>
      <c r="W35" s="31">
        <f t="shared" si="6"/>
        <v>1655</v>
      </c>
      <c r="X35" s="31">
        <f t="shared" si="6"/>
        <v>0</v>
      </c>
      <c r="Y35" s="31">
        <f t="shared" si="6"/>
        <v>0</v>
      </c>
      <c r="Z35" s="31">
        <f t="shared" si="6"/>
        <v>968</v>
      </c>
      <c r="AA35" s="31">
        <f t="shared" si="6"/>
        <v>1540</v>
      </c>
      <c r="AB35" s="31">
        <f t="shared" si="6"/>
        <v>1783</v>
      </c>
      <c r="AC35" s="31">
        <f t="shared" si="6"/>
        <v>1780</v>
      </c>
      <c r="AD35" s="31">
        <f t="shared" si="6"/>
        <v>1820</v>
      </c>
      <c r="AE35" s="31">
        <f t="shared" si="6"/>
        <v>0</v>
      </c>
      <c r="AF35" s="31">
        <f t="shared" si="6"/>
        <v>0</v>
      </c>
      <c r="AG35" s="31">
        <f t="shared" si="6"/>
        <v>2006</v>
      </c>
      <c r="AH35" s="31">
        <f t="shared" si="6"/>
        <v>2783</v>
      </c>
      <c r="AI35" s="31">
        <f t="shared" si="6"/>
        <v>2970</v>
      </c>
      <c r="AJ35" s="31">
        <f t="shared" si="6"/>
        <v>3510</v>
      </c>
      <c r="AK35" s="31">
        <f t="shared" si="6"/>
        <v>2390</v>
      </c>
      <c r="AL35" s="31">
        <f t="shared" si="6"/>
        <v>0</v>
      </c>
      <c r="AM35" s="42">
        <f>SUM(AM7:AM34)</f>
        <v>0</v>
      </c>
      <c r="AN35" s="111"/>
      <c r="AO35" s="31">
        <f>SUM(AO7:AO34)</f>
        <v>41806</v>
      </c>
      <c r="AP35" s="43">
        <f>SUM(AP7:AP34)</f>
        <v>48832.1</v>
      </c>
      <c r="AQ35" s="15"/>
    </row>
    <row r="36" spans="2:46" ht="15" customHeight="1" x14ac:dyDescent="0.2">
      <c r="B36" s="58"/>
      <c r="C36" s="32"/>
      <c r="D36" s="14" t="s">
        <v>28</v>
      </c>
      <c r="E36" s="14"/>
      <c r="F36" s="44"/>
      <c r="G36" s="14"/>
      <c r="H36" s="33">
        <f t="shared" ref="H36:AL36" si="7">AVERAGE(H7:H34)</f>
        <v>90.592592592592595</v>
      </c>
      <c r="I36" s="33">
        <f t="shared" si="7"/>
        <v>49.629629629629626</v>
      </c>
      <c r="J36" s="33">
        <f t="shared" si="7"/>
        <v>0</v>
      </c>
      <c r="K36" s="33">
        <f t="shared" si="7"/>
        <v>0</v>
      </c>
      <c r="L36" s="33">
        <f t="shared" si="7"/>
        <v>67.592592592592595</v>
      </c>
      <c r="M36" s="33">
        <f t="shared" si="7"/>
        <v>52.851851851851855</v>
      </c>
      <c r="N36" s="33">
        <f t="shared" si="7"/>
        <v>18.518518518518519</v>
      </c>
      <c r="O36" s="33">
        <f t="shared" si="7"/>
        <v>0</v>
      </c>
      <c r="P36" s="33">
        <f t="shared" si="7"/>
        <v>122</v>
      </c>
      <c r="Q36" s="33">
        <f t="shared" si="7"/>
        <v>0</v>
      </c>
      <c r="R36" s="33">
        <f t="shared" si="7"/>
        <v>0</v>
      </c>
      <c r="S36" s="33">
        <f t="shared" si="7"/>
        <v>42.777777777777779</v>
      </c>
      <c r="T36" s="33">
        <f t="shared" si="7"/>
        <v>114.33333333333333</v>
      </c>
      <c r="U36" s="33">
        <f t="shared" si="7"/>
        <v>54.629629629629626</v>
      </c>
      <c r="V36" s="33">
        <f t="shared" si="7"/>
        <v>76</v>
      </c>
      <c r="W36" s="33">
        <f t="shared" si="7"/>
        <v>61.296296296296298</v>
      </c>
      <c r="X36" s="33">
        <f t="shared" si="7"/>
        <v>0</v>
      </c>
      <c r="Y36" s="33">
        <f t="shared" si="7"/>
        <v>0</v>
      </c>
      <c r="Z36" s="33">
        <f t="shared" si="7"/>
        <v>35.851851851851855</v>
      </c>
      <c r="AA36" s="33">
        <f t="shared" si="7"/>
        <v>57.037037037037038</v>
      </c>
      <c r="AB36" s="33">
        <f t="shared" si="7"/>
        <v>66.037037037037038</v>
      </c>
      <c r="AC36" s="33">
        <f t="shared" si="7"/>
        <v>65.925925925925924</v>
      </c>
      <c r="AD36" s="33">
        <f t="shared" si="7"/>
        <v>67.407407407407405</v>
      </c>
      <c r="AE36" s="33">
        <f t="shared" si="7"/>
        <v>0</v>
      </c>
      <c r="AF36" s="33">
        <f t="shared" si="7"/>
        <v>0</v>
      </c>
      <c r="AG36" s="33">
        <f t="shared" si="7"/>
        <v>74.296296296296291</v>
      </c>
      <c r="AH36" s="33">
        <f t="shared" si="7"/>
        <v>103.07407407407408</v>
      </c>
      <c r="AI36" s="33">
        <f t="shared" si="7"/>
        <v>110</v>
      </c>
      <c r="AJ36" s="33">
        <f t="shared" si="7"/>
        <v>135</v>
      </c>
      <c r="AK36" s="33">
        <f t="shared" si="7"/>
        <v>88.518518518518519</v>
      </c>
      <c r="AL36" s="33">
        <f t="shared" si="7"/>
        <v>0</v>
      </c>
      <c r="AM36" s="44"/>
      <c r="AN36" s="14"/>
      <c r="AO36" s="34"/>
      <c r="AP36" s="34"/>
      <c r="AQ36" s="15"/>
    </row>
    <row r="37" spans="2:46" ht="15" customHeight="1" x14ac:dyDescent="0.2">
      <c r="B37" s="58"/>
      <c r="C37" s="32"/>
      <c r="D37" s="14" t="s">
        <v>29</v>
      </c>
      <c r="E37" s="14"/>
      <c r="F37" s="44"/>
      <c r="G37" s="14"/>
      <c r="H37" s="33">
        <f t="shared" ref="H37:AL37" si="8">STDEV(H7:H34)</f>
        <v>118.79531823825228</v>
      </c>
      <c r="I37" s="33">
        <f t="shared" si="8"/>
        <v>81.640934372667274</v>
      </c>
      <c r="J37" s="33">
        <f t="shared" si="8"/>
        <v>0</v>
      </c>
      <c r="K37" s="33">
        <f t="shared" si="8"/>
        <v>0</v>
      </c>
      <c r="L37" s="33">
        <f t="shared" si="8"/>
        <v>108.55139132413071</v>
      </c>
      <c r="M37" s="33">
        <f t="shared" si="8"/>
        <v>77.873024708225998</v>
      </c>
      <c r="N37" s="33">
        <f t="shared" si="8"/>
        <v>47.612514814401131</v>
      </c>
      <c r="O37" s="33">
        <f t="shared" si="8"/>
        <v>0</v>
      </c>
      <c r="P37" s="33">
        <f t="shared" si="8"/>
        <v>124.03907572895046</v>
      </c>
      <c r="Q37" s="33">
        <f t="shared" si="8"/>
        <v>0</v>
      </c>
      <c r="R37" s="33">
        <f t="shared" si="8"/>
        <v>0</v>
      </c>
      <c r="S37" s="33">
        <f t="shared" si="8"/>
        <v>77.240052052194017</v>
      </c>
      <c r="T37" s="33">
        <f t="shared" si="8"/>
        <v>118.7615581419665</v>
      </c>
      <c r="U37" s="33">
        <f t="shared" si="8"/>
        <v>99.256136469140415</v>
      </c>
      <c r="V37" s="33">
        <f t="shared" si="8"/>
        <v>88.069028870277918</v>
      </c>
      <c r="W37" s="33">
        <f t="shared" si="8"/>
        <v>90.081080919364751</v>
      </c>
      <c r="X37" s="33">
        <f t="shared" si="8"/>
        <v>0</v>
      </c>
      <c r="Y37" s="33">
        <f t="shared" si="8"/>
        <v>0</v>
      </c>
      <c r="Z37" s="33">
        <f t="shared" si="8"/>
        <v>78.240115474835989</v>
      </c>
      <c r="AA37" s="33">
        <f t="shared" si="8"/>
        <v>81.55058905672341</v>
      </c>
      <c r="AB37" s="33">
        <f t="shared" si="8"/>
        <v>92.361114645588259</v>
      </c>
      <c r="AC37" s="33">
        <f t="shared" si="8"/>
        <v>102.22558987392162</v>
      </c>
      <c r="AD37" s="33">
        <f t="shared" si="8"/>
        <v>92.812573443331431</v>
      </c>
      <c r="AE37" s="33">
        <f t="shared" si="8"/>
        <v>0</v>
      </c>
      <c r="AF37" s="33">
        <f t="shared" si="8"/>
        <v>0</v>
      </c>
      <c r="AG37" s="33">
        <f t="shared" si="8"/>
        <v>103.28780358963188</v>
      </c>
      <c r="AH37" s="33">
        <f t="shared" si="8"/>
        <v>114.42563118123959</v>
      </c>
      <c r="AI37" s="33">
        <f t="shared" si="8"/>
        <v>112.12115699614344</v>
      </c>
      <c r="AJ37" s="33">
        <f>STDEV(AJ7:AJ34)</f>
        <v>99.559831257390144</v>
      </c>
      <c r="AK37" s="33">
        <f>STDEV(AK7:AK34)</f>
        <v>91.628585718637609</v>
      </c>
      <c r="AL37" s="33">
        <f t="shared" si="8"/>
        <v>0</v>
      </c>
      <c r="AM37" s="44"/>
      <c r="AN37" s="14"/>
      <c r="AO37" s="34"/>
      <c r="AP37" s="34"/>
      <c r="AQ37" s="15"/>
    </row>
    <row r="38" spans="2:46" ht="15" customHeight="1" x14ac:dyDescent="0.2">
      <c r="B38" s="58"/>
      <c r="C38" s="8"/>
      <c r="D38" s="8"/>
      <c r="E38" s="8"/>
      <c r="F38" s="45"/>
      <c r="G38" s="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37"/>
      <c r="AO38" s="37"/>
      <c r="AP38" s="45"/>
      <c r="AQ38" s="8"/>
      <c r="AR38" s="15"/>
      <c r="AS38" s="15"/>
      <c r="AT38" s="15"/>
    </row>
    <row r="39" spans="2:46" ht="15" customHeight="1" x14ac:dyDescent="0.2">
      <c r="B39" s="58"/>
      <c r="C39" s="36"/>
      <c r="D39" s="36"/>
      <c r="E39" s="36"/>
      <c r="F39" s="46"/>
      <c r="G39" s="36"/>
      <c r="H39" s="18"/>
      <c r="I39" s="45"/>
      <c r="J39" s="45"/>
      <c r="K39" s="4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46"/>
      <c r="AO39" s="46"/>
      <c r="AP39" s="46"/>
      <c r="AQ39" s="36"/>
      <c r="AR39" s="15"/>
      <c r="AS39" s="15"/>
      <c r="AT39" s="15"/>
    </row>
    <row r="40" spans="2:46" ht="15" customHeight="1" x14ac:dyDescent="0.2">
      <c r="B40" s="8"/>
      <c r="C40" s="8"/>
      <c r="D40" s="8"/>
      <c r="E40" s="8"/>
      <c r="F40" s="37"/>
      <c r="G40" s="8"/>
      <c r="H40" s="18"/>
      <c r="I40" s="45"/>
      <c r="J40" s="45"/>
      <c r="K40" s="4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37"/>
      <c r="AO40" s="37"/>
      <c r="AP40" s="37"/>
      <c r="AQ40" s="8"/>
      <c r="AR40" s="15"/>
      <c r="AS40" s="15"/>
      <c r="AT40" s="15"/>
    </row>
    <row r="41" spans="2:46" ht="15" customHeight="1" x14ac:dyDescent="0.2"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R41" s="15"/>
      <c r="AS41" s="15"/>
      <c r="AT41" s="15"/>
    </row>
    <row r="42" spans="2:46" ht="15" customHeight="1" x14ac:dyDescent="0.2"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35"/>
      <c r="AG42" s="15"/>
      <c r="AH42" s="15"/>
      <c r="AI42" s="15"/>
      <c r="AJ42" s="15"/>
      <c r="AK42" s="15"/>
      <c r="AL42" s="15"/>
      <c r="AM42" s="15"/>
      <c r="AR42" s="15"/>
      <c r="AS42" s="15"/>
    </row>
    <row r="43" spans="2:46" ht="15" customHeight="1" x14ac:dyDescent="0.2"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Q43" s="15"/>
      <c r="AR43" s="15"/>
      <c r="AS43" s="15"/>
      <c r="AT43" s="15"/>
    </row>
    <row r="44" spans="2:46" ht="15" customHeight="1" x14ac:dyDescent="0.2"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R44" s="15"/>
      <c r="AS44" s="15"/>
      <c r="AT44" s="15"/>
    </row>
    <row r="45" spans="2:46" ht="15" customHeight="1" x14ac:dyDescent="0.2"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R45" s="15"/>
      <c r="AS45" s="15"/>
      <c r="AT45" s="15"/>
    </row>
    <row r="46" spans="2:46" ht="15" customHeight="1" x14ac:dyDescent="0.2"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R46" s="15"/>
      <c r="AS46" s="15"/>
      <c r="AT46" s="15"/>
    </row>
    <row r="47" spans="2:46" ht="15" customHeight="1" x14ac:dyDescent="0.2"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R47" s="15"/>
      <c r="AS47" s="15"/>
      <c r="AT47" s="15"/>
    </row>
    <row r="48" spans="2:46" ht="15" customHeight="1" x14ac:dyDescent="0.2"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R48" s="15"/>
      <c r="AS48" s="15"/>
      <c r="AT48" s="15"/>
    </row>
    <row r="49" spans="8:45" ht="15" customHeight="1" x14ac:dyDescent="0.2"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R49" s="15"/>
      <c r="AS49" s="15"/>
    </row>
  </sheetData>
  <mergeCells count="1">
    <mergeCell ref="U2:V2"/>
  </mergeCells>
  <phoneticPr fontId="0" type="noConversion"/>
  <pageMargins left="0" right="0" top="0" bottom="0" header="0" footer="0"/>
  <pageSetup paperSize="9" scale="7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1"/>
  <sheetViews>
    <sheetView topLeftCell="A6" zoomScale="130" zoomScaleNormal="130" workbookViewId="0">
      <selection activeCell="AJ25" sqref="AJ25"/>
    </sheetView>
  </sheetViews>
  <sheetFormatPr defaultColWidth="9.42578125" defaultRowHeight="12" x14ac:dyDescent="0.2"/>
  <cols>
    <col min="1" max="1" width="2.5703125" style="11" customWidth="1"/>
    <col min="2" max="2" width="4.28515625" style="11" customWidth="1"/>
    <col min="3" max="3" width="5.85546875" style="11" customWidth="1"/>
    <col min="4" max="4" width="12.42578125" style="11" customWidth="1"/>
    <col min="5" max="5" width="1.42578125" style="11" hidden="1" customWidth="1"/>
    <col min="6" max="20" width="4.5703125" style="11" bestFit="1" customWidth="1"/>
    <col min="21" max="21" width="5" style="11" bestFit="1" customWidth="1"/>
    <col min="22" max="32" width="4.5703125" style="11" bestFit="1" customWidth="1"/>
    <col min="33" max="34" width="4.42578125" style="11" customWidth="1"/>
    <col min="35" max="35" width="4.5703125" style="11" bestFit="1" customWidth="1"/>
    <col min="36" max="36" width="3.85546875" style="11" customWidth="1"/>
    <col min="37" max="38" width="4.42578125" style="11" hidden="1" customWidth="1"/>
    <col min="39" max="16384" width="9.42578125" style="11"/>
  </cols>
  <sheetData>
    <row r="1" spans="1:41" ht="6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1" x14ac:dyDescent="0.2">
      <c r="A2" s="8"/>
      <c r="B2" s="9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4" t="s">
        <v>9</v>
      </c>
      <c r="S2" s="117" t="s">
        <v>62</v>
      </c>
      <c r="T2" s="117"/>
      <c r="U2" s="12">
        <v>2016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41" x14ac:dyDescent="0.2">
      <c r="A3" s="8"/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41" x14ac:dyDescent="0.2">
      <c r="A4" s="8"/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41" x14ac:dyDescent="0.2">
      <c r="A5" s="8"/>
      <c r="B5" s="10"/>
      <c r="C5" s="8"/>
      <c r="D5" s="8"/>
      <c r="E5" s="8"/>
      <c r="F5" s="8"/>
      <c r="G5" s="50" t="s">
        <v>18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41" ht="9.6" customHeight="1" x14ac:dyDescent="0.2">
      <c r="A6" s="8"/>
      <c r="B6" s="10"/>
      <c r="C6" s="8"/>
      <c r="D6" s="8"/>
      <c r="E6" s="8"/>
      <c r="F6" s="8"/>
      <c r="G6" s="52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</row>
    <row r="7" spans="1:41" x14ac:dyDescent="0.2">
      <c r="A7" s="8"/>
      <c r="B7" s="37"/>
      <c r="C7" s="8"/>
      <c r="D7" s="8"/>
      <c r="E7" s="8"/>
      <c r="F7" s="16">
        <v>1</v>
      </c>
      <c r="G7" s="16">
        <v>2</v>
      </c>
      <c r="H7" s="16">
        <v>3</v>
      </c>
      <c r="I7" s="16">
        <v>4</v>
      </c>
      <c r="J7" s="16">
        <v>5</v>
      </c>
      <c r="K7" s="16">
        <v>6</v>
      </c>
      <c r="L7" s="16">
        <v>7</v>
      </c>
      <c r="M7" s="16">
        <v>8</v>
      </c>
      <c r="N7" s="16">
        <v>9</v>
      </c>
      <c r="O7" s="16">
        <v>10</v>
      </c>
      <c r="P7" s="16">
        <v>11</v>
      </c>
      <c r="Q7" s="16">
        <v>12</v>
      </c>
      <c r="R7" s="16">
        <v>13</v>
      </c>
      <c r="S7" s="16">
        <v>14</v>
      </c>
      <c r="T7" s="16">
        <v>15</v>
      </c>
      <c r="U7" s="16">
        <v>16</v>
      </c>
      <c r="V7" s="16">
        <v>17</v>
      </c>
      <c r="W7" s="16">
        <v>18</v>
      </c>
      <c r="X7" s="16">
        <v>19</v>
      </c>
      <c r="Y7" s="16">
        <v>20</v>
      </c>
      <c r="Z7" s="16">
        <v>21</v>
      </c>
      <c r="AA7" s="16">
        <v>22</v>
      </c>
      <c r="AB7" s="16">
        <v>23</v>
      </c>
      <c r="AC7" s="16">
        <v>24</v>
      </c>
      <c r="AD7" s="16">
        <v>25</v>
      </c>
      <c r="AE7" s="16">
        <v>26</v>
      </c>
      <c r="AF7" s="16">
        <v>27</v>
      </c>
      <c r="AG7" s="16">
        <v>28</v>
      </c>
      <c r="AH7" s="16">
        <v>29</v>
      </c>
      <c r="AI7" s="16">
        <v>30</v>
      </c>
      <c r="AJ7" s="16">
        <v>31</v>
      </c>
      <c r="AK7" s="16">
        <v>30</v>
      </c>
      <c r="AL7" s="16">
        <v>31</v>
      </c>
      <c r="AM7" s="15"/>
      <c r="AN7" s="15"/>
      <c r="AO7" s="15"/>
    </row>
    <row r="8" spans="1:41" s="56" customFormat="1" x14ac:dyDescent="0.2">
      <c r="A8" s="53"/>
      <c r="B8" s="46"/>
      <c r="C8" s="53"/>
      <c r="D8" s="53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5"/>
      <c r="AO8" s="55"/>
    </row>
    <row r="9" spans="1:41" x14ac:dyDescent="0.2">
      <c r="B9" s="17" t="s">
        <v>30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5"/>
      <c r="AN9" s="15"/>
      <c r="AO9" s="15"/>
    </row>
    <row r="10" spans="1:41" ht="12" customHeight="1" x14ac:dyDescent="0.2">
      <c r="B10" s="19">
        <v>1</v>
      </c>
      <c r="C10" s="20" t="s">
        <v>0</v>
      </c>
      <c r="D10" s="20" t="s">
        <v>5</v>
      </c>
      <c r="E10" s="39"/>
      <c r="F10" s="21"/>
      <c r="G10" s="21"/>
      <c r="H10" s="21"/>
      <c r="I10" s="21"/>
      <c r="J10" s="21" t="s">
        <v>46</v>
      </c>
      <c r="K10" s="21"/>
      <c r="L10" s="21" t="s">
        <v>46</v>
      </c>
      <c r="M10" s="21" t="s">
        <v>46</v>
      </c>
      <c r="N10" s="21" t="s">
        <v>46</v>
      </c>
      <c r="O10" s="21" t="s">
        <v>46</v>
      </c>
      <c r="P10" s="21" t="s">
        <v>46</v>
      </c>
      <c r="Q10" s="21" t="s">
        <v>46</v>
      </c>
      <c r="R10" s="21" t="s">
        <v>46</v>
      </c>
      <c r="S10" s="21" t="s">
        <v>46</v>
      </c>
      <c r="T10" s="21" t="s">
        <v>46</v>
      </c>
      <c r="U10" s="21" t="s">
        <v>46</v>
      </c>
      <c r="V10" s="21" t="s">
        <v>46</v>
      </c>
      <c r="W10" s="21" t="s">
        <v>46</v>
      </c>
      <c r="X10" s="21" t="s">
        <v>46</v>
      </c>
      <c r="Y10" s="21" t="s">
        <v>46</v>
      </c>
      <c r="Z10" s="21" t="s">
        <v>46</v>
      </c>
      <c r="AA10" s="21" t="s">
        <v>46</v>
      </c>
      <c r="AB10" s="21" t="s">
        <v>46</v>
      </c>
      <c r="AC10" s="21" t="s">
        <v>46</v>
      </c>
      <c r="AD10" s="21" t="s">
        <v>46</v>
      </c>
      <c r="AE10" s="21" t="s">
        <v>46</v>
      </c>
      <c r="AF10" s="21" t="s">
        <v>46</v>
      </c>
      <c r="AG10" s="21" t="s">
        <v>46</v>
      </c>
      <c r="AH10" s="21" t="s">
        <v>46</v>
      </c>
      <c r="AI10" s="21" t="s">
        <v>46</v>
      </c>
      <c r="AJ10" s="21"/>
      <c r="AK10" s="21"/>
      <c r="AL10" s="21"/>
      <c r="AN10" s="15"/>
      <c r="AO10" s="15"/>
    </row>
    <row r="11" spans="1:41" ht="12" customHeight="1" x14ac:dyDescent="0.2">
      <c r="B11" s="19">
        <v>2</v>
      </c>
      <c r="C11" s="20" t="s">
        <v>1</v>
      </c>
      <c r="D11" s="20" t="s">
        <v>4</v>
      </c>
      <c r="E11" s="39"/>
      <c r="F11" s="21"/>
      <c r="G11" s="21" t="s">
        <v>46</v>
      </c>
      <c r="H11" s="21"/>
      <c r="I11" s="21"/>
      <c r="J11" s="21"/>
      <c r="K11" s="21"/>
      <c r="L11" s="21" t="s">
        <v>46</v>
      </c>
      <c r="M11" s="21"/>
      <c r="N11" s="21"/>
      <c r="O11" s="21" t="s">
        <v>46</v>
      </c>
      <c r="P11" s="21" t="s">
        <v>46</v>
      </c>
      <c r="Q11" s="21"/>
      <c r="R11" s="21"/>
      <c r="S11" s="21"/>
      <c r="T11" s="21" t="s">
        <v>46</v>
      </c>
      <c r="U11" s="21" t="s">
        <v>46</v>
      </c>
      <c r="V11" s="21" t="s">
        <v>46</v>
      </c>
      <c r="W11" s="21" t="s">
        <v>46</v>
      </c>
      <c r="X11" s="21" t="s">
        <v>46</v>
      </c>
      <c r="Y11" s="21" t="s">
        <v>17</v>
      </c>
      <c r="Z11" s="21"/>
      <c r="AA11" s="21"/>
      <c r="AB11" s="21"/>
      <c r="AC11" s="21" t="s">
        <v>46</v>
      </c>
      <c r="AD11" s="21" t="s">
        <v>46</v>
      </c>
      <c r="AE11" s="21"/>
      <c r="AF11" s="21"/>
      <c r="AG11" s="21"/>
      <c r="AH11" s="21"/>
      <c r="AI11" s="21"/>
      <c r="AJ11" s="21"/>
      <c r="AK11" s="21"/>
      <c r="AL11" s="21"/>
      <c r="AN11" s="15"/>
      <c r="AO11" s="15"/>
    </row>
    <row r="12" spans="1:41" ht="12" customHeight="1" x14ac:dyDescent="0.2">
      <c r="B12" s="19">
        <v>3</v>
      </c>
      <c r="C12" s="20" t="s">
        <v>1</v>
      </c>
      <c r="D12" s="20" t="s">
        <v>2</v>
      </c>
      <c r="E12" s="39"/>
      <c r="F12" s="21"/>
      <c r="G12" s="21"/>
      <c r="H12" s="21"/>
      <c r="I12" s="21"/>
      <c r="J12" s="21"/>
      <c r="K12" s="21"/>
      <c r="L12" s="21" t="s">
        <v>46</v>
      </c>
      <c r="M12" s="21" t="s">
        <v>46</v>
      </c>
      <c r="N12" s="21"/>
      <c r="O12" s="21" t="s">
        <v>46</v>
      </c>
      <c r="P12" s="21" t="s">
        <v>46</v>
      </c>
      <c r="Q12" s="21"/>
      <c r="R12" s="21"/>
      <c r="S12" s="21"/>
      <c r="T12" s="21" t="s">
        <v>46</v>
      </c>
      <c r="U12" s="21" t="s">
        <v>46</v>
      </c>
      <c r="V12" s="21" t="s">
        <v>46</v>
      </c>
      <c r="W12" s="21" t="s">
        <v>46</v>
      </c>
      <c r="X12" s="21" t="s">
        <v>46</v>
      </c>
      <c r="Y12" s="21" t="s">
        <v>46</v>
      </c>
      <c r="Z12" s="21" t="s">
        <v>46</v>
      </c>
      <c r="AA12" s="21" t="s">
        <v>46</v>
      </c>
      <c r="AB12" s="21" t="s">
        <v>46</v>
      </c>
      <c r="AC12" s="21" t="s">
        <v>46</v>
      </c>
      <c r="AD12" s="21" t="s">
        <v>46</v>
      </c>
      <c r="AE12" s="21" t="s">
        <v>46</v>
      </c>
      <c r="AF12" s="21" t="s">
        <v>46</v>
      </c>
      <c r="AG12" s="21" t="s">
        <v>46</v>
      </c>
      <c r="AH12" s="21" t="s">
        <v>46</v>
      </c>
      <c r="AI12" s="21" t="s">
        <v>46</v>
      </c>
      <c r="AJ12" s="21"/>
      <c r="AK12" s="21"/>
      <c r="AL12" s="21"/>
      <c r="AN12" s="15"/>
      <c r="AO12" s="15"/>
    </row>
    <row r="13" spans="1:41" ht="12" customHeight="1" x14ac:dyDescent="0.2">
      <c r="B13" s="19">
        <v>4</v>
      </c>
      <c r="C13" s="22" t="s">
        <v>1</v>
      </c>
      <c r="D13" s="22" t="s">
        <v>7</v>
      </c>
      <c r="E13" s="39"/>
      <c r="F13" s="21"/>
      <c r="G13" s="21"/>
      <c r="H13" s="21"/>
      <c r="I13" s="21"/>
      <c r="J13" s="21"/>
      <c r="K13" s="21"/>
      <c r="L13" s="21" t="s">
        <v>46</v>
      </c>
      <c r="M13" s="21" t="s">
        <v>46</v>
      </c>
      <c r="N13" s="21"/>
      <c r="O13" s="21" t="s">
        <v>46</v>
      </c>
      <c r="P13" s="21" t="s">
        <v>46</v>
      </c>
      <c r="Q13" s="21"/>
      <c r="R13" s="21"/>
      <c r="S13" s="21"/>
      <c r="T13" s="21"/>
      <c r="U13" s="21"/>
      <c r="V13" s="21" t="s">
        <v>46</v>
      </c>
      <c r="W13" s="21" t="s">
        <v>46</v>
      </c>
      <c r="X13" s="21" t="s">
        <v>46</v>
      </c>
      <c r="Y13" s="21" t="s">
        <v>46</v>
      </c>
      <c r="Z13" s="21" t="s">
        <v>46</v>
      </c>
      <c r="AA13" s="21" t="s">
        <v>46</v>
      </c>
      <c r="AB13" s="21" t="s">
        <v>46</v>
      </c>
      <c r="AC13" s="21" t="s">
        <v>46</v>
      </c>
      <c r="AD13" s="21" t="s">
        <v>46</v>
      </c>
      <c r="AE13" s="21" t="s">
        <v>46</v>
      </c>
      <c r="AF13" s="21" t="s">
        <v>46</v>
      </c>
      <c r="AG13" s="21" t="s">
        <v>46</v>
      </c>
      <c r="AH13" s="21" t="s">
        <v>46</v>
      </c>
      <c r="AI13" s="21" t="s">
        <v>46</v>
      </c>
      <c r="AJ13" s="21"/>
      <c r="AK13" s="21"/>
      <c r="AL13" s="21"/>
      <c r="AN13" s="15"/>
      <c r="AO13" s="15"/>
    </row>
    <row r="14" spans="1:41" ht="12" customHeight="1" x14ac:dyDescent="0.2">
      <c r="B14" s="19">
        <v>5</v>
      </c>
      <c r="C14" s="20" t="s">
        <v>1</v>
      </c>
      <c r="D14" s="20" t="s">
        <v>3</v>
      </c>
      <c r="E14" s="39"/>
      <c r="F14" s="21"/>
      <c r="G14" s="21"/>
      <c r="H14" s="21"/>
      <c r="I14" s="21"/>
      <c r="J14" s="21"/>
      <c r="K14" s="21"/>
      <c r="L14" s="21" t="s">
        <v>46</v>
      </c>
      <c r="M14" s="21" t="s">
        <v>46</v>
      </c>
      <c r="N14" s="21"/>
      <c r="O14" s="21" t="s">
        <v>46</v>
      </c>
      <c r="P14" s="21" t="s">
        <v>46</v>
      </c>
      <c r="Q14" s="21"/>
      <c r="R14" s="21"/>
      <c r="S14" s="21"/>
      <c r="T14" s="21"/>
      <c r="U14" s="21"/>
      <c r="V14" s="21" t="s">
        <v>46</v>
      </c>
      <c r="W14" s="21" t="s">
        <v>46</v>
      </c>
      <c r="X14" s="21" t="s">
        <v>46</v>
      </c>
      <c r="Y14" s="21" t="s">
        <v>17</v>
      </c>
      <c r="Z14" s="21" t="s">
        <v>17</v>
      </c>
      <c r="AA14" s="21"/>
      <c r="AB14" s="21"/>
      <c r="AC14" s="21" t="s">
        <v>46</v>
      </c>
      <c r="AD14" s="21" t="s">
        <v>46</v>
      </c>
      <c r="AE14" s="21"/>
      <c r="AF14" s="21"/>
      <c r="AG14" s="21"/>
      <c r="AH14" s="21"/>
      <c r="AI14" s="21"/>
      <c r="AJ14" s="21"/>
      <c r="AK14" s="21"/>
      <c r="AL14" s="21"/>
      <c r="AN14" s="15"/>
      <c r="AO14" s="15"/>
    </row>
    <row r="15" spans="1:41" ht="12" customHeight="1" x14ac:dyDescent="0.2">
      <c r="B15" s="19">
        <v>6</v>
      </c>
      <c r="C15" s="20" t="s">
        <v>23</v>
      </c>
      <c r="D15" s="20" t="s">
        <v>24</v>
      </c>
      <c r="E15" s="39"/>
      <c r="F15" s="21"/>
      <c r="G15" s="21"/>
      <c r="H15" s="21"/>
      <c r="I15" s="21"/>
      <c r="J15" s="21"/>
      <c r="K15" s="21"/>
      <c r="L15" s="21" t="s">
        <v>46</v>
      </c>
      <c r="M15" s="21" t="s">
        <v>46</v>
      </c>
      <c r="N15" s="21"/>
      <c r="O15" s="21" t="s">
        <v>46</v>
      </c>
      <c r="P15" s="21" t="s">
        <v>46</v>
      </c>
      <c r="Q15" s="21"/>
      <c r="R15" s="21"/>
      <c r="S15" s="21" t="s">
        <v>46</v>
      </c>
      <c r="T15" s="21"/>
      <c r="U15" s="21"/>
      <c r="V15" s="21" t="s">
        <v>46</v>
      </c>
      <c r="W15" s="21" t="s">
        <v>46</v>
      </c>
      <c r="X15" s="21"/>
      <c r="Y15" s="21"/>
      <c r="Z15" s="21"/>
      <c r="AA15" s="21"/>
      <c r="AB15" s="21"/>
      <c r="AC15" s="21" t="s">
        <v>46</v>
      </c>
      <c r="AD15" s="21" t="s">
        <v>46</v>
      </c>
      <c r="AE15" s="21"/>
      <c r="AF15" s="21"/>
      <c r="AG15" s="21"/>
      <c r="AH15" s="21"/>
      <c r="AI15" s="21"/>
      <c r="AJ15" s="21"/>
      <c r="AK15" s="21"/>
      <c r="AL15" s="21"/>
      <c r="AN15" s="15"/>
      <c r="AO15" s="15"/>
    </row>
    <row r="16" spans="1:41" ht="12" customHeight="1" x14ac:dyDescent="0.2">
      <c r="B16" s="19">
        <v>7</v>
      </c>
      <c r="C16" s="20" t="s">
        <v>23</v>
      </c>
      <c r="D16" s="20" t="s">
        <v>25</v>
      </c>
      <c r="E16" s="39"/>
      <c r="F16" s="21"/>
      <c r="G16" s="21" t="s">
        <v>46</v>
      </c>
      <c r="H16" s="21"/>
      <c r="I16" s="21"/>
      <c r="J16" s="21"/>
      <c r="K16" s="21"/>
      <c r="L16" s="21" t="s">
        <v>46</v>
      </c>
      <c r="M16" s="21" t="s">
        <v>46</v>
      </c>
      <c r="N16" s="21"/>
      <c r="O16" s="21" t="s">
        <v>46</v>
      </c>
      <c r="P16" s="21" t="s">
        <v>46</v>
      </c>
      <c r="Q16" s="21"/>
      <c r="R16" s="21"/>
      <c r="S16" s="21"/>
      <c r="T16" s="21"/>
      <c r="U16" s="21"/>
      <c r="V16" s="21"/>
      <c r="W16" s="21" t="s">
        <v>46</v>
      </c>
      <c r="X16" s="21"/>
      <c r="Y16" s="21"/>
      <c r="Z16" s="21"/>
      <c r="AA16" s="21"/>
      <c r="AB16" s="21"/>
      <c r="AC16" s="21" t="s">
        <v>46</v>
      </c>
      <c r="AD16" s="21" t="s">
        <v>46</v>
      </c>
      <c r="AE16" s="21"/>
      <c r="AF16" s="21" t="s">
        <v>63</v>
      </c>
      <c r="AG16" s="21"/>
      <c r="AH16" s="21"/>
      <c r="AI16" s="21"/>
      <c r="AJ16" s="21"/>
      <c r="AK16" s="21"/>
      <c r="AL16" s="21"/>
      <c r="AN16" s="15"/>
      <c r="AO16" s="15"/>
    </row>
    <row r="17" spans="2:41" ht="12" customHeight="1" x14ac:dyDescent="0.2">
      <c r="B17" s="19">
        <v>8</v>
      </c>
      <c r="C17" s="20" t="s">
        <v>23</v>
      </c>
      <c r="D17" s="20" t="s">
        <v>44</v>
      </c>
      <c r="E17" s="40"/>
      <c r="F17" s="21"/>
      <c r="G17" s="21"/>
      <c r="H17" s="21"/>
      <c r="I17" s="21"/>
      <c r="J17" s="21"/>
      <c r="K17" s="21" t="s">
        <v>46</v>
      </c>
      <c r="L17" s="21" t="s">
        <v>46</v>
      </c>
      <c r="M17" s="21" t="s">
        <v>46</v>
      </c>
      <c r="N17" s="21"/>
      <c r="O17" s="21" t="s">
        <v>46</v>
      </c>
      <c r="P17" s="21" t="s">
        <v>46</v>
      </c>
      <c r="Q17" s="21" t="s">
        <v>46</v>
      </c>
      <c r="R17" s="21" t="s">
        <v>46</v>
      </c>
      <c r="S17" s="21" t="s">
        <v>46</v>
      </c>
      <c r="T17" s="21" t="s">
        <v>46</v>
      </c>
      <c r="U17" s="21" t="s">
        <v>46</v>
      </c>
      <c r="V17" s="21" t="s">
        <v>46</v>
      </c>
      <c r="W17" s="21" t="s">
        <v>46</v>
      </c>
      <c r="X17" s="21" t="s">
        <v>46</v>
      </c>
      <c r="Y17" s="21" t="s">
        <v>46</v>
      </c>
      <c r="Z17" s="21" t="s">
        <v>46</v>
      </c>
      <c r="AA17" s="21" t="s">
        <v>46</v>
      </c>
      <c r="AB17" s="21" t="s">
        <v>46</v>
      </c>
      <c r="AC17" s="21" t="s">
        <v>46</v>
      </c>
      <c r="AD17" s="21" t="s">
        <v>46</v>
      </c>
      <c r="AE17" s="21" t="s">
        <v>46</v>
      </c>
      <c r="AF17" s="21" t="s">
        <v>46</v>
      </c>
      <c r="AG17" s="21"/>
      <c r="AH17" s="21"/>
      <c r="AI17" s="21" t="s">
        <v>46</v>
      </c>
      <c r="AJ17" s="21"/>
      <c r="AK17" s="41"/>
      <c r="AL17" s="41"/>
      <c r="AN17" s="15"/>
      <c r="AO17" s="15"/>
    </row>
    <row r="18" spans="2:41" ht="12" customHeight="1" x14ac:dyDescent="0.2">
      <c r="B18" s="19">
        <v>9</v>
      </c>
      <c r="C18" s="22" t="s">
        <v>23</v>
      </c>
      <c r="D18" s="22" t="s">
        <v>27</v>
      </c>
      <c r="E18" s="39"/>
      <c r="F18" s="21" t="s">
        <v>63</v>
      </c>
      <c r="G18" s="21" t="s">
        <v>63</v>
      </c>
      <c r="H18" s="21" t="s">
        <v>63</v>
      </c>
      <c r="I18" s="21" t="s">
        <v>63</v>
      </c>
      <c r="J18" s="21"/>
      <c r="K18" s="21" t="s">
        <v>46</v>
      </c>
      <c r="L18" s="21" t="s">
        <v>46</v>
      </c>
      <c r="M18" s="21" t="s">
        <v>46</v>
      </c>
      <c r="N18" s="21"/>
      <c r="O18" s="21" t="s">
        <v>46</v>
      </c>
      <c r="P18" s="21" t="s">
        <v>46</v>
      </c>
      <c r="Q18" s="21" t="s">
        <v>46</v>
      </c>
      <c r="R18" s="21" t="s">
        <v>46</v>
      </c>
      <c r="S18" s="21" t="s">
        <v>46</v>
      </c>
      <c r="T18" s="21" t="s">
        <v>46</v>
      </c>
      <c r="U18" s="21" t="s">
        <v>46</v>
      </c>
      <c r="V18" s="21" t="s">
        <v>46</v>
      </c>
      <c r="W18" s="21" t="s">
        <v>46</v>
      </c>
      <c r="X18" s="21" t="s">
        <v>46</v>
      </c>
      <c r="Y18" s="21" t="s">
        <v>46</v>
      </c>
      <c r="Z18" s="21" t="s">
        <v>46</v>
      </c>
      <c r="AA18" s="21" t="s">
        <v>46</v>
      </c>
      <c r="AB18" s="21" t="s">
        <v>46</v>
      </c>
      <c r="AC18" s="21" t="s">
        <v>46</v>
      </c>
      <c r="AD18" s="21" t="s">
        <v>46</v>
      </c>
      <c r="AE18" s="21" t="s">
        <v>46</v>
      </c>
      <c r="AF18" s="21"/>
      <c r="AG18" s="21"/>
      <c r="AH18" s="21"/>
      <c r="AI18" s="21"/>
      <c r="AJ18" s="21"/>
      <c r="AK18" s="21"/>
      <c r="AM18" s="15"/>
      <c r="AN18" s="15"/>
    </row>
    <row r="19" spans="2:41" ht="12" customHeight="1" x14ac:dyDescent="0.2">
      <c r="B19" s="19">
        <v>10</v>
      </c>
      <c r="C19" s="20" t="s">
        <v>23</v>
      </c>
      <c r="D19" s="20" t="s">
        <v>31</v>
      </c>
      <c r="E19" s="39"/>
      <c r="F19" s="21" t="s">
        <v>46</v>
      </c>
      <c r="G19" s="21" t="s">
        <v>46</v>
      </c>
      <c r="H19" s="21"/>
      <c r="I19" s="21"/>
      <c r="J19" s="21" t="s">
        <v>46</v>
      </c>
      <c r="K19" s="21"/>
      <c r="L19" s="21"/>
      <c r="M19" s="21" t="s">
        <v>46</v>
      </c>
      <c r="N19" s="21"/>
      <c r="O19" s="21" t="s">
        <v>46</v>
      </c>
      <c r="P19" s="21" t="s">
        <v>46</v>
      </c>
      <c r="Q19" s="21"/>
      <c r="R19" s="21"/>
      <c r="S19" s="21"/>
      <c r="T19" s="21"/>
      <c r="U19" s="21"/>
      <c r="V19" s="21" t="s">
        <v>46</v>
      </c>
      <c r="W19" s="21" t="s">
        <v>46</v>
      </c>
      <c r="X19" s="21"/>
      <c r="Y19" s="21"/>
      <c r="Z19" s="21"/>
      <c r="AA19" s="21"/>
      <c r="AB19" s="21"/>
      <c r="AC19" s="21" t="s">
        <v>46</v>
      </c>
      <c r="AD19" s="21" t="s">
        <v>46</v>
      </c>
      <c r="AE19" s="21"/>
      <c r="AF19" s="21"/>
      <c r="AG19" s="21" t="s">
        <v>46</v>
      </c>
      <c r="AH19" s="21"/>
      <c r="AI19" s="21"/>
      <c r="AJ19" s="21"/>
      <c r="AK19" s="21"/>
      <c r="AM19" s="15"/>
      <c r="AN19" s="15"/>
    </row>
    <row r="20" spans="2:41" ht="12" customHeight="1" x14ac:dyDescent="0.2">
      <c r="B20" s="19">
        <v>11</v>
      </c>
      <c r="C20" s="20" t="s">
        <v>23</v>
      </c>
      <c r="D20" s="20" t="s">
        <v>43</v>
      </c>
      <c r="E20" s="40"/>
      <c r="F20" s="21"/>
      <c r="G20" s="21"/>
      <c r="H20" s="21"/>
      <c r="I20" s="21"/>
      <c r="J20" s="21"/>
      <c r="K20" s="21" t="s">
        <v>46</v>
      </c>
      <c r="L20" s="21"/>
      <c r="M20" s="21" t="s">
        <v>46</v>
      </c>
      <c r="N20" s="21"/>
      <c r="O20" s="21" t="s">
        <v>46</v>
      </c>
      <c r="P20" s="21" t="s">
        <v>46</v>
      </c>
      <c r="Q20" s="21"/>
      <c r="R20" s="21"/>
      <c r="S20" s="21"/>
      <c r="T20" s="21"/>
      <c r="U20" s="21"/>
      <c r="V20" s="21" t="s">
        <v>46</v>
      </c>
      <c r="W20" s="21" t="s">
        <v>46</v>
      </c>
      <c r="X20" s="21" t="s">
        <v>46</v>
      </c>
      <c r="Y20" s="21"/>
      <c r="Z20" s="21"/>
      <c r="AA20" s="21"/>
      <c r="AB20" s="21"/>
      <c r="AC20" s="21"/>
      <c r="AD20" s="21" t="s">
        <v>46</v>
      </c>
      <c r="AE20" s="21"/>
      <c r="AF20" s="21"/>
      <c r="AG20" s="21"/>
      <c r="AH20" s="21"/>
      <c r="AI20" s="21"/>
      <c r="AJ20" s="21"/>
      <c r="AK20" s="41"/>
      <c r="AL20" s="41"/>
      <c r="AN20" s="15"/>
      <c r="AO20" s="15"/>
    </row>
    <row r="21" spans="2:41" ht="12" customHeight="1" x14ac:dyDescent="0.2">
      <c r="B21" s="19">
        <v>12</v>
      </c>
      <c r="C21" s="23" t="s">
        <v>23</v>
      </c>
      <c r="D21" s="23" t="s">
        <v>32</v>
      </c>
      <c r="E21" s="40"/>
      <c r="F21" s="21" t="s">
        <v>63</v>
      </c>
      <c r="G21" s="21" t="s">
        <v>63</v>
      </c>
      <c r="H21" s="21" t="s">
        <v>63</v>
      </c>
      <c r="I21" s="21" t="s">
        <v>63</v>
      </c>
      <c r="J21" s="21"/>
      <c r="K21" s="21" t="s">
        <v>46</v>
      </c>
      <c r="L21" s="21" t="s">
        <v>46</v>
      </c>
      <c r="M21" s="21" t="s">
        <v>46</v>
      </c>
      <c r="N21" s="21"/>
      <c r="O21" s="21" t="s">
        <v>46</v>
      </c>
      <c r="P21" s="21" t="s">
        <v>46</v>
      </c>
      <c r="Q21" s="21"/>
      <c r="R21" s="21"/>
      <c r="S21" s="21"/>
      <c r="T21" s="21"/>
      <c r="U21" s="21" t="s">
        <v>46</v>
      </c>
      <c r="V21" s="21" t="s">
        <v>46</v>
      </c>
      <c r="W21" s="21" t="s">
        <v>46</v>
      </c>
      <c r="X21" s="21" t="s">
        <v>46</v>
      </c>
      <c r="Y21" s="21" t="s">
        <v>46</v>
      </c>
      <c r="Z21" s="21" t="s">
        <v>46</v>
      </c>
      <c r="AA21" s="21" t="s">
        <v>46</v>
      </c>
      <c r="AB21" s="21" t="s">
        <v>46</v>
      </c>
      <c r="AC21" s="21" t="s">
        <v>46</v>
      </c>
      <c r="AD21" s="21" t="s">
        <v>46</v>
      </c>
      <c r="AE21" s="21" t="s">
        <v>46</v>
      </c>
      <c r="AF21" s="21" t="s">
        <v>46</v>
      </c>
      <c r="AG21" s="21"/>
      <c r="AH21" s="21" t="s">
        <v>46</v>
      </c>
      <c r="AI21" s="21"/>
      <c r="AJ21" s="21"/>
      <c r="AK21" s="41"/>
      <c r="AL21" s="41"/>
      <c r="AN21" s="15"/>
      <c r="AO21" s="15"/>
    </row>
    <row r="22" spans="2:41" ht="12" customHeight="1" x14ac:dyDescent="0.2">
      <c r="B22" s="19">
        <v>13</v>
      </c>
      <c r="C22" s="22" t="s">
        <v>23</v>
      </c>
      <c r="D22" s="22" t="s">
        <v>33</v>
      </c>
      <c r="E22" s="39"/>
      <c r="F22" s="21" t="s">
        <v>17</v>
      </c>
      <c r="G22" s="21"/>
      <c r="H22" s="21"/>
      <c r="I22" s="21"/>
      <c r="J22" s="21"/>
      <c r="K22" s="21" t="s">
        <v>46</v>
      </c>
      <c r="L22" s="21" t="s">
        <v>46</v>
      </c>
      <c r="M22" s="21" t="s">
        <v>46</v>
      </c>
      <c r="N22" s="21" t="s">
        <v>46</v>
      </c>
      <c r="O22" s="21" t="s">
        <v>46</v>
      </c>
      <c r="P22" s="21" t="s">
        <v>46</v>
      </c>
      <c r="Q22" s="21"/>
      <c r="R22" s="21"/>
      <c r="S22" s="21" t="s">
        <v>46</v>
      </c>
      <c r="T22" s="21" t="s">
        <v>46</v>
      </c>
      <c r="U22" s="21"/>
      <c r="V22" s="21" t="s">
        <v>46</v>
      </c>
      <c r="W22" s="21" t="s">
        <v>46</v>
      </c>
      <c r="X22" s="21" t="s">
        <v>46</v>
      </c>
      <c r="Y22" s="21"/>
      <c r="Z22" s="21"/>
      <c r="AA22" s="21"/>
      <c r="AB22" s="21"/>
      <c r="AC22" s="21" t="s">
        <v>46</v>
      </c>
      <c r="AD22" s="21" t="s">
        <v>46</v>
      </c>
      <c r="AE22" s="21"/>
      <c r="AF22" s="21"/>
      <c r="AG22" s="21"/>
      <c r="AH22" s="21"/>
      <c r="AI22" s="21" t="s">
        <v>46</v>
      </c>
      <c r="AJ22" s="21"/>
      <c r="AK22" s="21"/>
      <c r="AL22" s="21"/>
      <c r="AN22" s="15"/>
      <c r="AO22" s="15"/>
    </row>
    <row r="23" spans="2:41" ht="12" customHeight="1" x14ac:dyDescent="0.2">
      <c r="B23" s="19">
        <v>14</v>
      </c>
      <c r="C23" s="20" t="s">
        <v>0</v>
      </c>
      <c r="D23" s="20" t="s">
        <v>41</v>
      </c>
      <c r="E23" s="40"/>
      <c r="F23" s="21" t="s">
        <v>46</v>
      </c>
      <c r="G23" s="21"/>
      <c r="H23" s="21"/>
      <c r="I23" s="21"/>
      <c r="J23" s="21" t="s">
        <v>46</v>
      </c>
      <c r="K23" s="21" t="s">
        <v>46</v>
      </c>
      <c r="L23" s="21"/>
      <c r="M23" s="21" t="s">
        <v>46</v>
      </c>
      <c r="N23" s="21"/>
      <c r="O23" s="21" t="s">
        <v>46</v>
      </c>
      <c r="P23" s="21" t="s">
        <v>46</v>
      </c>
      <c r="Q23" s="21"/>
      <c r="R23" s="21"/>
      <c r="S23" s="21"/>
      <c r="T23" s="21"/>
      <c r="U23" s="21"/>
      <c r="V23" s="21" t="s">
        <v>46</v>
      </c>
      <c r="W23" s="21" t="s">
        <v>46</v>
      </c>
      <c r="X23" s="21"/>
      <c r="Y23" s="21"/>
      <c r="Z23" s="21"/>
      <c r="AA23" s="21"/>
      <c r="AB23" s="21"/>
      <c r="AC23" s="21" t="s">
        <v>46</v>
      </c>
      <c r="AD23" s="21" t="s">
        <v>46</v>
      </c>
      <c r="AE23" s="21"/>
      <c r="AF23" s="21"/>
      <c r="AG23" s="21"/>
      <c r="AH23" s="21"/>
      <c r="AI23" s="21"/>
      <c r="AJ23" s="21"/>
      <c r="AK23" s="41"/>
      <c r="AL23" s="41"/>
      <c r="AN23" s="15"/>
      <c r="AO23" s="15"/>
    </row>
    <row r="24" spans="2:41" ht="12" customHeight="1" x14ac:dyDescent="0.2">
      <c r="B24" s="19">
        <v>15</v>
      </c>
      <c r="C24" s="20" t="s">
        <v>0</v>
      </c>
      <c r="D24" s="20" t="s">
        <v>52</v>
      </c>
      <c r="E24" s="39"/>
      <c r="F24" s="21"/>
      <c r="G24" s="21"/>
      <c r="H24" s="21"/>
      <c r="I24" s="21"/>
      <c r="J24" s="21"/>
      <c r="K24" s="21" t="s">
        <v>46</v>
      </c>
      <c r="L24" s="21" t="s">
        <v>46</v>
      </c>
      <c r="M24" s="21" t="s">
        <v>46</v>
      </c>
      <c r="N24" s="21"/>
      <c r="O24" s="21" t="s">
        <v>46</v>
      </c>
      <c r="P24" s="21" t="s">
        <v>46</v>
      </c>
      <c r="Q24" s="21"/>
      <c r="R24" s="21" t="s">
        <v>17</v>
      </c>
      <c r="S24" s="21" t="s">
        <v>17</v>
      </c>
      <c r="T24" s="21"/>
      <c r="U24" s="21" t="s">
        <v>46</v>
      </c>
      <c r="V24" s="21" t="s">
        <v>46</v>
      </c>
      <c r="W24" s="21" t="s">
        <v>46</v>
      </c>
      <c r="X24" s="21" t="s">
        <v>46</v>
      </c>
      <c r="Y24" s="21" t="s">
        <v>46</v>
      </c>
      <c r="Z24" s="21" t="s">
        <v>46</v>
      </c>
      <c r="AA24" s="21" t="s">
        <v>46</v>
      </c>
      <c r="AB24" s="21" t="s">
        <v>46</v>
      </c>
      <c r="AC24" s="21" t="s">
        <v>46</v>
      </c>
      <c r="AD24" s="21" t="s">
        <v>46</v>
      </c>
      <c r="AE24" s="21" t="s">
        <v>46</v>
      </c>
      <c r="AF24" s="21" t="s">
        <v>46</v>
      </c>
      <c r="AG24" s="21" t="s">
        <v>46</v>
      </c>
      <c r="AH24" s="21" t="s">
        <v>46</v>
      </c>
      <c r="AI24" s="21" t="s">
        <v>46</v>
      </c>
      <c r="AJ24" s="21"/>
      <c r="AK24" s="21"/>
      <c r="AL24" s="21"/>
      <c r="AN24" s="15"/>
      <c r="AO24" s="15"/>
    </row>
    <row r="25" spans="2:41" ht="12" customHeight="1" x14ac:dyDescent="0.2">
      <c r="B25" s="19">
        <v>16</v>
      </c>
      <c r="C25" s="22" t="s">
        <v>23</v>
      </c>
      <c r="D25" s="22" t="s">
        <v>35</v>
      </c>
      <c r="E25" s="39"/>
      <c r="F25" s="21"/>
      <c r="G25" s="21"/>
      <c r="H25" s="21"/>
      <c r="I25" s="21"/>
      <c r="J25" s="21"/>
      <c r="K25" s="21"/>
      <c r="L25" s="21" t="s">
        <v>46</v>
      </c>
      <c r="M25" s="21" t="s">
        <v>46</v>
      </c>
      <c r="N25" s="21"/>
      <c r="O25" s="21" t="s">
        <v>46</v>
      </c>
      <c r="P25" s="21" t="s">
        <v>46</v>
      </c>
      <c r="Q25" s="21"/>
      <c r="R25" s="21"/>
      <c r="S25" s="21"/>
      <c r="T25" s="21"/>
      <c r="U25" s="21"/>
      <c r="V25" s="21" t="s">
        <v>46</v>
      </c>
      <c r="W25" s="21" t="s">
        <v>46</v>
      </c>
      <c r="X25" s="21" t="s">
        <v>46</v>
      </c>
      <c r="Y25" s="21"/>
      <c r="Z25" s="21"/>
      <c r="AA25" s="21"/>
      <c r="AB25" s="21"/>
      <c r="AC25" s="21" t="s">
        <v>46</v>
      </c>
      <c r="AD25" s="21" t="s">
        <v>46</v>
      </c>
      <c r="AE25" s="21"/>
      <c r="AF25" s="21"/>
      <c r="AG25" s="21"/>
      <c r="AH25" s="21"/>
      <c r="AI25" s="21"/>
      <c r="AJ25" s="21"/>
      <c r="AK25" s="21"/>
      <c r="AM25" s="15"/>
      <c r="AN25" s="15"/>
    </row>
    <row r="26" spans="2:41" ht="12" customHeight="1" x14ac:dyDescent="0.2">
      <c r="B26" s="19">
        <v>17</v>
      </c>
      <c r="C26" s="20" t="s">
        <v>23</v>
      </c>
      <c r="D26" s="20" t="s">
        <v>36</v>
      </c>
      <c r="E26" s="26"/>
      <c r="F26" s="21"/>
      <c r="G26" s="21"/>
      <c r="H26" s="21"/>
      <c r="I26" s="21"/>
      <c r="J26" s="21" t="s">
        <v>46</v>
      </c>
      <c r="K26" s="21" t="s">
        <v>46</v>
      </c>
      <c r="L26" s="21" t="s">
        <v>46</v>
      </c>
      <c r="M26" s="21"/>
      <c r="N26" s="21"/>
      <c r="O26" s="21" t="s">
        <v>46</v>
      </c>
      <c r="P26" s="21" t="s">
        <v>46</v>
      </c>
      <c r="Q26" s="21"/>
      <c r="R26" s="21"/>
      <c r="S26" s="21" t="s">
        <v>46</v>
      </c>
      <c r="T26" s="21"/>
      <c r="U26" s="21"/>
      <c r="V26" s="21" t="s">
        <v>46</v>
      </c>
      <c r="W26" s="21" t="s">
        <v>46</v>
      </c>
      <c r="X26" s="21" t="s">
        <v>46</v>
      </c>
      <c r="Y26" s="21"/>
      <c r="Z26" s="21"/>
      <c r="AA26" s="21"/>
      <c r="AB26" s="21"/>
      <c r="AC26" s="21" t="s">
        <v>46</v>
      </c>
      <c r="AD26" s="21" t="s">
        <v>46</v>
      </c>
      <c r="AE26" s="21"/>
      <c r="AF26" s="21"/>
      <c r="AG26" s="21"/>
      <c r="AH26" s="21"/>
      <c r="AI26" s="21"/>
      <c r="AJ26" s="21"/>
      <c r="AK26" s="21"/>
      <c r="AL26" s="21"/>
      <c r="AN26" s="15"/>
      <c r="AO26" s="15"/>
    </row>
    <row r="27" spans="2:41" ht="12" customHeight="1" x14ac:dyDescent="0.2">
      <c r="B27" s="19">
        <v>18</v>
      </c>
      <c r="C27" s="22" t="s">
        <v>23</v>
      </c>
      <c r="D27" s="20" t="s">
        <v>56</v>
      </c>
      <c r="E27" s="26"/>
      <c r="F27" s="21" t="s">
        <v>63</v>
      </c>
      <c r="G27" s="21" t="s">
        <v>63</v>
      </c>
      <c r="H27" s="21" t="s">
        <v>63</v>
      </c>
      <c r="I27" s="21" t="s">
        <v>63</v>
      </c>
      <c r="J27" s="21" t="s">
        <v>63</v>
      </c>
      <c r="K27" s="21" t="s">
        <v>63</v>
      </c>
      <c r="L27" s="21" t="s">
        <v>63</v>
      </c>
      <c r="M27" s="21" t="s">
        <v>63</v>
      </c>
      <c r="N27" s="21" t="s">
        <v>63</v>
      </c>
      <c r="O27" s="21" t="s">
        <v>63</v>
      </c>
      <c r="P27" s="21" t="s">
        <v>63</v>
      </c>
      <c r="Q27" s="21" t="s">
        <v>63</v>
      </c>
      <c r="R27" s="21" t="s">
        <v>63</v>
      </c>
      <c r="S27" s="21" t="s">
        <v>63</v>
      </c>
      <c r="T27" s="21" t="s">
        <v>63</v>
      </c>
      <c r="U27" s="21" t="s">
        <v>63</v>
      </c>
      <c r="V27" s="21" t="s">
        <v>63</v>
      </c>
      <c r="W27" s="21" t="s">
        <v>63</v>
      </c>
      <c r="X27" s="21" t="s">
        <v>46</v>
      </c>
      <c r="Y27" s="21" t="s">
        <v>46</v>
      </c>
      <c r="Z27" s="21" t="s">
        <v>46</v>
      </c>
      <c r="AA27" s="21" t="s">
        <v>46</v>
      </c>
      <c r="AB27" s="21"/>
      <c r="AC27" s="21" t="s">
        <v>46</v>
      </c>
      <c r="AD27" s="21" t="s">
        <v>46</v>
      </c>
      <c r="AE27" s="21" t="s">
        <v>46</v>
      </c>
      <c r="AF27" s="21" t="s">
        <v>46</v>
      </c>
      <c r="AG27" s="21" t="s">
        <v>46</v>
      </c>
      <c r="AH27" s="21"/>
      <c r="AI27" s="21"/>
      <c r="AJ27" s="21"/>
      <c r="AK27" s="21"/>
      <c r="AL27" s="21"/>
      <c r="AN27" s="15"/>
      <c r="AO27" s="15"/>
    </row>
    <row r="28" spans="2:41" ht="12" customHeight="1" x14ac:dyDescent="0.2">
      <c r="B28" s="19">
        <v>19</v>
      </c>
      <c r="C28" s="22" t="s">
        <v>23</v>
      </c>
      <c r="D28" s="20" t="s">
        <v>57</v>
      </c>
      <c r="E28" s="26"/>
      <c r="F28" s="21" t="s">
        <v>63</v>
      </c>
      <c r="G28" s="21" t="s">
        <v>63</v>
      </c>
      <c r="H28" s="21"/>
      <c r="I28" s="21" t="s">
        <v>46</v>
      </c>
      <c r="J28" s="21" t="s">
        <v>46</v>
      </c>
      <c r="K28" s="21" t="s">
        <v>46</v>
      </c>
      <c r="L28" s="21" t="s">
        <v>46</v>
      </c>
      <c r="M28" s="21" t="s">
        <v>46</v>
      </c>
      <c r="N28" s="21" t="s">
        <v>46</v>
      </c>
      <c r="O28" s="21" t="s">
        <v>46</v>
      </c>
      <c r="P28" s="21" t="s">
        <v>46</v>
      </c>
      <c r="Q28" s="21" t="s">
        <v>46</v>
      </c>
      <c r="R28" s="21" t="s">
        <v>46</v>
      </c>
      <c r="S28" s="21" t="s">
        <v>46</v>
      </c>
      <c r="T28" s="21" t="s">
        <v>46</v>
      </c>
      <c r="U28" s="21" t="s">
        <v>46</v>
      </c>
      <c r="V28" s="21" t="s">
        <v>46</v>
      </c>
      <c r="W28" s="21" t="s">
        <v>46</v>
      </c>
      <c r="X28" s="21" t="s">
        <v>46</v>
      </c>
      <c r="Y28" s="21" t="s">
        <v>46</v>
      </c>
      <c r="Z28" s="21" t="s">
        <v>46</v>
      </c>
      <c r="AA28" s="21" t="s">
        <v>46</v>
      </c>
      <c r="AB28" s="21" t="s">
        <v>46</v>
      </c>
      <c r="AC28" s="21" t="s">
        <v>46</v>
      </c>
      <c r="AD28" s="21" t="s">
        <v>46</v>
      </c>
      <c r="AE28" s="21" t="s">
        <v>46</v>
      </c>
      <c r="AF28" s="21" t="s">
        <v>46</v>
      </c>
      <c r="AG28" s="21" t="s">
        <v>46</v>
      </c>
      <c r="AH28" s="21"/>
      <c r="AI28" s="21"/>
      <c r="AJ28" s="21"/>
    </row>
    <row r="29" spans="2:41" ht="12" customHeight="1" x14ac:dyDescent="0.2">
      <c r="B29" s="19">
        <v>20</v>
      </c>
      <c r="C29" s="24" t="s">
        <v>1</v>
      </c>
      <c r="D29" s="24" t="s">
        <v>6</v>
      </c>
      <c r="E29" s="26"/>
      <c r="F29" s="25"/>
      <c r="G29" s="25"/>
      <c r="H29" s="25"/>
      <c r="I29" s="25"/>
      <c r="J29" s="25" t="s">
        <v>46</v>
      </c>
      <c r="K29" s="25"/>
      <c r="L29" s="25" t="s">
        <v>46</v>
      </c>
      <c r="M29" s="25" t="s">
        <v>46</v>
      </c>
      <c r="N29" s="25"/>
      <c r="O29" s="25" t="s">
        <v>46</v>
      </c>
      <c r="P29" s="25" t="s">
        <v>46</v>
      </c>
      <c r="Q29" s="25" t="s">
        <v>46</v>
      </c>
      <c r="R29" s="25"/>
      <c r="S29" s="25"/>
      <c r="T29" s="25"/>
      <c r="U29" s="25"/>
      <c r="V29" s="25" t="s">
        <v>46</v>
      </c>
      <c r="W29" s="25" t="s">
        <v>46</v>
      </c>
      <c r="X29" s="25"/>
      <c r="Y29" s="25"/>
      <c r="Z29" s="25"/>
      <c r="AA29" s="25"/>
      <c r="AB29" s="25"/>
      <c r="AC29" s="25" t="s">
        <v>46</v>
      </c>
      <c r="AD29" s="25" t="s">
        <v>46</v>
      </c>
      <c r="AE29" s="25"/>
      <c r="AF29" s="25"/>
      <c r="AG29" s="25"/>
      <c r="AH29" s="25"/>
      <c r="AI29" s="25"/>
      <c r="AJ29" s="25"/>
      <c r="AK29" s="21"/>
      <c r="AL29" s="21"/>
      <c r="AN29" s="15"/>
      <c r="AO29" s="15"/>
    </row>
    <row r="30" spans="2:41" ht="12" customHeight="1" x14ac:dyDescent="0.2">
      <c r="B30" s="19">
        <v>21</v>
      </c>
      <c r="C30" s="24" t="s">
        <v>0</v>
      </c>
      <c r="D30" s="24" t="s">
        <v>55</v>
      </c>
      <c r="E30" s="26"/>
      <c r="F30" s="25" t="s">
        <v>14</v>
      </c>
      <c r="G30" s="25" t="s">
        <v>14</v>
      </c>
      <c r="H30" s="25" t="s">
        <v>14</v>
      </c>
      <c r="I30" s="25" t="s">
        <v>14</v>
      </c>
      <c r="J30" s="25" t="s">
        <v>14</v>
      </c>
      <c r="K30" s="25" t="s">
        <v>14</v>
      </c>
      <c r="L30" s="25" t="s">
        <v>14</v>
      </c>
      <c r="M30" s="25" t="s">
        <v>14</v>
      </c>
      <c r="N30" s="25" t="s">
        <v>14</v>
      </c>
      <c r="O30" s="25" t="s">
        <v>14</v>
      </c>
      <c r="P30" s="25" t="s">
        <v>14</v>
      </c>
      <c r="Q30" s="25" t="s">
        <v>14</v>
      </c>
      <c r="R30" s="25" t="s">
        <v>14</v>
      </c>
      <c r="S30" s="25" t="s">
        <v>14</v>
      </c>
      <c r="T30" s="25" t="s">
        <v>14</v>
      </c>
      <c r="U30" s="25" t="s">
        <v>14</v>
      </c>
      <c r="V30" s="25" t="s">
        <v>14</v>
      </c>
      <c r="W30" s="25" t="s">
        <v>14</v>
      </c>
      <c r="X30" s="25" t="s">
        <v>12</v>
      </c>
      <c r="Y30" s="25" t="s">
        <v>12</v>
      </c>
      <c r="Z30" s="25" t="s">
        <v>12</v>
      </c>
      <c r="AA30" s="25" t="s">
        <v>12</v>
      </c>
      <c r="AB30" s="25" t="s">
        <v>12</v>
      </c>
      <c r="AC30" s="25" t="s">
        <v>12</v>
      </c>
      <c r="AD30" s="25" t="s">
        <v>46</v>
      </c>
      <c r="AE30" s="25" t="s">
        <v>46</v>
      </c>
      <c r="AF30" s="25" t="s">
        <v>12</v>
      </c>
      <c r="AG30" s="25" t="s">
        <v>12</v>
      </c>
      <c r="AH30" s="25" t="s">
        <v>12</v>
      </c>
      <c r="AI30" s="25" t="s">
        <v>12</v>
      </c>
      <c r="AJ30" s="25"/>
      <c r="AK30" s="21"/>
      <c r="AL30" s="21"/>
      <c r="AN30" s="15"/>
      <c r="AO30" s="15"/>
    </row>
    <row r="31" spans="2:41" ht="12" customHeight="1" x14ac:dyDescent="0.2">
      <c r="B31" s="19">
        <v>22</v>
      </c>
      <c r="C31" s="24" t="s">
        <v>23</v>
      </c>
      <c r="D31" s="24" t="s">
        <v>26</v>
      </c>
      <c r="E31" s="26"/>
      <c r="F31" s="25"/>
      <c r="G31" s="25" t="s">
        <v>46</v>
      </c>
      <c r="H31" s="25"/>
      <c r="I31" s="25"/>
      <c r="J31" s="25" t="s">
        <v>46</v>
      </c>
      <c r="K31" s="25"/>
      <c r="L31" s="25" t="s">
        <v>46</v>
      </c>
      <c r="M31" s="25" t="s">
        <v>46</v>
      </c>
      <c r="N31" s="25"/>
      <c r="O31" s="25" t="s">
        <v>46</v>
      </c>
      <c r="P31" s="25" t="s">
        <v>46</v>
      </c>
      <c r="Q31" s="25"/>
      <c r="R31" s="25"/>
      <c r="S31" s="25"/>
      <c r="T31" s="25" t="s">
        <v>46</v>
      </c>
      <c r="U31" s="25"/>
      <c r="V31" s="25" t="s">
        <v>46</v>
      </c>
      <c r="W31" s="25" t="s">
        <v>46</v>
      </c>
      <c r="X31" s="25"/>
      <c r="Y31" s="25"/>
      <c r="Z31" s="25"/>
      <c r="AA31" s="25"/>
      <c r="AB31" s="25"/>
      <c r="AC31" s="25" t="s">
        <v>46</v>
      </c>
      <c r="AD31" s="25" t="s">
        <v>46</v>
      </c>
      <c r="AE31" s="25"/>
      <c r="AF31" s="25" t="s">
        <v>46</v>
      </c>
      <c r="AG31" s="25"/>
      <c r="AH31" s="25"/>
      <c r="AI31" s="25"/>
      <c r="AJ31" s="25"/>
      <c r="AK31" s="21"/>
      <c r="AL31" s="21"/>
      <c r="AN31" s="15"/>
      <c r="AO31" s="15"/>
    </row>
    <row r="32" spans="2:41" ht="12" customHeight="1" x14ac:dyDescent="0.2">
      <c r="B32" s="19">
        <v>23</v>
      </c>
      <c r="C32" s="24" t="s">
        <v>23</v>
      </c>
      <c r="D32" s="24" t="s">
        <v>34</v>
      </c>
      <c r="E32" s="26"/>
      <c r="F32" s="25"/>
      <c r="G32" s="25"/>
      <c r="H32" s="25"/>
      <c r="I32" s="25"/>
      <c r="J32" s="25" t="s">
        <v>46</v>
      </c>
      <c r="K32" s="25" t="s">
        <v>46</v>
      </c>
      <c r="L32" s="25" t="s">
        <v>17</v>
      </c>
      <c r="M32" s="25" t="s">
        <v>46</v>
      </c>
      <c r="N32" s="25" t="s">
        <v>46</v>
      </c>
      <c r="O32" s="25" t="s">
        <v>46</v>
      </c>
      <c r="P32" s="25" t="s">
        <v>46</v>
      </c>
      <c r="Q32" s="25" t="s">
        <v>46</v>
      </c>
      <c r="R32" s="25" t="s">
        <v>46</v>
      </c>
      <c r="S32" s="25" t="s">
        <v>46</v>
      </c>
      <c r="T32" s="25" t="s">
        <v>46</v>
      </c>
      <c r="U32" s="25"/>
      <c r="V32" s="25" t="s">
        <v>46</v>
      </c>
      <c r="W32" s="25" t="s">
        <v>46</v>
      </c>
      <c r="X32" s="25"/>
      <c r="Y32" s="25"/>
      <c r="Z32" s="25"/>
      <c r="AA32" s="25"/>
      <c r="AB32" s="25"/>
      <c r="AC32" s="25" t="s">
        <v>46</v>
      </c>
      <c r="AD32" s="25" t="s">
        <v>46</v>
      </c>
      <c r="AE32" s="25"/>
      <c r="AF32" s="25"/>
      <c r="AG32" s="25" t="s">
        <v>46</v>
      </c>
      <c r="AH32" s="25" t="s">
        <v>46</v>
      </c>
      <c r="AI32" s="25"/>
      <c r="AJ32" s="25"/>
      <c r="AK32" s="21"/>
      <c r="AL32" s="21"/>
      <c r="AN32" s="15"/>
      <c r="AO32" s="15"/>
    </row>
    <row r="33" spans="2:41" ht="12" customHeight="1" x14ac:dyDescent="0.2">
      <c r="B33" s="19">
        <v>24</v>
      </c>
      <c r="C33" s="24" t="s">
        <v>23</v>
      </c>
      <c r="D33" s="24" t="s">
        <v>45</v>
      </c>
      <c r="E33" s="26"/>
      <c r="F33" s="25"/>
      <c r="G33" s="25" t="s">
        <v>46</v>
      </c>
      <c r="H33" s="25"/>
      <c r="I33" s="25"/>
      <c r="J33" s="25" t="s">
        <v>46</v>
      </c>
      <c r="K33" s="25"/>
      <c r="L33" s="25"/>
      <c r="M33" s="25" t="s">
        <v>46</v>
      </c>
      <c r="N33" s="25"/>
      <c r="O33" s="25" t="s">
        <v>46</v>
      </c>
      <c r="P33" s="25" t="s">
        <v>46</v>
      </c>
      <c r="Q33" s="25"/>
      <c r="R33" s="25"/>
      <c r="S33" s="25"/>
      <c r="T33" s="25"/>
      <c r="U33" s="25"/>
      <c r="V33" s="25" t="s">
        <v>46</v>
      </c>
      <c r="W33" s="25" t="s">
        <v>46</v>
      </c>
      <c r="X33" s="25"/>
      <c r="Y33" s="25"/>
      <c r="Z33" s="25"/>
      <c r="AA33" s="25"/>
      <c r="AB33" s="25"/>
      <c r="AC33" s="25" t="s">
        <v>46</v>
      </c>
      <c r="AD33" s="25" t="s">
        <v>46</v>
      </c>
      <c r="AE33" s="25"/>
      <c r="AF33" s="25"/>
      <c r="AG33" s="25"/>
      <c r="AH33" s="25"/>
      <c r="AI33" s="25"/>
      <c r="AJ33" s="25"/>
      <c r="AK33" s="41"/>
      <c r="AL33" s="41"/>
      <c r="AN33" s="15"/>
      <c r="AO33" s="15"/>
    </row>
    <row r="34" spans="2:41" ht="12" customHeight="1" x14ac:dyDescent="0.2">
      <c r="B34" s="19">
        <v>25</v>
      </c>
      <c r="C34" s="24" t="s">
        <v>0</v>
      </c>
      <c r="D34" s="24" t="s">
        <v>54</v>
      </c>
      <c r="E34" s="26"/>
      <c r="F34" s="57"/>
      <c r="G34" s="25"/>
      <c r="H34" s="25"/>
      <c r="I34" s="25"/>
      <c r="J34" s="25"/>
      <c r="K34" s="25" t="s">
        <v>46</v>
      </c>
      <c r="L34" s="25" t="s">
        <v>46</v>
      </c>
      <c r="M34" s="25" t="s">
        <v>46</v>
      </c>
      <c r="N34" s="25"/>
      <c r="O34" s="25" t="s">
        <v>46</v>
      </c>
      <c r="P34" s="25" t="s">
        <v>46</v>
      </c>
      <c r="Q34" s="25" t="s">
        <v>46</v>
      </c>
      <c r="R34" s="25"/>
      <c r="S34" s="25"/>
      <c r="T34" s="25"/>
      <c r="U34" s="25" t="s">
        <v>46</v>
      </c>
      <c r="V34" s="25" t="s">
        <v>46</v>
      </c>
      <c r="W34" s="25" t="s">
        <v>46</v>
      </c>
      <c r="X34" s="25" t="s">
        <v>46</v>
      </c>
      <c r="Y34" s="25" t="s">
        <v>46</v>
      </c>
      <c r="Z34" s="25" t="s">
        <v>46</v>
      </c>
      <c r="AA34" s="25" t="s">
        <v>46</v>
      </c>
      <c r="AB34" s="25" t="s">
        <v>46</v>
      </c>
      <c r="AC34" s="25" t="s">
        <v>46</v>
      </c>
      <c r="AD34" s="25" t="s">
        <v>46</v>
      </c>
      <c r="AE34" s="25" t="s">
        <v>46</v>
      </c>
      <c r="AF34" s="25" t="s">
        <v>46</v>
      </c>
      <c r="AG34" s="25" t="s">
        <v>46</v>
      </c>
      <c r="AH34" s="25" t="s">
        <v>46</v>
      </c>
      <c r="AI34" s="25" t="s">
        <v>46</v>
      </c>
      <c r="AJ34" s="25"/>
      <c r="AK34" s="41"/>
      <c r="AL34" s="41"/>
      <c r="AN34" s="15"/>
      <c r="AO34" s="15"/>
    </row>
    <row r="35" spans="2:41" ht="12" customHeight="1" x14ac:dyDescent="0.2">
      <c r="B35" s="19">
        <v>26</v>
      </c>
      <c r="C35" s="24" t="s">
        <v>37</v>
      </c>
      <c r="D35" s="24" t="s">
        <v>38</v>
      </c>
      <c r="E35" s="26"/>
      <c r="F35" s="25"/>
      <c r="G35" s="25"/>
      <c r="H35" s="25"/>
      <c r="I35" s="25"/>
      <c r="J35" s="25"/>
      <c r="K35" s="25" t="s">
        <v>46</v>
      </c>
      <c r="L35" s="25"/>
      <c r="M35" s="25" t="s">
        <v>46</v>
      </c>
      <c r="N35" s="25" t="s">
        <v>46</v>
      </c>
      <c r="O35" s="25" t="s">
        <v>46</v>
      </c>
      <c r="P35" s="25" t="s">
        <v>46</v>
      </c>
      <c r="Q35" s="25"/>
      <c r="R35" s="25"/>
      <c r="S35" s="25" t="s">
        <v>46</v>
      </c>
      <c r="T35" s="25"/>
      <c r="U35" s="25"/>
      <c r="V35" s="25" t="s">
        <v>46</v>
      </c>
      <c r="W35" s="25" t="s">
        <v>46</v>
      </c>
      <c r="X35" s="25"/>
      <c r="Y35" s="25"/>
      <c r="Z35" s="25"/>
      <c r="AA35" s="25"/>
      <c r="AB35" s="25"/>
      <c r="AC35" s="25" t="s">
        <v>46</v>
      </c>
      <c r="AD35" s="25" t="s">
        <v>46</v>
      </c>
      <c r="AE35" s="25"/>
      <c r="AF35" s="25"/>
      <c r="AG35" s="25"/>
      <c r="AH35" s="25"/>
      <c r="AI35" s="25"/>
      <c r="AJ35" s="25"/>
      <c r="AK35" s="41"/>
      <c r="AL35" s="41"/>
      <c r="AN35" s="15"/>
      <c r="AO35" s="15"/>
    </row>
    <row r="36" spans="2:41" ht="12" customHeight="1" x14ac:dyDescent="0.2">
      <c r="B36" s="19">
        <v>27</v>
      </c>
      <c r="C36" s="24" t="s">
        <v>37</v>
      </c>
      <c r="D36" s="24" t="s">
        <v>39</v>
      </c>
      <c r="E36" s="26"/>
      <c r="F36" s="25" t="s">
        <v>46</v>
      </c>
      <c r="G36" s="25"/>
      <c r="H36" s="25"/>
      <c r="I36" s="25"/>
      <c r="J36" s="25"/>
      <c r="K36" s="25" t="s">
        <v>46</v>
      </c>
      <c r="L36" s="25"/>
      <c r="M36" s="25" t="s">
        <v>46</v>
      </c>
      <c r="N36" s="25"/>
      <c r="O36" s="25" t="s">
        <v>46</v>
      </c>
      <c r="P36" s="25" t="s">
        <v>46</v>
      </c>
      <c r="Q36" s="25" t="s">
        <v>46</v>
      </c>
      <c r="R36" s="25"/>
      <c r="S36" s="25" t="s">
        <v>46</v>
      </c>
      <c r="T36" s="25" t="s">
        <v>46</v>
      </c>
      <c r="U36" s="25"/>
      <c r="V36" s="25" t="s">
        <v>46</v>
      </c>
      <c r="W36" s="25" t="s">
        <v>46</v>
      </c>
      <c r="X36" s="25"/>
      <c r="Y36" s="25"/>
      <c r="Z36" s="25"/>
      <c r="AA36" s="25"/>
      <c r="AB36" s="25"/>
      <c r="AC36" s="25" t="s">
        <v>46</v>
      </c>
      <c r="AD36" s="25" t="s">
        <v>46</v>
      </c>
      <c r="AE36" s="25"/>
      <c r="AF36" s="25"/>
      <c r="AG36" s="25" t="s">
        <v>46</v>
      </c>
      <c r="AH36" s="25"/>
      <c r="AI36" s="25"/>
      <c r="AJ36" s="25"/>
      <c r="AK36" s="41"/>
      <c r="AL36" s="41"/>
      <c r="AN36" s="15"/>
      <c r="AO36" s="15"/>
    </row>
    <row r="37" spans="2:41" ht="15" customHeight="1" x14ac:dyDescent="0.2">
      <c r="B37" s="27"/>
      <c r="C37" s="28"/>
      <c r="D37" s="29" t="s">
        <v>8</v>
      </c>
      <c r="E37" s="29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15"/>
      <c r="AN37" s="15"/>
      <c r="AO37" s="15"/>
    </row>
    <row r="38" spans="2:41" x14ac:dyDescent="0.2">
      <c r="B38" s="12"/>
      <c r="C38" s="8"/>
      <c r="D38" s="8"/>
      <c r="E38" s="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5"/>
      <c r="AN38" s="15"/>
      <c r="AO38" s="15"/>
    </row>
    <row r="39" spans="2:41" x14ac:dyDescent="0.2">
      <c r="B39" s="12"/>
      <c r="C39" s="36"/>
      <c r="D39" s="36"/>
      <c r="E39" s="3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5"/>
      <c r="AN39" s="15"/>
      <c r="AO39" s="15"/>
    </row>
    <row r="40" spans="2:41" x14ac:dyDescent="0.2">
      <c r="B40" s="8"/>
      <c r="C40" s="8"/>
      <c r="D40" s="8"/>
      <c r="E40" s="8"/>
      <c r="F40" s="1"/>
      <c r="G40" s="2"/>
      <c r="H40" s="2"/>
      <c r="I40" s="2"/>
      <c r="J40" s="3"/>
      <c r="K40" s="4"/>
      <c r="L40" s="4"/>
      <c r="M40" s="4"/>
      <c r="N40" s="4"/>
      <c r="O40" s="4"/>
      <c r="P40" s="4"/>
      <c r="Q40" s="4"/>
      <c r="R40" s="4"/>
      <c r="S40" s="4"/>
      <c r="T40" s="47"/>
      <c r="U40" s="47"/>
      <c r="V40" s="47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5"/>
      <c r="AN40" s="15"/>
      <c r="AO40" s="15"/>
    </row>
    <row r="41" spans="2:41" x14ac:dyDescent="0.2">
      <c r="F41" s="4"/>
      <c r="G41" s="5" t="s">
        <v>11</v>
      </c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7"/>
      <c r="U41" s="47"/>
      <c r="V41" s="47"/>
      <c r="W41" s="18"/>
      <c r="X41" s="48"/>
      <c r="Y41" s="48"/>
      <c r="Z41" s="4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5"/>
      <c r="AN41" s="15"/>
      <c r="AO41" s="15"/>
    </row>
    <row r="42" spans="2:41" x14ac:dyDescent="0.2">
      <c r="F42" s="4"/>
      <c r="G42" s="4"/>
      <c r="H42" s="4"/>
      <c r="I42" s="6" t="s">
        <v>12</v>
      </c>
      <c r="J42" s="4"/>
      <c r="K42" s="4" t="s">
        <v>49</v>
      </c>
      <c r="L42" s="4"/>
      <c r="M42" s="4"/>
      <c r="N42" s="4"/>
      <c r="O42" s="4"/>
      <c r="P42" s="4"/>
      <c r="Q42" s="4"/>
      <c r="R42" s="4"/>
      <c r="S42" s="4"/>
      <c r="T42" s="49"/>
      <c r="U42" s="49"/>
      <c r="V42" s="49"/>
      <c r="AJ42" s="15"/>
      <c r="AK42" s="15"/>
      <c r="AL42" s="15"/>
      <c r="AM42" s="15"/>
      <c r="AN42" s="15"/>
      <c r="AO42" s="15"/>
    </row>
    <row r="43" spans="2:41" x14ac:dyDescent="0.2">
      <c r="F43" s="4"/>
      <c r="G43" s="4"/>
      <c r="H43" s="4"/>
      <c r="I43" s="6" t="s">
        <v>13</v>
      </c>
      <c r="J43" s="4"/>
      <c r="K43" s="4" t="s">
        <v>15</v>
      </c>
      <c r="L43" s="4"/>
      <c r="M43" s="4"/>
      <c r="N43" s="4"/>
      <c r="O43" s="4"/>
      <c r="P43" s="4"/>
      <c r="Q43" s="4"/>
      <c r="R43" s="4"/>
      <c r="S43" s="4"/>
      <c r="T43" s="49"/>
      <c r="U43" s="49"/>
      <c r="V43" s="49"/>
      <c r="AJ43" s="15"/>
      <c r="AK43" s="15"/>
      <c r="AL43" s="15"/>
      <c r="AM43" s="15"/>
      <c r="AN43" s="15"/>
      <c r="AO43" s="15"/>
    </row>
    <row r="44" spans="2:41" x14ac:dyDescent="0.2">
      <c r="F44" s="4"/>
      <c r="G44" s="4"/>
      <c r="H44" s="4"/>
      <c r="I44" s="6" t="s">
        <v>14</v>
      </c>
      <c r="J44" s="4"/>
      <c r="K44" s="4" t="s">
        <v>16</v>
      </c>
      <c r="L44" s="4"/>
      <c r="M44" s="4"/>
      <c r="N44" s="4"/>
      <c r="O44" s="4"/>
      <c r="P44" s="4"/>
      <c r="Q44" s="4"/>
      <c r="R44" s="4"/>
      <c r="S44" s="4"/>
      <c r="T44" s="49"/>
      <c r="U44" s="49"/>
      <c r="V44" s="4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2:41" x14ac:dyDescent="0.2">
      <c r="F45" s="4"/>
      <c r="G45" s="4"/>
      <c r="H45" s="4"/>
      <c r="I45" s="6" t="s">
        <v>17</v>
      </c>
      <c r="J45" s="4"/>
      <c r="K45" s="4" t="s">
        <v>48</v>
      </c>
      <c r="L45" s="4"/>
      <c r="M45" s="4"/>
      <c r="N45" s="4"/>
      <c r="O45" s="4"/>
      <c r="P45" s="4"/>
      <c r="Q45" s="4"/>
      <c r="R45" s="4"/>
      <c r="S45" s="4"/>
      <c r="T45" s="49"/>
      <c r="U45" s="49"/>
      <c r="V45" s="4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</row>
    <row r="46" spans="2:41" x14ac:dyDescent="0.2">
      <c r="F46" s="4"/>
      <c r="G46" s="4"/>
      <c r="H46" s="4"/>
      <c r="I46" s="7" t="s">
        <v>46</v>
      </c>
      <c r="J46" s="4"/>
      <c r="K46" s="4" t="s">
        <v>47</v>
      </c>
      <c r="L46" s="4"/>
      <c r="M46" s="4"/>
      <c r="N46" s="4"/>
      <c r="O46" s="4"/>
      <c r="P46" s="4"/>
      <c r="Q46" s="4"/>
      <c r="R46" s="4"/>
      <c r="S46" s="4"/>
      <c r="T46" s="49"/>
      <c r="U46" s="49"/>
      <c r="V46" s="4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2:41" x14ac:dyDescent="0.2">
      <c r="F47" s="4"/>
      <c r="G47" s="4"/>
      <c r="H47" s="4" t="s">
        <v>58</v>
      </c>
      <c r="I47" s="4" t="s">
        <v>60</v>
      </c>
      <c r="J47" s="4"/>
      <c r="K47" s="4" t="s">
        <v>59</v>
      </c>
      <c r="L47" s="4"/>
      <c r="M47" s="4"/>
      <c r="N47" s="4"/>
      <c r="O47" s="4"/>
      <c r="P47" s="4"/>
      <c r="Q47" s="4"/>
      <c r="R47" s="4"/>
      <c r="S47" s="4"/>
      <c r="T47" s="49"/>
      <c r="U47" s="49"/>
      <c r="V47" s="4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2:41" x14ac:dyDescent="0.2">
      <c r="C48" s="32"/>
      <c r="D48" s="3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3:38" x14ac:dyDescent="0.2">
      <c r="C49" s="32"/>
      <c r="D49" s="3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3:38" x14ac:dyDescent="0.2">
      <c r="C50" s="32"/>
      <c r="D50" s="32"/>
    </row>
    <row r="51" spans="3:38" x14ac:dyDescent="0.2">
      <c r="C51" s="32"/>
      <c r="D51" s="32"/>
    </row>
  </sheetData>
  <mergeCells count="1">
    <mergeCell ref="S2:T2"/>
  </mergeCells>
  <phoneticPr fontId="0" type="noConversion"/>
  <pageMargins left="0.19685039370078741" right="0.19685039370078741" top="0.19685039370078741" bottom="0.19685039370078741" header="0.11811023622047245" footer="0.11811023622047245"/>
  <pageSetup paperSize="9" scale="8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cement</vt:lpstr>
      <vt:lpstr>km</vt:lpstr>
      <vt:lpstr>diesel</vt:lpstr>
      <vt:lpstr>remont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Shved Alexander A.</cp:lastModifiedBy>
  <cp:lastPrinted>2017-01-04T06:23:21Z</cp:lastPrinted>
  <dcterms:created xsi:type="dcterms:W3CDTF">1996-10-08T23:32:33Z</dcterms:created>
  <dcterms:modified xsi:type="dcterms:W3CDTF">2017-01-05T07:00:19Z</dcterms:modified>
</cp:coreProperties>
</file>