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pta\Desktop\GW DATA Course\Module 1 Excel\"/>
    </mc:Choice>
  </mc:AlternateContent>
  <xr:revisionPtr revIDLastSave="0" documentId="13_ncr:1_{2D2916A2-53B5-40B7-9BE9-930CD947B59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Outcomes Based on Goals" sheetId="17" r:id="rId2"/>
    <sheet name="Outcomes Based on Launch Date" sheetId="4" r:id="rId3"/>
    <sheet name="Theater Outcomes by Launch Date" sheetId="16" r:id="rId4"/>
    <sheet name="Edinburgh Research" sheetId="5" r:id="rId5"/>
  </sheets>
  <definedNames>
    <definedName name="_xlnm._FilterDatabase" localSheetId="0" hidden="1">Kickstarter!$A$1:$U$4115</definedName>
  </definedName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7" l="1"/>
  <c r="B13" i="17"/>
  <c r="C7" i="17"/>
  <c r="C12" i="17"/>
  <c r="C11" i="17"/>
  <c r="C10" i="17"/>
  <c r="C9" i="17"/>
  <c r="C8" i="17"/>
  <c r="C6" i="17"/>
  <c r="C5" i="17"/>
  <c r="C4" i="17"/>
  <c r="C3" i="17"/>
  <c r="H2" i="17"/>
  <c r="G2" i="17"/>
  <c r="F2" i="17"/>
  <c r="B12" i="17"/>
  <c r="B11" i="17"/>
  <c r="B10" i="17"/>
  <c r="B9" i="17"/>
  <c r="B8" i="17"/>
  <c r="B7" i="17"/>
  <c r="B6" i="17"/>
  <c r="B5" i="17"/>
  <c r="B4" i="17"/>
  <c r="B3" i="17"/>
  <c r="D12" i="17"/>
  <c r="D11" i="17"/>
  <c r="D10" i="17"/>
  <c r="D9" i="17"/>
  <c r="D8" i="17"/>
  <c r="D7" i="17"/>
  <c r="D6" i="17"/>
  <c r="D5" i="17"/>
  <c r="D4" i="17"/>
  <c r="D3" i="17"/>
  <c r="D2" i="17"/>
  <c r="D13" i="17"/>
  <c r="C2" i="17"/>
  <c r="B2" i="17"/>
  <c r="O135" i="1"/>
  <c r="O16" i="1"/>
  <c r="D3" i="5"/>
  <c r="D4" i="5"/>
  <c r="D5" i="5"/>
  <c r="D6" i="5"/>
  <c r="D2" i="5"/>
  <c r="B3" i="5"/>
  <c r="B4" i="5"/>
  <c r="B5" i="5"/>
  <c r="B6" i="5"/>
  <c r="C3" i="5"/>
  <c r="C4" i="5"/>
  <c r="C5" i="5"/>
  <c r="C6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17" l="1"/>
  <c r="E9" i="17"/>
  <c r="E13" i="17"/>
  <c r="F13" i="17" s="1"/>
  <c r="E8" i="17"/>
  <c r="E3" i="17"/>
  <c r="E12" i="17"/>
  <c r="E5" i="17"/>
  <c r="E10" i="17"/>
  <c r="E4" i="17"/>
  <c r="E7" i="17"/>
  <c r="E2" i="17"/>
  <c r="E11" i="17"/>
  <c r="G13" i="17" l="1"/>
  <c r="H13" i="17"/>
  <c r="H12" i="17"/>
  <c r="F12" i="17"/>
  <c r="G12" i="17"/>
  <c r="H11" i="17"/>
  <c r="F11" i="17"/>
  <c r="G11" i="17"/>
  <c r="H10" i="17"/>
  <c r="F10" i="17"/>
  <c r="G10" i="17"/>
  <c r="H9" i="17"/>
  <c r="F9" i="17"/>
  <c r="G9" i="17"/>
  <c r="F8" i="17"/>
  <c r="H8" i="17"/>
  <c r="G8" i="17"/>
  <c r="H7" i="17"/>
  <c r="F7" i="17"/>
  <c r="G7" i="17"/>
  <c r="F6" i="17"/>
  <c r="H6" i="17"/>
  <c r="G6" i="17"/>
  <c r="H5" i="17"/>
  <c r="F5" i="17"/>
  <c r="G5" i="17"/>
  <c r="H4" i="17"/>
  <c r="F4" i="17"/>
  <c r="G4" i="17"/>
  <c r="H3" i="17"/>
  <c r="F3" i="17"/>
  <c r="G3" i="17"/>
</calcChain>
</file>

<file path=xl/sharedStrings.xml><?xml version="1.0" encoding="utf-8"?>
<sst xmlns="http://schemas.openxmlformats.org/spreadsheetml/2006/main" count="33013" uniqueCount="8407">
  <si>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</si>
  <si>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</si>
  <si>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</si>
  <si>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</si>
  <si>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</si>
  <si>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</si>
  <si>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</si>
  <si>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</si>
  <si>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</si>
  <si>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</si>
  <si>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</si>
  <si>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</si>
  <si>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</si>
  <si>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</si>
  <si>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</si>
  <si>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</si>
  <si>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</si>
  <si>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</si>
  <si>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</si>
  <si>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</si>
  <si>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</si>
  <si>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</si>
  <si>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</si>
  <si>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</si>
  <si>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</si>
  <si>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</si>
  <si>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</si>
  <si>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</si>
  <si>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</si>
  <si>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</si>
  <si>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</si>
  <si>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</si>
  <si>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</si>
  <si>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</si>
  <si>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</si>
  <si>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</si>
  <si>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</si>
  <si>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</si>
  <si>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</si>
  <si>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</si>
  <si>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</si>
  <si>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</si>
  <si>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</si>
  <si>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</si>
  <si>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</si>
  <si>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</si>
  <si>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</si>
  <si>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</si>
  <si>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</si>
  <si>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</si>
  <si>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</si>
  <si>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</si>
  <si>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</si>
  <si>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</si>
  <si>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</si>
  <si>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</si>
  <si>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</si>
  <si>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</si>
  <si>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</si>
  <si>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</si>
  <si>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</si>
  <si>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</si>
  <si>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</si>
  <si>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</si>
  <si>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</si>
  <si>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</si>
  <si>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</si>
  <si>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</si>
  <si>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</si>
  <si>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</si>
  <si>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</si>
  <si>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</si>
  <si>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</si>
  <si>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</si>
  <si>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</si>
  <si>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</si>
  <si>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</si>
  <si>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</si>
  <si>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</si>
  <si>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</si>
  <si>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</si>
  <si>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</si>
  <si>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</si>
  <si>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</si>
  <si>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</si>
  <si>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</si>
  <si>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</si>
  <si>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</si>
  <si>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</si>
  <si>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</si>
  <si>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</si>
  <si>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</si>
  <si>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</si>
  <si>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</si>
  <si>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</si>
  <si>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</si>
  <si>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</si>
  <si>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</si>
  <si>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</si>
  <si>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</si>
  <si>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</si>
  <si>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</si>
  <si>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</si>
  <si>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</si>
  <si>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</si>
  <si>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</si>
  <si>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</si>
  <si>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</si>
  <si>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</si>
  <si>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</si>
  <si>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</si>
  <si>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</si>
  <si>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</si>
  <si>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</si>
  <si>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</si>
  <si>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</si>
  <si>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</si>
  <si>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</si>
  <si>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</si>
  <si>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</si>
  <si>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</si>
  <si>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</si>
  <si>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</si>
  <si>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</si>
  <si>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</si>
  <si>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</si>
  <si>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</si>
  <si>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</si>
  <si>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</si>
  <si>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</si>
  <si>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</si>
  <si>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</si>
  <si>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</si>
  <si>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</si>
  <si>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</si>
  <si>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</si>
  <si>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</si>
  <si>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</si>
  <si>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</si>
  <si>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</si>
  <si>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</si>
  <si>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</si>
  <si>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</si>
  <si>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</si>
  <si>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</si>
  <si>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</si>
  <si>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</si>
  <si>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</si>
  <si>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</si>
  <si>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</si>
  <si>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</si>
  <si>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</si>
  <si>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</si>
  <si>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</si>
  <si>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</si>
  <si>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</si>
  <si>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</si>
  <si>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</si>
  <si>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</si>
  <si>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</si>
  <si>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</si>
  <si>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</si>
  <si>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</si>
  <si>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</si>
  <si>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</si>
  <si>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</si>
  <si>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</si>
  <si>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</si>
  <si>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</si>
  <si>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</si>
  <si>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</si>
  <si>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</si>
  <si>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</si>
  <si>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</si>
  <si>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</si>
  <si>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</si>
  <si>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</si>
  <si>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</si>
  <si>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</si>
  <si>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</si>
  <si>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</si>
  <si>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</si>
  <si>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</si>
  <si>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</si>
  <si>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</si>
  <si>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</si>
  <si>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</si>
  <si>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</si>
  <si>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</si>
  <si>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</si>
  <si>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</si>
  <si>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</si>
  <si>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</si>
  <si>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</si>
  <si>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</si>
  <si>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</si>
  <si>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</si>
  <si>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</si>
  <si>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</si>
  <si>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</si>
  <si>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</si>
  <si>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</si>
  <si>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</si>
  <si>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</si>
  <si>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</si>
  <si>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</si>
  <si>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</si>
  <si>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</si>
  <si>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</si>
  <si>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</si>
  <si>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</si>
  <si>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</si>
  <si>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</si>
  <si>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</si>
  <si>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</si>
  <si>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</si>
  <si>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</si>
  <si>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</si>
  <si>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</si>
  <si>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</si>
  <si>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</si>
  <si>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</si>
  <si>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</si>
  <si>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</si>
  <si>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</si>
  <si>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</si>
  <si>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</si>
  <si>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</si>
  <si>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</si>
  <si>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</si>
  <si>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</si>
  <si>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</si>
  <si>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</si>
  <si>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</si>
  <si>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</si>
  <si>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</si>
  <si>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</si>
  <si>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</si>
  <si>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</si>
  <si>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</si>
  <si>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</si>
  <si>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</si>
  <si>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</si>
  <si>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</si>
  <si>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</si>
  <si>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</si>
  <si>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</si>
  <si>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</si>
  <si>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</si>
  <si>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</si>
  <si>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</si>
  <si>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</si>
  <si>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</si>
  <si>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</si>
  <si>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</si>
  <si>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</si>
  <si>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</si>
  <si>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</si>
  <si>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</si>
  <si>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</si>
  <si>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</si>
  <si>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</si>
  <si>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</si>
  <si>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</si>
  <si>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</si>
  <si>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</si>
  <si>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</si>
  <si>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</si>
  <si>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</si>
  <si>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</si>
  <si>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</si>
  <si>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</si>
  <si>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</si>
  <si>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</si>
  <si>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</si>
  <si>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</si>
  <si>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</si>
  <si>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</si>
  <si>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</si>
  <si>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</si>
  <si>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</si>
  <si>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</si>
  <si>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</si>
  <si>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</si>
  <si>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</si>
  <si>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</si>
  <si>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</si>
  <si>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</si>
  <si>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</si>
  <si>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</si>
  <si>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</si>
  <si>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</si>
  <si>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</si>
  <si>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</si>
  <si>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</si>
  <si>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</si>
  <si>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</si>
  <si>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</si>
  <si>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</si>
  <si>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</si>
  <si>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</si>
  <si>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</si>
  <si>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</si>
  <si>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</si>
  <si>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</si>
  <si>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</si>
  <si>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</si>
  <si>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</si>
  <si>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</si>
  <si>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</si>
  <si>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</si>
  <si>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</si>
  <si>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</si>
  <si>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</si>
  <si>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</si>
  <si>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</si>
  <si>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</si>
  <si>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</si>
  <si>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</si>
  <si>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</si>
  <si>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</si>
  <si>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</si>
  <si>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</si>
  <si>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</si>
  <si>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</si>
  <si>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</si>
  <si>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</si>
  <si>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</si>
  <si>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</si>
  <si>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</si>
  <si>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</si>
  <si>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</si>
  <si>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</si>
  <si>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</si>
  <si>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</si>
  <si>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</si>
  <si>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</si>
  <si>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</si>
  <si>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</si>
  <si>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</si>
  <si>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</si>
  <si>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</si>
  <si>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</si>
  <si>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</si>
  <si>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</si>
  <si>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</si>
  <si>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</si>
  <si>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</si>
  <si>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</si>
  <si>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</si>
  <si>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</si>
  <si>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</si>
  <si>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</si>
  <si>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</si>
  <si>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</si>
  <si>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</si>
  <si>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</si>
  <si>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</si>
  <si>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</si>
  <si>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</si>
  <si>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</si>
  <si>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</si>
  <si>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</si>
  <si>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</si>
  <si>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</si>
  <si>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</si>
  <si>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</si>
  <si>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</si>
  <si>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</si>
  <si>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</si>
  <si>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</si>
  <si>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</si>
  <si>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</si>
  <si>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</si>
  <si>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</si>
  <si>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</si>
  <si>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</si>
  <si>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</si>
  <si>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</si>
  <si>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</si>
  <si>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</si>
  <si>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</si>
  <si>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</si>
  <si>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</si>
  <si>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</si>
  <si>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</si>
  <si>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</si>
  <si>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</si>
  <si>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</si>
  <si>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</si>
  <si>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</si>
  <si>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</si>
  <si>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</si>
  <si>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</si>
  <si>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</si>
  <si>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</si>
  <si>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</si>
  <si>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</si>
  <si>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</si>
  <si>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</si>
  <si>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</si>
  <si>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</si>
  <si>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</si>
  <si>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</si>
  <si>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</si>
  <si>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</si>
  <si>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</si>
  <si>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</si>
  <si>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</si>
  <si>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</si>
  <si>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</si>
  <si>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</si>
  <si>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</si>
  <si>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</si>
  <si>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</si>
  <si>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</si>
  <si>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</si>
  <si>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</si>
  <si>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</si>
  <si>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</si>
  <si>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</si>
  <si>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</si>
  <si>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</si>
  <si>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</si>
  <si>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</si>
  <si>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</si>
  <si>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</si>
  <si>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</si>
  <si>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</si>
  <si>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</si>
  <si>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</si>
  <si>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</si>
  <si>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</si>
  <si>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</si>
  <si>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</si>
  <si>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</si>
  <si>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</si>
  <si>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</si>
  <si>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</si>
  <si>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</si>
  <si>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</si>
  <si>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</si>
  <si>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</si>
  <si>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</si>
  <si>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</si>
  <si>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</si>
  <si>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</si>
  <si>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</si>
  <si>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</si>
  <si>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</si>
  <si>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</si>
  <si>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</si>
  <si>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</si>
  <si>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</si>
  <si>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</si>
  <si>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</si>
  <si>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</si>
  <si>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</si>
  <si>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</si>
  <si>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</si>
  <si>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</si>
  <si>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</si>
  <si>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</si>
  <si>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</si>
  <si>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</si>
  <si>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</si>
  <si>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</si>
  <si>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</si>
  <si>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</si>
  <si>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</si>
  <si>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</si>
  <si>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</si>
  <si>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</si>
  <si>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</si>
  <si>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</si>
  <si>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</si>
  <si>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</si>
  <si>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</si>
  <si>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</si>
  <si>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</si>
  <si>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</si>
  <si>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</si>
  <si>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</si>
  <si>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</si>
  <si>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</si>
  <si>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</si>
  <si>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</si>
  <si>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</si>
  <si>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</si>
  <si>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</si>
  <si>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</si>
  <si>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</si>
  <si>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</si>
  <si>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</si>
  <si>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</si>
  <si>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</si>
  <si>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</si>
  <si>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</si>
  <si>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</si>
  <si>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</si>
  <si>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</si>
  <si>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</si>
  <si>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</si>
  <si>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</si>
  <si>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</si>
  <si>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</si>
  <si>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</si>
  <si>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</si>
  <si>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</si>
  <si>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</si>
  <si>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</si>
  <si>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</si>
  <si>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</si>
  <si>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</si>
  <si>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</si>
  <si>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</si>
  <si>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</si>
  <si>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</si>
  <si>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</si>
  <si>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</si>
  <si>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</si>
  <si>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</si>
  <si>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</si>
  <si>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</si>
  <si>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</si>
  <si>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</si>
  <si>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</si>
  <si>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</si>
  <si>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</si>
  <si>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</si>
  <si>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</si>
  <si>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</si>
  <si>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</si>
  <si>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</si>
  <si>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</si>
  <si>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</si>
  <si>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</si>
  <si>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</si>
  <si>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</si>
  <si>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</si>
  <si>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</si>
  <si>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</si>
  <si>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</si>
  <si>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</si>
  <si>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</si>
  <si>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</si>
  <si>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</si>
  <si>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</si>
  <si>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</si>
  <si>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</si>
  <si>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</si>
  <si>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</si>
  <si>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</si>
  <si>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</si>
  <si>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</si>
  <si>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</si>
  <si>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</si>
  <si>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</si>
  <si>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</si>
  <si>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</si>
  <si>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</si>
  <si>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</si>
  <si>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</si>
  <si>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</si>
  <si>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</si>
  <si>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</si>
  <si>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</si>
  <si>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</si>
  <si>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</si>
  <si>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</si>
  <si>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</si>
  <si>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</si>
  <si>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</si>
  <si>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</si>
  <si>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</si>
  <si>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</si>
  <si>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</si>
  <si>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</si>
  <si>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</si>
  <si>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</si>
  <si>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</si>
  <si>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</si>
  <si>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</si>
  <si>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</si>
  <si>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</si>
  <si>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</si>
  <si>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</si>
  <si>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</si>
  <si>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</si>
  <si>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</si>
  <si>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</si>
  <si>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</si>
  <si>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</si>
  <si>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</si>
  <si>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</si>
  <si>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</si>
  <si>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</si>
  <si>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</si>
  <si>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</si>
  <si>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</si>
  <si>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</si>
  <si>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</si>
  <si>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</si>
  <si>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</si>
  <si>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</si>
  <si>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</si>
  <si>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</si>
  <si>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</si>
  <si>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</si>
  <si>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</si>
  <si>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</si>
  <si>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</si>
  <si>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</si>
  <si>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</si>
  <si>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</si>
  <si>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</si>
  <si>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</si>
  <si>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</si>
  <si>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</si>
  <si>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</si>
  <si>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</si>
  <si>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</si>
  <si>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</si>
  <si>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</si>
  <si>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</si>
  <si>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</si>
  <si>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</si>
  <si>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</si>
  <si>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</si>
  <si>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</si>
  <si>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</si>
  <si>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</si>
  <si>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</si>
  <si>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</si>
  <si>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</si>
  <si>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</si>
  <si>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</si>
  <si>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</si>
  <si>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</si>
  <si>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</si>
  <si>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</si>
  <si>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</si>
  <si>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</si>
  <si>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</si>
  <si>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</si>
  <si>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</si>
  <si>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</si>
  <si>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</si>
  <si>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</si>
  <si>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</si>
  <si>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</si>
  <si>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</si>
  <si>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</si>
  <si>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</si>
  <si>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</si>
  <si>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</si>
  <si>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</si>
  <si>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</si>
  <si>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</si>
  <si>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</si>
  <si>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</si>
  <si>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</si>
  <si>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</si>
  <si>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</si>
  <si>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</si>
  <si>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</si>
  <si>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</si>
  <si>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</si>
  <si>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</si>
  <si>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</si>
  <si>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</si>
  <si>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</si>
  <si>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</si>
  <si>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</si>
  <si>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</si>
  <si>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</si>
  <si>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</si>
  <si>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</si>
  <si>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</si>
  <si>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</si>
  <si>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</si>
  <si>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</si>
  <si>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</si>
  <si>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</si>
  <si>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</si>
  <si>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</si>
  <si>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</si>
  <si>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</si>
  <si>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</si>
  <si>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</si>
  <si>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</si>
  <si>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</si>
  <si>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</si>
  <si>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</si>
  <si>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</si>
  <si>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</si>
  <si>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</si>
  <si>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</si>
  <si>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</si>
  <si>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</si>
  <si>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</si>
  <si>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</si>
  <si>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</si>
  <si>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</si>
  <si>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</si>
  <si>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</si>
  <si>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</si>
  <si>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</si>
  <si>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</si>
  <si>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</si>
  <si>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</si>
  <si>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</si>
  <si>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</si>
  <si>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</si>
  <si>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</si>
  <si>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</si>
  <si>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</si>
  <si>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</si>
  <si>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</si>
  <si>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</si>
  <si>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</si>
  <si>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</si>
  <si>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</si>
  <si>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</si>
  <si>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</si>
  <si>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</si>
  <si>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</si>
  <si>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</si>
  <si>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</si>
  <si>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</si>
  <si>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</si>
  <si>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</si>
  <si>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</si>
  <si>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</si>
  <si>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</si>
  <si>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</si>
  <si>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</si>
  <si>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</si>
  <si>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</si>
  <si>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</si>
  <si>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</si>
  <si>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</si>
  <si>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</si>
  <si>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</si>
  <si>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</si>
  <si>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</si>
  <si>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</si>
  <si>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</si>
  <si>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</si>
  <si>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</si>
  <si>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</si>
  <si>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</si>
  <si>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</si>
  <si>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</si>
  <si>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</si>
  <si>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</si>
  <si>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</si>
  <si>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</si>
  <si>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</si>
  <si>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</si>
  <si>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</si>
  <si>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</si>
  <si>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</si>
  <si>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</si>
  <si>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</si>
  <si>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</si>
  <si>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</si>
  <si>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</si>
  <si>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</si>
  <si>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</si>
  <si>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</si>
  <si>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</si>
  <si>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</si>
  <si>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</si>
  <si>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</si>
  <si>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</si>
  <si>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</si>
  <si>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</si>
  <si>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</si>
  <si>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</si>
  <si>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</si>
  <si>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</si>
  <si>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</si>
  <si>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</si>
  <si>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</si>
  <si>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</si>
  <si>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</si>
  <si>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</si>
  <si>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</si>
  <si>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</si>
  <si>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</si>
  <si>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</si>
  <si>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</si>
  <si>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</si>
  <si>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</si>
  <si>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</si>
  <si>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</si>
  <si>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</si>
  <si>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</si>
  <si>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</si>
  <si>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</si>
  <si>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</si>
  <si>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</si>
  <si>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</si>
  <si>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</si>
  <si>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</si>
  <si>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</si>
  <si>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</si>
  <si>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</si>
  <si>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</si>
  <si>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</si>
  <si>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</si>
  <si>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</si>
  <si>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</si>
  <si>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</si>
  <si>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</si>
  <si>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</si>
  <si>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</si>
  <si>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</si>
  <si>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</si>
  <si>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</si>
  <si>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</si>
  <si>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</si>
  <si>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</si>
  <si>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</si>
  <si>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</si>
  <si>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</si>
  <si>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</si>
  <si>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</si>
  <si>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</si>
  <si>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</si>
  <si>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</si>
  <si>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</si>
  <si>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</si>
  <si>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</si>
  <si>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</si>
  <si>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</si>
  <si>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</si>
  <si>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</si>
  <si>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</si>
  <si>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</si>
  <si>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</si>
  <si>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</si>
  <si>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</si>
  <si>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</si>
  <si>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</si>
  <si>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</si>
  <si>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</si>
  <si>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</si>
  <si>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</si>
  <si>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</si>
  <si>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</si>
  <si>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</si>
  <si>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</si>
  <si>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</si>
  <si>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</si>
  <si>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</si>
  <si>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</si>
  <si>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</si>
  <si>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</si>
  <si>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</si>
  <si>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</si>
  <si>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</si>
  <si>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</si>
  <si>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</si>
  <si>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</si>
  <si>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</si>
  <si>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</si>
  <si>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</si>
  <si>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</si>
  <si>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</si>
  <si>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</si>
  <si>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</si>
  <si>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</si>
  <si>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</si>
  <si>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</si>
  <si>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</si>
  <si>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</si>
  <si>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</si>
  <si>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</si>
  <si>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</si>
  <si>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</si>
  <si>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</si>
  <si>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</si>
  <si>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</si>
  <si>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</si>
  <si>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</si>
  <si>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</si>
  <si>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</si>
  <si>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</si>
  <si>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</si>
  <si>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</si>
  <si>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</si>
  <si>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</si>
  <si>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</si>
  <si>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</si>
  <si>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</si>
  <si>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</si>
  <si>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</si>
  <si>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</si>
  <si>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</si>
  <si>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</si>
  <si>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</si>
  <si>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</si>
  <si>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</si>
  <si>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</si>
  <si>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</si>
  <si>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</si>
  <si>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</si>
  <si>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</si>
  <si>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</si>
  <si>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</si>
  <si>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</si>
  <si>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</si>
  <si>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</si>
  <si>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</si>
  <si>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</si>
  <si>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</si>
  <si>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</si>
  <si>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</si>
  <si>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</si>
  <si>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</si>
  <si>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</si>
  <si>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</si>
  <si>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</si>
  <si>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</si>
  <si>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</si>
  <si>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</si>
  <si>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</si>
  <si>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</si>
  <si>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</si>
  <si>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</si>
  <si>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</si>
  <si>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</si>
  <si>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</si>
  <si>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</si>
  <si>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</si>
  <si>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</si>
  <si>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</si>
  <si>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</si>
  <si>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</si>
  <si>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</si>
  <si>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</si>
  <si>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</si>
  <si>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</si>
  <si>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</si>
  <si>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</si>
  <si>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</si>
  <si>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</si>
  <si>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</si>
  <si>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</si>
  <si>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</si>
  <si>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</si>
  <si>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</si>
  <si>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</si>
  <si>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</si>
  <si>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</si>
  <si>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</si>
  <si>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</si>
  <si>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</si>
  <si>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</si>
  <si>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</si>
  <si>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</si>
  <si>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</si>
  <si>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</si>
  <si>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</si>
  <si>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</si>
  <si>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</si>
  <si>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</si>
  <si>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</si>
  <si>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</si>
  <si>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</si>
  <si>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</si>
  <si>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</si>
  <si>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</si>
  <si>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</si>
  <si>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</si>
  <si>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</si>
  <si>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</si>
  <si>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</si>
  <si>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</si>
  <si>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</si>
  <si>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</si>
  <si>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</si>
  <si>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</si>
  <si>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</si>
  <si>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</si>
  <si>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</si>
  <si>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</si>
  <si>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</si>
  <si>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</si>
  <si>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</si>
  <si>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</si>
  <si>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</si>
  <si>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</si>
  <si>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</si>
  <si>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</si>
  <si>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</si>
  <si>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</si>
  <si>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</si>
  <si>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</si>
  <si>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</si>
  <si>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</si>
  <si>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</si>
  <si>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</si>
  <si>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</si>
  <si>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</si>
  <si>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</si>
  <si>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</si>
  <si>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</si>
  <si>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</si>
  <si>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</si>
  <si>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</si>
  <si>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</si>
  <si>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</si>
  <si>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</si>
  <si>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</si>
  <si>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</si>
  <si>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</si>
  <si>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</si>
  <si>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</si>
  <si>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</si>
  <si>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</si>
  <si>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</si>
  <si>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</si>
  <si>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</si>
  <si>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</si>
  <si>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</si>
  <si>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</si>
  <si>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</si>
  <si>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</si>
  <si>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</si>
  <si>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</si>
  <si>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</si>
  <si>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</si>
  <si>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</si>
  <si>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</si>
  <si>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</si>
  <si>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</si>
  <si>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</si>
  <si>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</si>
  <si>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</si>
  <si>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</si>
  <si>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</si>
  <si>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</si>
  <si>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</si>
  <si>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</si>
  <si>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</si>
  <si>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</si>
  <si>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</si>
  <si>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</si>
  <si>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</si>
  <si>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</si>
  <si>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</si>
  <si>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</si>
  <si>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</si>
  <si>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</si>
  <si>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</si>
  <si>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</si>
  <si>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</si>
  <si>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</si>
  <si>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</si>
  <si>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</si>
  <si>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</si>
  <si>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</si>
  <si>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</si>
  <si>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</si>
  <si>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</si>
  <si>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</si>
  <si>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</si>
  <si>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</si>
  <si>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</si>
  <si>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</si>
  <si>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</si>
  <si>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</si>
  <si>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</si>
  <si>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</si>
  <si>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</si>
  <si>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</si>
  <si>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</si>
  <si>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</si>
  <si>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</si>
  <si>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</si>
  <si>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</si>
  <si>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</si>
  <si>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</si>
  <si>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</si>
  <si>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</si>
  <si>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</si>
  <si>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</si>
  <si>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</si>
  <si>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</si>
  <si>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</si>
  <si>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</si>
  <si>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</si>
  <si>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</si>
  <si>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</si>
  <si>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</si>
  <si>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</si>
  <si>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</si>
  <si>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</si>
  <si>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</si>
  <si>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</si>
  <si>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</si>
  <si>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</si>
  <si>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</si>
  <si>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</si>
  <si>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</si>
  <si>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</si>
  <si>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</si>
  <si>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</si>
  <si>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</si>
  <si>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</si>
  <si>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</si>
  <si>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</si>
  <si>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</si>
  <si>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</si>
  <si>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</si>
  <si>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</si>
  <si>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</si>
  <si>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</si>
  <si>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</si>
  <si>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</si>
  <si>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</si>
  <si>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</si>
  <si>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</si>
  <si>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</si>
  <si>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</si>
  <si>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</si>
  <si>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</si>
  <si>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</si>
  <si>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</si>
  <si>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</si>
  <si>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</si>
  <si>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</si>
  <si>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</si>
  <si>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</si>
  <si>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</si>
  <si>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</si>
  <si>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</si>
  <si>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</si>
  <si>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</si>
  <si>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</si>
  <si>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</si>
  <si>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</si>
  <si>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</si>
  <si>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</si>
  <si>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</si>
  <si>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</si>
  <si>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</si>
  <si>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</si>
  <si>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</si>
  <si>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</si>
  <si>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</si>
  <si>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</si>
  <si>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</si>
  <si>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</si>
  <si>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</si>
  <si>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</si>
  <si>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</si>
  <si>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</si>
  <si>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</si>
  <si>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</si>
  <si>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</si>
  <si>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</si>
  <si>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</si>
  <si>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</si>
  <si>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</si>
  <si>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</si>
  <si>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</si>
  <si>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</si>
  <si>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</si>
  <si>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</si>
  <si>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</si>
  <si>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</si>
  <si>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</si>
  <si>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</si>
  <si>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</si>
  <si>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</si>
  <si>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</si>
  <si>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</si>
  <si>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</si>
  <si>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</si>
  <si>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</si>
  <si>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</si>
  <si>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</si>
  <si>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</si>
  <si>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</si>
  <si>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</si>
  <si>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</si>
  <si>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</si>
  <si>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</si>
  <si>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</si>
  <si>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</si>
  <si>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</si>
  <si>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</si>
  <si>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</si>
  <si>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</si>
  <si>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</si>
  <si>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</si>
  <si>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</si>
  <si>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</si>
  <si>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</si>
  <si>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</si>
  <si>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</si>
  <si>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</si>
  <si>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</si>
  <si>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</si>
  <si>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</si>
  <si>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</si>
  <si>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</si>
  <si>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</si>
  <si>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</si>
  <si>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</si>
  <si>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</si>
  <si>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</si>
  <si>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</si>
  <si>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</si>
  <si>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</si>
  <si>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</si>
  <si>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</si>
  <si>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</si>
  <si>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</si>
  <si>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</si>
  <si>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</si>
  <si>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</si>
  <si>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</si>
  <si>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</si>
  <si>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</si>
  <si>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</si>
  <si>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</si>
  <si>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</si>
  <si>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</si>
  <si>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</si>
  <si>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</si>
  <si>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</si>
  <si>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</si>
  <si>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</si>
  <si>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</si>
  <si>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</si>
  <si>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</si>
  <si>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</si>
  <si>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</si>
  <si>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</si>
  <si>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</si>
  <si>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</si>
  <si>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</si>
  <si>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</si>
  <si>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</si>
  <si>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</si>
  <si>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</si>
  <si>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</si>
  <si>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</si>
  <si>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</si>
  <si>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</si>
  <si>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</si>
  <si>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</si>
  <si>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</si>
  <si>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</si>
  <si>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</si>
  <si>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</si>
  <si>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</si>
  <si>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</si>
  <si>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</si>
  <si>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</si>
  <si>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</si>
  <si>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</si>
  <si>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</si>
  <si>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</si>
  <si>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</si>
  <si>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</si>
  <si>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</si>
  <si>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</si>
  <si>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</si>
  <si>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</si>
  <si>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</si>
  <si>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</si>
  <si>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</si>
  <si>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</si>
  <si>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</si>
  <si>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</si>
  <si>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</si>
  <si>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</si>
  <si>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</si>
  <si>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</si>
  <si>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</si>
  <si>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</si>
  <si>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</si>
  <si>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</si>
  <si>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</si>
  <si>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</si>
  <si>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</si>
  <si>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</si>
  <si>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</si>
  <si>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</si>
  <si>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</si>
  <si>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</si>
  <si>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</si>
  <si>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</si>
  <si>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</si>
  <si>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</si>
  <si>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</si>
  <si>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</si>
  <si>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</si>
  <si>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</si>
  <si>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</si>
  <si>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</si>
  <si>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</si>
  <si>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</si>
  <si>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</si>
  <si>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</si>
  <si>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</si>
  <si>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</si>
  <si>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</si>
  <si>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</si>
  <si>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</si>
  <si>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</si>
  <si>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</si>
  <si>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</si>
  <si>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</si>
  <si>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</si>
  <si>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</si>
  <si>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</si>
  <si>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</si>
  <si>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</si>
  <si>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</si>
  <si>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</si>
  <si>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</si>
  <si>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</si>
  <si>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</si>
  <si>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</si>
  <si>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</si>
  <si>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</si>
  <si>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</si>
  <si>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</si>
  <si>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</si>
  <si>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</si>
  <si>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</si>
  <si>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</si>
  <si>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</si>
  <si>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</si>
  <si>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</si>
  <si>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</si>
  <si>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</si>
  <si>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</si>
  <si>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</si>
  <si>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</si>
  <si>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</si>
  <si>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</si>
  <si>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</si>
  <si>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</si>
  <si>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</si>
  <si>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</si>
  <si>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</si>
  <si>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</si>
  <si>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</si>
  <si>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</si>
  <si>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</si>
  <si>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</si>
  <si>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</si>
  <si>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</si>
  <si>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</si>
  <si>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</si>
  <si>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</si>
  <si>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</si>
  <si>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</si>
  <si>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</si>
  <si>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</si>
  <si>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</si>
  <si>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</si>
  <si>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</si>
  <si>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</si>
  <si>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</si>
  <si>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</si>
  <si>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</si>
  <si>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</si>
  <si>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</si>
  <si>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</si>
  <si>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</si>
  <si>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</si>
  <si>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</si>
  <si>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</si>
  <si>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</si>
  <si>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</si>
  <si>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</si>
  <si>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</si>
  <si>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</si>
  <si>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</si>
  <si>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</si>
  <si>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</si>
  <si>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</si>
  <si>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</si>
  <si>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</si>
  <si>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</si>
  <si>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</si>
  <si>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</si>
  <si>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</si>
  <si>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</si>
  <si>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</si>
  <si>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</si>
  <si>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</si>
  <si>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</si>
  <si>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</si>
  <si>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</si>
  <si>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</si>
  <si>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</si>
  <si>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</si>
  <si>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</si>
  <si>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</si>
  <si>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</si>
  <si>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</si>
  <si>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</si>
  <si>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</si>
  <si>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</si>
  <si>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</si>
  <si>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</si>
  <si>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</si>
  <si>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</si>
  <si>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</si>
  <si>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</si>
  <si>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</si>
  <si>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</si>
  <si>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</si>
  <si>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</si>
  <si>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</si>
  <si>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</si>
  <si>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</si>
  <si>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</si>
  <si>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</si>
  <si>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</si>
  <si>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</si>
  <si>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</si>
  <si>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</si>
  <si>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</si>
  <si>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</si>
  <si>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</si>
  <si>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</si>
  <si>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</si>
  <si>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</si>
  <si>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</si>
  <si>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</si>
  <si>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</si>
  <si>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</si>
  <si>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</si>
  <si>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</si>
  <si>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</si>
  <si>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</si>
  <si>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</si>
  <si>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</si>
  <si>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</si>
  <si>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</si>
  <si>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</si>
  <si>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</si>
  <si>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</si>
  <si>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</si>
  <si>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</si>
  <si>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</si>
  <si>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</si>
  <si>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</si>
  <si>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</si>
  <si>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</si>
  <si>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</si>
  <si>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</si>
  <si>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</si>
  <si>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</si>
  <si>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</si>
  <si>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</si>
  <si>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</si>
  <si>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</si>
  <si>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</si>
  <si>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</si>
  <si>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</si>
  <si>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</si>
  <si>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</si>
  <si>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</si>
  <si>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</si>
  <si>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</si>
  <si>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</si>
  <si>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</si>
  <si>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</si>
  <si>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</si>
  <si>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</si>
  <si>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</si>
  <si>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</si>
  <si>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</si>
  <si>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</si>
  <si>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</si>
  <si>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</si>
  <si>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</si>
  <si>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</si>
  <si>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</si>
  <si>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</si>
  <si>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</si>
  <si>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</si>
  <si>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</si>
  <si>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</si>
  <si>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</si>
  <si>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</si>
  <si>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</si>
  <si>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</si>
  <si>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</si>
  <si>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</si>
  <si>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</si>
  <si>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</si>
  <si>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</si>
  <si>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</si>
  <si>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</si>
  <si>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</si>
  <si>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</si>
  <si>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</si>
  <si>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</si>
  <si>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</si>
  <si>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</si>
  <si>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</si>
  <si>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</si>
  <si>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</si>
  <si>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</si>
  <si>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</si>
  <si>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</si>
  <si>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</si>
  <si>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</si>
  <si>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</si>
  <si>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</si>
  <si>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</si>
  <si>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</si>
  <si>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</si>
  <si>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</si>
  <si>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</si>
  <si>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</si>
  <si>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</si>
  <si>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</si>
  <si>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</si>
  <si>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</si>
  <si>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</si>
  <si>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</si>
  <si>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</si>
  <si>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</si>
  <si>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</si>
  <si>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</si>
  <si>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</si>
  <si>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</si>
  <si>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</si>
  <si>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</si>
  <si>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</si>
  <si>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</si>
  <si>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</si>
  <si>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</si>
  <si>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</si>
  <si>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</si>
  <si>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</si>
  <si>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</si>
  <si>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</si>
  <si>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</si>
  <si>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</si>
  <si>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</si>
  <si>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</si>
  <si>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</si>
  <si>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</si>
  <si>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</si>
  <si>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</si>
  <si>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</si>
  <si>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</si>
  <si>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</si>
  <si>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</si>
  <si>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</si>
  <si>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</si>
  <si>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</si>
  <si>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</si>
  <si>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</si>
  <si>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</si>
  <si>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</si>
  <si>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</si>
  <si>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</si>
  <si>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</si>
  <si>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</si>
  <si>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</si>
  <si>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</si>
  <si>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</si>
  <si>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</si>
  <si>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</si>
  <si>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</si>
  <si>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</si>
  <si>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</si>
  <si>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</si>
  <si>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</si>
  <si>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</si>
  <si>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</si>
  <si>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</si>
  <si>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</si>
  <si>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</si>
  <si>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</si>
  <si>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</si>
  <si>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</si>
  <si>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</si>
  <si>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</si>
  <si>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</si>
  <si>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</si>
  <si>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</si>
  <si>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</si>
  <si>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</si>
  <si>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</si>
  <si>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</si>
  <si>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</si>
  <si>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</si>
  <si>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</si>
  <si>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</si>
  <si>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</si>
  <si>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</si>
  <si>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</si>
  <si>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</si>
  <si>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</si>
  <si>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</si>
  <si>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</si>
  <si>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</si>
  <si>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</si>
  <si>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</si>
  <si>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</si>
  <si>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</si>
  <si>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</si>
  <si>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</si>
  <si>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</si>
  <si>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</si>
  <si>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</si>
  <si>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</si>
  <si>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</si>
  <si>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</si>
  <si>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</si>
  <si>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</si>
  <si>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</si>
  <si>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</si>
  <si>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</si>
  <si>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</si>
  <si>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</si>
  <si>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</si>
  <si>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</si>
  <si>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</si>
  <si>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</si>
  <si>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</si>
  <si>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</si>
  <si>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</si>
  <si>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</si>
  <si>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</si>
  <si>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</si>
  <si>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</si>
  <si>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</si>
  <si>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</si>
  <si>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</si>
  <si>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</si>
  <si>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</si>
  <si>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</si>
  <si>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</si>
  <si>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</si>
  <si>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</si>
  <si>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</si>
  <si>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</si>
  <si>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</si>
  <si>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</si>
  <si>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</si>
  <si>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</si>
  <si>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</si>
  <si>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</si>
  <si>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</si>
  <si>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</si>
  <si>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</si>
  <si>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</si>
  <si>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</si>
  <si>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</si>
  <si>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</si>
  <si>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</si>
  <si>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</si>
  <si>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</si>
  <si>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</si>
  <si>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</si>
  <si>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</si>
  <si>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</si>
  <si>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</si>
  <si>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</si>
  <si>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</si>
  <si>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</si>
  <si>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</si>
  <si>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</si>
  <si>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</si>
  <si>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</si>
  <si>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</si>
  <si>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</si>
  <si>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</si>
  <si>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</si>
  <si>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</si>
  <si>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</si>
  <si>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</si>
  <si>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</si>
  <si>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</si>
  <si>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</si>
  <si>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</si>
  <si>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</si>
  <si>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</si>
  <si>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</si>
  <si>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</si>
  <si>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</si>
  <si>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</si>
  <si>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</si>
  <si>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</si>
  <si>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</si>
  <si>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</si>
  <si>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</si>
  <si>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</si>
  <si>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</si>
  <si>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</si>
  <si>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</si>
  <si>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</si>
  <si>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</si>
  <si>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</si>
  <si>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</si>
  <si>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</si>
  <si>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</si>
  <si>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</si>
  <si>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</si>
  <si>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</si>
  <si>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</si>
  <si>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</si>
  <si>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</si>
  <si>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</si>
  <si>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</si>
  <si>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</si>
  <si>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</si>
  <si>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</si>
  <si>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</si>
  <si>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</si>
  <si>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</si>
  <si>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</si>
  <si>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</si>
  <si>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</si>
  <si>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</si>
  <si>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</si>
  <si>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</si>
  <si>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</si>
  <si>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</si>
  <si>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</si>
  <si>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</si>
  <si>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</si>
  <si>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</si>
  <si>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</si>
  <si>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</si>
  <si>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</si>
  <si>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</si>
  <si>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</si>
  <si>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</si>
  <si>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</si>
  <si>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</si>
  <si>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</si>
  <si>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</si>
  <si>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</si>
  <si>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</si>
  <si>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</si>
  <si>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</si>
  <si>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</si>
  <si>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</si>
  <si>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</si>
  <si>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</si>
  <si>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</si>
  <si>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</si>
  <si>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</si>
  <si>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</si>
  <si>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</si>
  <si>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</si>
  <si>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</si>
  <si>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</si>
  <si>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</si>
  <si>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</si>
  <si>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</si>
  <si>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</si>
  <si>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</si>
  <si>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</si>
  <si>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</si>
  <si>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</si>
  <si>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</si>
  <si>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</si>
  <si>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</si>
  <si>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</si>
  <si>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</si>
  <si>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</si>
  <si>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</si>
  <si>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</si>
  <si>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</si>
  <si>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</si>
  <si>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</si>
  <si>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</si>
  <si>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</si>
  <si>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</si>
  <si>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</si>
  <si>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</si>
  <si>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</si>
  <si>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</si>
  <si>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</si>
  <si>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</si>
  <si>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</si>
  <si>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</si>
  <si>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</si>
  <si>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</si>
  <si>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</si>
  <si>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</si>
  <si>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</si>
  <si>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</si>
  <si>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</si>
  <si>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</si>
  <si>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</si>
  <si>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</si>
  <si>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</si>
  <si>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</si>
  <si>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</si>
  <si>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</si>
  <si>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</si>
  <si>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</si>
  <si>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</si>
  <si>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</si>
  <si>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</si>
  <si>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</si>
  <si>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</si>
  <si>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</si>
  <si>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</si>
  <si>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</si>
  <si>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</si>
  <si>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</si>
  <si>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</si>
  <si>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</si>
  <si>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</si>
  <si>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</si>
  <si>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</si>
  <si>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</si>
  <si>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</si>
  <si>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</si>
  <si>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</si>
  <si>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</si>
  <si>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</si>
  <si>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</si>
  <si>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</si>
  <si>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</si>
  <si>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</si>
  <si>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</si>
  <si>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</si>
  <si>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</si>
  <si>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</si>
  <si>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</si>
  <si>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</si>
  <si>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</si>
  <si>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</si>
  <si>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</si>
  <si>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</si>
  <si>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</si>
  <si>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</si>
  <si>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</si>
  <si>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</si>
  <si>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</si>
  <si>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</si>
  <si>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</si>
  <si>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</si>
  <si>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</si>
  <si>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</si>
  <si>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</si>
  <si>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</si>
  <si>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</si>
  <si>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</si>
  <si>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</si>
  <si>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</si>
  <si>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</si>
  <si>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</si>
  <si>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</si>
  <si>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</si>
  <si>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</si>
  <si>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</si>
  <si>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</si>
  <si>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</si>
  <si>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</si>
  <si>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</si>
  <si>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</si>
  <si>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</si>
  <si>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</si>
  <si>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</si>
  <si>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</si>
  <si>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</si>
  <si>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</si>
  <si>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</si>
  <si>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</si>
  <si>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</si>
  <si>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</si>
  <si>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</si>
  <si>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</si>
  <si>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</si>
  <si>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</si>
  <si>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</si>
  <si>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</si>
  <si>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</si>
  <si>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</si>
  <si>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</si>
  <si>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</si>
  <si>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</si>
  <si>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</si>
  <si>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</si>
  <si>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</si>
  <si>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</si>
  <si>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</si>
  <si>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</si>
  <si>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</si>
  <si>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</si>
  <si>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</si>
  <si>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</si>
  <si>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</si>
  <si>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</si>
  <si>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</si>
  <si>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</si>
  <si>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</si>
  <si>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</si>
  <si>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</si>
  <si>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</si>
  <si>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</si>
  <si>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</si>
  <si>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</si>
  <si>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</si>
  <si>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</si>
  <si>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</si>
  <si>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</si>
  <si>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</si>
  <si>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</si>
  <si>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</si>
  <si>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</si>
  <si>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</si>
  <si>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</si>
  <si>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</si>
  <si>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</si>
  <si>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</si>
  <si>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</si>
  <si>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</si>
  <si>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</si>
  <si>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</si>
  <si>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</si>
  <si>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</si>
  <si>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</si>
  <si>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</si>
  <si>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</si>
  <si>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</si>
  <si>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</si>
  <si>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</si>
  <si>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</si>
  <si>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</si>
  <si>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</si>
  <si>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</si>
  <si>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</si>
  <si>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</si>
  <si>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</si>
  <si>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</si>
  <si>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</si>
  <si>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</si>
  <si>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</si>
  <si>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</si>
  <si>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</si>
  <si>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</si>
  <si>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</si>
  <si>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</si>
  <si>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</si>
  <si>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</si>
  <si>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</si>
  <si>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</si>
  <si>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</si>
  <si>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</si>
  <si>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</si>
  <si>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</si>
  <si>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</si>
  <si>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</si>
  <si>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</si>
  <si>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</si>
  <si>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</si>
  <si>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</si>
  <si>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</si>
  <si>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</si>
  <si>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</si>
  <si>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</si>
  <si>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</si>
  <si>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</si>
  <si>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</si>
  <si>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</si>
  <si>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</si>
  <si>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</si>
  <si>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</si>
  <si>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</si>
  <si>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</si>
  <si>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</si>
  <si>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</si>
  <si>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</si>
  <si>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</si>
  <si>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</si>
  <si>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</si>
  <si>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</si>
  <si>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</si>
  <si>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</si>
  <si>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</si>
  <si>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</si>
  <si>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</si>
  <si>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</si>
  <si>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</si>
  <si>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</si>
  <si>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</si>
  <si>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</si>
  <si>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</si>
  <si>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</si>
  <si>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</si>
  <si>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</si>
  <si>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</si>
  <si>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</si>
  <si>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</si>
  <si>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</si>
  <si>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</si>
  <si>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</si>
  <si>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</si>
  <si>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</si>
  <si>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</si>
  <si>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</si>
  <si>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</si>
  <si>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</si>
  <si>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</si>
  <si>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</si>
  <si>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</si>
  <si>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</si>
  <si>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</si>
  <si>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</si>
  <si>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</si>
  <si>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</si>
  <si>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</si>
  <si>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</si>
  <si>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</si>
  <si>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</si>
  <si>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</si>
  <si>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</si>
  <si>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</si>
  <si>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</si>
  <si>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</si>
  <si>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</si>
  <si>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</si>
  <si>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</si>
  <si>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</si>
  <si>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</si>
  <si>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</si>
  <si>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</si>
  <si>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</si>
  <si>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</si>
  <si>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</si>
  <si>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</si>
  <si>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</si>
  <si>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</si>
  <si>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</si>
  <si>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</si>
  <si>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</si>
  <si>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</si>
  <si>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</si>
  <si>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</si>
  <si>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</si>
  <si>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</si>
  <si>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</si>
  <si>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</si>
  <si>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</si>
  <si>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</si>
  <si>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</si>
  <si>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</si>
  <si>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</si>
  <si>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</si>
  <si>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</si>
  <si>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</si>
  <si>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</si>
  <si>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</si>
  <si>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</si>
  <si>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</si>
  <si>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</si>
  <si>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</si>
  <si>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</si>
  <si>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</si>
  <si>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</si>
  <si>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</si>
  <si>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</si>
  <si>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</si>
  <si>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</si>
  <si>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</si>
  <si>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</si>
  <si>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</si>
  <si>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</si>
  <si>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</si>
  <si>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</si>
  <si>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</si>
  <si>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</si>
  <si>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</si>
  <si>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</si>
  <si>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</si>
  <si>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</si>
  <si>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</si>
  <si>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</si>
  <si>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</si>
  <si>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</si>
  <si>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</si>
  <si>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</si>
  <si>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</si>
  <si>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</si>
  <si>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</si>
  <si>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</si>
  <si>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</si>
  <si>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</si>
  <si>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</si>
  <si>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</si>
  <si>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</si>
  <si>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</si>
  <si>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</si>
  <si>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</si>
  <si>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</si>
  <si>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</si>
  <si>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</si>
  <si>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</si>
  <si>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</si>
  <si>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</si>
  <si>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</si>
  <si>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</si>
  <si>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</si>
  <si>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</si>
  <si>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</si>
  <si>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</si>
  <si>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</si>
  <si>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</si>
  <si>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</si>
  <si>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</si>
  <si>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</si>
  <si>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</si>
  <si>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</si>
  <si>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</si>
  <si>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</si>
  <si>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</si>
  <si>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</si>
  <si>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</si>
  <si>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</si>
  <si>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</si>
  <si>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</si>
  <si>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</si>
  <si>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</si>
  <si>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</si>
  <si>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</si>
  <si>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</si>
  <si>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</si>
  <si>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</si>
  <si>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</si>
  <si>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</si>
  <si>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</si>
  <si>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</si>
  <si>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</si>
  <si>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</si>
  <si>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</si>
  <si>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</si>
  <si>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</si>
  <si>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</si>
  <si>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</si>
  <si>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</si>
  <si>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</si>
  <si>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</si>
  <si>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</si>
  <si>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</si>
  <si>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</si>
  <si>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</si>
  <si>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</si>
  <si>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</si>
  <si>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</si>
  <si>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</si>
  <si>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</si>
  <si>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</si>
  <si>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</si>
  <si>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</si>
  <si>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</si>
  <si>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</si>
  <si>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</si>
  <si>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</si>
  <si>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</si>
  <si>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</si>
  <si>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</si>
  <si>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</si>
  <si>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</si>
  <si>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</si>
  <si>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</si>
  <si>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</si>
  <si>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</si>
  <si>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</si>
  <si>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</si>
  <si>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</si>
  <si>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</si>
  <si>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</si>
  <si>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</si>
  <si>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</si>
  <si>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</si>
  <si>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</si>
  <si>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</si>
  <si>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</si>
  <si>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</si>
  <si>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</si>
  <si>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</si>
  <si>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</si>
  <si>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</si>
  <si>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</si>
  <si>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</si>
  <si>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</si>
  <si>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</si>
  <si>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</si>
  <si>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</si>
  <si>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</si>
  <si>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</si>
  <si>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</si>
  <si>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</si>
  <si>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</si>
  <si>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</si>
  <si>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</si>
  <si>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</si>
  <si>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</si>
  <si>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</si>
  <si>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</si>
  <si>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</si>
  <si>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</si>
  <si>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</si>
  <si>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</si>
  <si>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</si>
  <si>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</si>
  <si>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</si>
  <si>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</si>
  <si>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</si>
  <si>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</si>
  <si>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</si>
  <si>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</si>
  <si>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</si>
  <si>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</si>
  <si>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</si>
  <si>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</si>
  <si>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</si>
  <si>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</si>
  <si>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</si>
  <si>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</si>
  <si>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</si>
  <si>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</si>
  <si>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</si>
  <si>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</si>
  <si>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</si>
  <si>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</si>
  <si>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</si>
  <si>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</si>
  <si>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</si>
  <si>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</si>
  <si>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</si>
  <si>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</si>
  <si>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</si>
  <si>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</si>
  <si>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</si>
  <si>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</si>
  <si>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</si>
  <si>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</si>
  <si>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</si>
  <si>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</si>
  <si>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</si>
  <si>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</si>
  <si>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</si>
  <si>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</si>
  <si>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</si>
  <si>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</si>
  <si>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</si>
  <si>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</si>
  <si>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</si>
  <si>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</si>
  <si>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</si>
  <si>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</si>
  <si>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</si>
  <si>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</si>
  <si>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</si>
  <si>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</si>
  <si>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</si>
  <si>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</si>
  <si>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</si>
  <si>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</si>
  <si>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</si>
  <si>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</si>
  <si>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</si>
  <si>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</si>
  <si>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</si>
  <si>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</si>
  <si>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</si>
  <si>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</si>
  <si>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</si>
  <si>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</si>
  <si>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</si>
  <si>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</si>
  <si>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</si>
  <si>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</si>
  <si>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</si>
  <si>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</si>
  <si>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</si>
  <si>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</si>
  <si>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</si>
  <si>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</si>
  <si>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</si>
  <si>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</si>
  <si>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</si>
  <si>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</si>
  <si>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</si>
  <si>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</si>
  <si>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</si>
  <si>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</si>
  <si>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</si>
  <si>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</si>
  <si>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</si>
  <si>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</si>
  <si>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</si>
  <si>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</si>
  <si>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</si>
  <si>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</si>
  <si>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</si>
  <si>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</si>
  <si>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</si>
  <si>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</si>
  <si>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</si>
  <si>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</si>
  <si>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</si>
  <si>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</si>
  <si>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</si>
  <si>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</si>
  <si>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</si>
  <si>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</si>
  <si>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</si>
  <si>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</si>
  <si>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</si>
  <si>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</si>
  <si>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</si>
  <si>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</si>
  <si>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</si>
  <si>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</si>
  <si>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</si>
  <si>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</si>
  <si>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</si>
  <si>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</si>
  <si>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</si>
  <si>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</si>
  <si>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</si>
  <si>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</si>
  <si>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</si>
  <si>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</si>
  <si>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</si>
  <si>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</si>
  <si>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</si>
  <si>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</si>
  <si>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</si>
  <si>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</si>
  <si>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</si>
  <si>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</si>
  <si>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</si>
  <si>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</si>
  <si>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</si>
  <si>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</si>
  <si>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</si>
  <si>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</si>
  <si>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</si>
  <si>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</si>
  <si>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</si>
  <si>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</si>
  <si>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</si>
  <si>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</si>
  <si>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</si>
  <si>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</si>
  <si>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</si>
  <si>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</si>
  <si>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</si>
  <si>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</si>
  <si>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</si>
  <si>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</si>
  <si>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</si>
  <si>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</si>
  <si>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</si>
  <si>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</si>
  <si>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</si>
  <si>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</si>
  <si>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</si>
  <si>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</si>
  <si>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</si>
  <si>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</si>
  <si>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</si>
  <si>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</si>
  <si>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</si>
  <si>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</si>
  <si>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</si>
  <si>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</si>
  <si>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</si>
  <si>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</si>
  <si>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</si>
  <si>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</si>
  <si>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</si>
  <si>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</si>
  <si>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</si>
  <si>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</si>
  <si>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</si>
  <si>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</si>
  <si>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</si>
  <si>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</si>
  <si>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</si>
  <si>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</si>
  <si>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</si>
  <si>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</si>
  <si>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</si>
  <si>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</si>
  <si>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</si>
  <si>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</si>
  <si>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</si>
  <si>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</si>
  <si>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</si>
  <si>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</si>
  <si>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</si>
  <si>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</si>
  <si>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</si>
  <si>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</si>
  <si>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</si>
  <si>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</si>
  <si>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</si>
  <si>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</si>
  <si>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</si>
  <si>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</si>
  <si>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</si>
  <si>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</si>
  <si>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</si>
  <si>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</si>
  <si>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</si>
  <si>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</si>
  <si>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</si>
  <si>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</si>
  <si>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</si>
  <si>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</si>
  <si>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</si>
  <si>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</si>
  <si>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</si>
  <si>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</si>
  <si>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</si>
  <si>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</si>
  <si>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</si>
  <si>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</si>
  <si>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</si>
  <si>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</si>
  <si>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</si>
  <si>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</si>
  <si>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</si>
  <si>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</si>
  <si>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</si>
  <si>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</si>
  <si>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</si>
  <si>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</si>
  <si>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</si>
  <si>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</si>
  <si>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</si>
  <si>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</si>
  <si>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</si>
  <si>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</si>
  <si>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</si>
  <si>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</si>
  <si>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</si>
  <si>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</si>
  <si>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</si>
  <si>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</si>
  <si>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</si>
  <si>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</si>
  <si>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</si>
  <si>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</si>
  <si>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</si>
  <si>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</si>
  <si>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</si>
  <si>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</si>
  <si>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</si>
  <si>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</si>
  <si>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</si>
  <si>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</si>
  <si>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</si>
  <si>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</si>
  <si>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</si>
  <si>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</si>
  <si>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</si>
  <si>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</si>
  <si>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</si>
  <si>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</si>
  <si>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</si>
  <si>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</si>
  <si>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</si>
  <si>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</si>
  <si>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</si>
  <si>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</si>
  <si>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</si>
  <si>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</si>
  <si>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</si>
  <si>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</si>
  <si>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</si>
  <si>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</si>
  <si>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</si>
  <si>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</si>
  <si>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</si>
  <si>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</si>
  <si>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</si>
  <si>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</si>
  <si>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</si>
  <si>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</si>
  <si>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</si>
  <si>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</si>
  <si>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</si>
  <si>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</si>
  <si>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</si>
  <si>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</si>
  <si>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</si>
  <si>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</si>
  <si>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</si>
  <si>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</si>
  <si>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</si>
  <si>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</si>
  <si>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</si>
  <si>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</si>
  <si>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</si>
  <si>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</si>
  <si>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</si>
  <si>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</si>
  <si>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</si>
  <si>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</si>
  <si>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</si>
  <si>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</si>
  <si>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</si>
  <si>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</si>
  <si>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</si>
  <si>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</si>
  <si>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</si>
  <si>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</si>
  <si>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</si>
  <si>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</si>
  <si>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</si>
  <si>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</si>
  <si>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</si>
  <si>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</si>
  <si>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</si>
  <si>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</si>
  <si>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</si>
  <si>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</si>
  <si>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</si>
  <si>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</si>
  <si>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</si>
  <si>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</si>
  <si>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</si>
  <si>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</si>
  <si>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</si>
  <si>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</si>
  <si>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</si>
  <si>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</si>
  <si>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</si>
  <si>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</si>
  <si>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</si>
  <si>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</si>
  <si>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</si>
  <si>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</si>
  <si>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</si>
  <si>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</si>
  <si>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</si>
  <si>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</si>
  <si>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</si>
  <si>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</si>
  <si>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</si>
  <si>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</si>
  <si>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</si>
  <si>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</si>
  <si>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</si>
  <si>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</si>
  <si>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</si>
  <si>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</si>
  <si>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</si>
  <si>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</si>
  <si>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</si>
  <si>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</si>
  <si>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</si>
  <si>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</si>
  <si>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</si>
  <si>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</si>
  <si>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</si>
  <si>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</si>
  <si>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</si>
  <si>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</si>
  <si>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</si>
  <si>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</si>
  <si>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</si>
  <si>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</si>
  <si>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</si>
  <si>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</si>
  <si>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</si>
  <si>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</si>
  <si>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</si>
  <si>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</si>
  <si>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</si>
  <si>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</si>
  <si>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</si>
  <si>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</si>
  <si>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</si>
  <si>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</si>
  <si>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</si>
  <si>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</si>
  <si>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</si>
  <si>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</si>
  <si>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</si>
  <si>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</si>
  <si>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</si>
  <si>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</si>
  <si>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</si>
  <si>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</si>
  <si>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</si>
  <si>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</si>
  <si>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</si>
  <si>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</si>
  <si>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</si>
  <si>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</si>
  <si>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</si>
  <si>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</si>
  <si>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</si>
  <si>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</si>
  <si>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</si>
  <si>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</si>
  <si>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</si>
  <si>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</si>
  <si>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</si>
  <si>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</si>
  <si>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</si>
  <si>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</si>
  <si>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</si>
  <si>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</si>
  <si>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</si>
  <si>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</si>
  <si>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</si>
  <si>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</si>
  <si>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</si>
  <si>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</si>
  <si>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</si>
  <si>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</si>
  <si>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</si>
  <si>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</si>
  <si>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</si>
  <si>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</si>
  <si>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</si>
  <si>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</si>
  <si>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</si>
  <si>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</si>
  <si>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</si>
  <si>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</si>
  <si>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</si>
  <si>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</si>
  <si>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</si>
  <si>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</si>
  <si>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</si>
  <si>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</si>
  <si>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</si>
  <si>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</si>
  <si>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</si>
  <si>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</si>
  <si>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</si>
  <si>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</si>
  <si>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</si>
  <si>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</si>
  <si>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</si>
  <si>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</si>
  <si>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</si>
  <si>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</si>
  <si>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</si>
  <si>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</si>
  <si>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</si>
  <si>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</si>
  <si>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</si>
  <si>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</si>
  <si>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</si>
  <si>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</si>
  <si>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</si>
  <si>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</si>
  <si>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</si>
  <si>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</si>
  <si>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</si>
  <si>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</si>
  <si>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</si>
  <si>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</si>
  <si>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</si>
  <si>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</si>
  <si>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</si>
  <si>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</si>
  <si>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</si>
  <si>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</si>
  <si>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</si>
  <si>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</si>
  <si>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</si>
  <si>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</si>
  <si>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</si>
  <si>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</si>
  <si>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</si>
  <si>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</si>
  <si>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</si>
  <si>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</si>
  <si>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</si>
  <si>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</si>
  <si>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</si>
  <si>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</si>
  <si>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</si>
  <si>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</si>
  <si>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</si>
  <si>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</si>
  <si>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</si>
  <si>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</si>
  <si>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</si>
  <si>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</si>
  <si>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</si>
  <si>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</si>
  <si>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</si>
  <si>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</si>
  <si>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</si>
  <si>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</si>
  <si>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</si>
  <si>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</si>
  <si>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</si>
  <si>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</si>
  <si>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</si>
  <si>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</si>
  <si>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</si>
  <si>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</si>
  <si>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</si>
  <si>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</si>
  <si>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</si>
  <si>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</si>
  <si>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</si>
  <si>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</si>
  <si>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</si>
  <si>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</si>
  <si>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</si>
  <si>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</si>
  <si>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</si>
  <si>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</si>
  <si>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</si>
  <si>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</si>
  <si>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</si>
  <si>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</si>
  <si>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</si>
  <si>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</si>
  <si>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</si>
  <si>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</si>
  <si>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</si>
  <si>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</si>
  <si>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</si>
  <si>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</si>
  <si>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</si>
  <si>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</si>
  <si>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</si>
  <si>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</si>
  <si>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</si>
  <si>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</si>
  <si>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</si>
  <si>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</si>
  <si>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</si>
  <si>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</si>
  <si>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</si>
  <si>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</si>
  <si>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</si>
  <si>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</si>
  <si>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</si>
  <si>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</si>
  <si>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</si>
  <si>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</si>
  <si>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</si>
  <si>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</si>
  <si>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</si>
  <si>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</si>
  <si>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</si>
  <si>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</si>
  <si>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</si>
  <si>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</si>
  <si>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</si>
  <si>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</si>
  <si>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</si>
  <si>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</si>
  <si>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</si>
  <si>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</si>
  <si>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</si>
  <si>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</si>
  <si>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</si>
  <si>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</si>
  <si>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</si>
  <si>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</si>
  <si>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</si>
  <si>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</si>
  <si>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</si>
  <si>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</si>
  <si>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</si>
  <si>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</si>
  <si>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</si>
  <si>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</si>
  <si>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</si>
  <si>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</si>
  <si>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</si>
  <si>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</si>
  <si>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</si>
  <si>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</si>
  <si>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</si>
  <si>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</si>
  <si>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</si>
  <si>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</si>
  <si>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</si>
  <si>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</si>
  <si>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</si>
  <si>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</si>
  <si>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</si>
  <si>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</si>
  <si>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</si>
  <si>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</si>
  <si>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</si>
  <si>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</si>
  <si>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</si>
  <si>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</si>
  <si>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</si>
  <si>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</si>
  <si>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</si>
  <si>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</si>
  <si>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</si>
  <si>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</si>
  <si>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</si>
  <si>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</si>
  <si>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</si>
  <si>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</si>
  <si>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</si>
  <si>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</si>
  <si>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</si>
  <si>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</si>
  <si>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</si>
  <si>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</si>
  <si>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</si>
  <si>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</si>
  <si>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</si>
  <si>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</si>
  <si>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</si>
  <si>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</si>
  <si>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</si>
  <si>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</si>
  <si>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</si>
  <si>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</si>
  <si>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</si>
  <si>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</si>
  <si>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</si>
  <si>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</si>
  <si>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</si>
  <si>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</si>
  <si>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</si>
  <si>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</si>
  <si>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</si>
  <si>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</si>
  <si>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</si>
  <si>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</si>
  <si>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</si>
  <si>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</si>
  <si>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</si>
  <si>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</si>
  <si>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</si>
  <si>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</si>
  <si>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</si>
  <si>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</si>
  <si>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</si>
  <si>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</si>
  <si>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</si>
  <si>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</si>
  <si>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</si>
  <si>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</si>
  <si>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</si>
  <si>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</si>
  <si>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</si>
  <si>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</si>
  <si>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</si>
  <si>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</si>
  <si>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</si>
  <si>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</si>
  <si>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</si>
  <si>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</si>
  <si>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</si>
  <si>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</si>
  <si>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</si>
  <si>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</si>
  <si>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</si>
  <si>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</si>
  <si>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</si>
  <si>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</si>
  <si>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</si>
  <si>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</si>
  <si>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</si>
  <si>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</si>
  <si>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</si>
  <si>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</si>
  <si>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</si>
  <si>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</si>
  <si>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</si>
  <si>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</si>
  <si>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</si>
  <si>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</si>
  <si>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</si>
  <si>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</si>
  <si>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</si>
  <si>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</si>
  <si>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</si>
  <si>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</si>
  <si>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</si>
  <si>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</si>
  <si>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</si>
  <si>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</si>
  <si>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</si>
  <si>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</si>
  <si>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</si>
  <si>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</si>
  <si>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</si>
  <si>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</si>
  <si>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</si>
  <si>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</si>
  <si>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</si>
  <si>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</si>
  <si>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</si>
  <si>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</si>
  <si>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</si>
  <si>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</si>
  <si>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</si>
  <si>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</si>
  <si>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</si>
  <si>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</si>
  <si>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</si>
  <si>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</si>
  <si>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</si>
  <si>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</si>
  <si>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</si>
  <si>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</si>
  <si>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</si>
  <si>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</si>
  <si>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</si>
  <si>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</si>
  <si>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</si>
  <si>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</si>
  <si>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</si>
  <si>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</si>
  <si>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</si>
  <si>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</si>
  <si>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</si>
  <si>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</si>
  <si>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</si>
  <si>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</si>
  <si>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</si>
  <si>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</si>
  <si>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</si>
  <si>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</si>
  <si>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</si>
  <si>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</si>
  <si>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</si>
  <si>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</si>
  <si>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</si>
  <si>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</si>
  <si>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</si>
  <si>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</si>
  <si>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</si>
  <si>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</si>
  <si>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</si>
  <si>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</si>
  <si>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</si>
  <si>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</si>
  <si>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</si>
  <si>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</si>
  <si>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</si>
  <si>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</si>
  <si>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</si>
  <si>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</si>
  <si>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</si>
  <si>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</si>
  <si>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</si>
  <si>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</si>
  <si>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</si>
  <si>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</si>
  <si>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</si>
  <si>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</si>
  <si>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</si>
  <si>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</si>
  <si>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</si>
  <si>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</si>
  <si>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</si>
  <si>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</si>
  <si>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</si>
  <si>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</si>
  <si>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</si>
  <si>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</si>
  <si>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</si>
  <si>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</si>
  <si>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</si>
  <si>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</si>
  <si>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</si>
  <si>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</si>
  <si>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</si>
  <si>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</si>
  <si>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</si>
  <si>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</si>
  <si>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</si>
  <si>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</si>
  <si>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</si>
  <si>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</si>
  <si>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</si>
  <si>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</si>
  <si>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</si>
  <si>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</si>
  <si>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</si>
  <si>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</si>
  <si>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</si>
  <si>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</si>
  <si>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</si>
  <si>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</si>
  <si>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</si>
  <si>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</si>
  <si>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</si>
  <si>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</si>
  <si>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</si>
  <si>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</si>
  <si>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</si>
  <si>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</si>
  <si>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</si>
  <si>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</si>
  <si>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</si>
  <si>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</si>
  <si>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</si>
  <si>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</si>
  <si>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</si>
  <si>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</si>
  <si>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</si>
  <si>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</si>
  <si>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</si>
  <si>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</si>
  <si>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</si>
  <si>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</si>
  <si>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</si>
  <si>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</si>
  <si>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</si>
  <si>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</si>
  <si>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</si>
  <si>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</si>
  <si>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</si>
  <si>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</si>
  <si>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</si>
  <si>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</si>
  <si>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</si>
  <si>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</si>
  <si>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</si>
  <si>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</si>
  <si>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</si>
  <si>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</si>
  <si>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</si>
  <si>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</si>
  <si>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</si>
  <si>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</si>
  <si>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</si>
  <si>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</si>
  <si>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</si>
  <si>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</si>
  <si>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</si>
  <si>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</si>
  <si>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</si>
  <si>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</si>
  <si>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</si>
  <si>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</si>
  <si>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</si>
  <si>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</si>
  <si>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</si>
  <si>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</si>
  <si>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</si>
  <si>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</si>
  <si>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</si>
  <si>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</si>
  <si>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</si>
  <si>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</si>
  <si>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</si>
  <si>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</si>
  <si>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</si>
  <si>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</si>
  <si>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</si>
  <si>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</si>
  <si>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</si>
  <si>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</si>
  <si>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</si>
  <si>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</si>
  <si>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</si>
  <si>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</si>
  <si>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</si>
  <si>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</si>
  <si>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</si>
  <si>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</si>
  <si>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</si>
  <si>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</si>
  <si>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</si>
  <si>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</si>
  <si>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</si>
  <si>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</si>
  <si>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</si>
  <si>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</si>
  <si>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</si>
  <si>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</si>
  <si>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</si>
  <si>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</si>
  <si>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</si>
  <si>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</si>
  <si>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</si>
  <si>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</si>
  <si>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</si>
  <si>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</si>
  <si>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</si>
  <si>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</si>
  <si>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</si>
  <si>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</si>
  <si>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</si>
  <si>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</si>
  <si>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</si>
  <si>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</si>
  <si>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</si>
  <si>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</si>
  <si>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</si>
  <si>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</si>
  <si>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</si>
  <si>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</si>
  <si>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</si>
  <si>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</si>
  <si>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</si>
  <si>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</si>
  <si>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</si>
  <si>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</si>
  <si>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</si>
  <si>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</si>
  <si>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</si>
  <si>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</si>
  <si>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</si>
  <si>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</si>
  <si>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</si>
  <si>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</si>
  <si>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</si>
  <si>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</si>
  <si>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</si>
  <si>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</si>
  <si>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</si>
  <si>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</si>
  <si>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</si>
  <si>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</si>
  <si>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</si>
  <si>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</si>
  <si>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</si>
  <si>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</si>
  <si>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</si>
  <si>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</si>
  <si>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</si>
  <si>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</si>
  <si>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</si>
  <si>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</si>
  <si>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</si>
  <si>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</si>
  <si>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</si>
  <si>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</si>
  <si>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</si>
  <si>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</si>
  <si>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</si>
  <si>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</si>
  <si>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</si>
  <si>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</si>
  <si>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</si>
  <si>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</si>
  <si>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</si>
  <si>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</si>
  <si>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</si>
  <si>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</si>
  <si>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</si>
  <si>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</si>
  <si>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</si>
  <si>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</si>
  <si>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</si>
  <si>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</si>
  <si>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</si>
  <si>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</si>
  <si>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</si>
  <si>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</si>
  <si>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</si>
  <si>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</si>
  <si>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</si>
  <si>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</si>
  <si>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</si>
  <si>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</si>
  <si>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</si>
  <si>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</si>
  <si>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</si>
  <si>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</si>
  <si>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</si>
  <si>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</si>
  <si>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</si>
  <si>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</si>
  <si>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</si>
  <si>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</si>
  <si>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</si>
  <si>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</si>
  <si>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</si>
  <si>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</si>
  <si>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</si>
  <si>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</si>
  <si>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</si>
  <si>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</si>
  <si>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</si>
  <si>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</si>
  <si>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</si>
  <si>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</si>
  <si>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</si>
  <si>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</si>
  <si>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</si>
  <si>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</si>
  <si>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</si>
  <si>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</si>
  <si>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</si>
  <si>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</si>
  <si>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</si>
  <si>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</si>
  <si>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</si>
  <si>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</si>
  <si>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</si>
  <si>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</si>
  <si>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</si>
  <si>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</si>
  <si>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</si>
  <si>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</si>
  <si>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</si>
  <si>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</si>
  <si>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</si>
  <si>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</si>
  <si>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</si>
  <si>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</si>
  <si>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</si>
  <si>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</si>
  <si>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</si>
  <si>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</si>
  <si>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</si>
  <si>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</si>
  <si>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</si>
  <si>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</si>
  <si>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</si>
  <si>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</si>
  <si>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</si>
  <si>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</si>
  <si>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</si>
  <si>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</si>
  <si>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</si>
  <si>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</si>
  <si>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</si>
  <si>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</si>
  <si>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</si>
  <si>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</si>
  <si>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</si>
  <si>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</si>
  <si>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</si>
  <si>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</si>
  <si>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</si>
  <si>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</si>
  <si>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</si>
  <si>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</si>
  <si>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</si>
  <si>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</si>
  <si>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</si>
  <si>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</si>
  <si>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</si>
  <si>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</si>
  <si>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</si>
  <si>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</si>
  <si>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</si>
  <si>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</si>
  <si>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</si>
  <si>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</si>
  <si>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</si>
  <si>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</si>
  <si>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</si>
  <si>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</si>
  <si>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</si>
  <si>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</si>
  <si>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</si>
  <si>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</si>
  <si>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</si>
  <si>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</si>
  <si>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</si>
  <si>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</si>
  <si>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</si>
  <si>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</si>
  <si>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</si>
  <si>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</si>
  <si>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</si>
  <si>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</si>
  <si>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</si>
  <si>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</si>
  <si>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</si>
  <si>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</si>
  <si>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</si>
  <si>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</si>
  <si>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</si>
  <si>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</si>
  <si>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</si>
  <si>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</si>
  <si>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</si>
  <si>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</si>
  <si>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</si>
  <si>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</si>
  <si>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</si>
  <si>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</si>
  <si>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</si>
  <si>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</si>
  <si>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</si>
  <si>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</si>
  <si>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</si>
  <si>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</si>
  <si>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</si>
  <si>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</si>
  <si>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</si>
  <si>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</si>
  <si>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</si>
  <si>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</si>
  <si>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</si>
  <si>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</si>
  <si>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</si>
  <si>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</si>
  <si>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</si>
  <si>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</si>
  <si>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</si>
  <si>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</si>
  <si>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</si>
  <si>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</si>
  <si>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</si>
  <si>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</si>
  <si>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</si>
  <si>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</si>
  <si>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</si>
  <si>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</si>
  <si>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</si>
  <si>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</si>
  <si>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</si>
  <si>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</si>
  <si>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</si>
  <si>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</si>
  <si>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</si>
  <si>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</si>
  <si>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</si>
  <si>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</si>
  <si>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</si>
  <si>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</si>
  <si>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</si>
  <si>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</si>
  <si>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</si>
  <si>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</si>
  <si>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</si>
  <si>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</si>
  <si>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</si>
  <si>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</si>
  <si>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</si>
  <si>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</si>
  <si>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</si>
  <si>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</si>
  <si>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</si>
  <si>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</si>
  <si>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</si>
  <si>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</si>
  <si>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</si>
  <si>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</si>
  <si>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</si>
  <si>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</si>
  <si>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</si>
  <si>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</si>
  <si>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</si>
  <si>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</si>
  <si>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</si>
  <si>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</si>
  <si>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</si>
  <si>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</si>
  <si>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</si>
  <si>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</si>
  <si>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</si>
  <si>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</si>
  <si>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</si>
  <si>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</si>
  <si>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</si>
  <si>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</si>
  <si>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</si>
  <si>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</si>
  <si>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</si>
  <si>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</si>
  <si>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</si>
  <si>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</si>
  <si>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</si>
  <si>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</si>
  <si>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</si>
  <si>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</si>
  <si>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</si>
  <si>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</si>
  <si>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</si>
  <si>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</si>
  <si>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</si>
  <si>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</si>
  <si>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</si>
  <si>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</si>
  <si>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</si>
  <si>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</si>
  <si>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</si>
  <si>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</si>
  <si>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</si>
  <si>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</si>
  <si>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</si>
  <si>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</si>
  <si>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</si>
  <si>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</si>
  <si>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</si>
  <si>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</si>
  <si>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</si>
  <si>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</si>
  <si>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</si>
  <si>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</si>
  <si>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</si>
  <si>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</si>
  <si>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</si>
  <si>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</si>
  <si>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</si>
  <si>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</si>
  <si>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</si>
  <si>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</si>
  <si>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</si>
  <si>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</si>
  <si>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</si>
  <si>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</si>
  <si>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</si>
  <si>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</si>
  <si>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</si>
  <si>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</si>
  <si>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</si>
  <si>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</si>
  <si>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</si>
  <si>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</si>
  <si>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</si>
  <si>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</si>
  <si>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</si>
  <si>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</si>
  <si>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</si>
  <si>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</si>
  <si>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</si>
  <si>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</si>
  <si>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</si>
  <si>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</si>
  <si>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</si>
  <si>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</si>
  <si>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</si>
  <si>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</si>
  <si>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</si>
  <si>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</si>
  <si>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</si>
  <si>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</si>
  <si>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</si>
  <si>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</si>
  <si>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</si>
  <si>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</si>
  <si>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</si>
  <si>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</si>
  <si>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</si>
  <si>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</si>
  <si>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</si>
  <si>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</si>
  <si>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</si>
  <si>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</si>
  <si>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</si>
  <si>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</si>
  <si>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</si>
  <si>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</si>
  <si>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</si>
  <si>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</si>
  <si>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</si>
  <si>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</si>
  <si>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</si>
  <si>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</si>
  <si>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</si>
  <si>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</si>
  <si>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</si>
  <si>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</si>
  <si>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</si>
  <si>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</si>
  <si>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</si>
  <si>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</si>
  <si>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</si>
  <si>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</si>
  <si>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</si>
  <si>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</si>
  <si>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</si>
  <si>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</si>
  <si>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</si>
  <si>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</si>
  <si>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</si>
  <si>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</si>
  <si>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</si>
  <si>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</si>
  <si>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</si>
  <si>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</si>
  <si>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</si>
  <si>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</si>
  <si>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</si>
  <si>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</si>
  <si>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</si>
  <si>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</si>
  <si>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</si>
  <si>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</si>
  <si>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</si>
  <si>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</si>
  <si>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</si>
  <si>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</si>
  <si>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</si>
  <si>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</si>
  <si>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</si>
  <si>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</si>
  <si>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</si>
  <si>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</si>
  <si>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</si>
  <si>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</si>
  <si>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</si>
  <si>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</si>
  <si>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</si>
  <si>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</si>
  <si>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</si>
  <si>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</si>
  <si>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</si>
  <si>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</si>
  <si>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</si>
  <si>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</si>
  <si>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</si>
  <si>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</si>
  <si>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</si>
  <si>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</si>
  <si>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</si>
  <si>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</si>
  <si>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</si>
  <si>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</si>
  <si>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</si>
  <si>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</si>
  <si>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</si>
  <si>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</si>
  <si>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</si>
  <si>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</si>
  <si>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</si>
  <si>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</si>
  <si>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</si>
  <si>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</si>
  <si>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</si>
  <si>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</si>
  <si>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</si>
  <si>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</si>
  <si>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</si>
  <si>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</si>
  <si>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</si>
  <si>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</si>
  <si>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</si>
  <si>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</si>
  <si>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</si>
  <si>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</si>
  <si>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</si>
  <si>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</si>
  <si>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</si>
  <si>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</si>
  <si>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</si>
  <si>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</si>
  <si>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</si>
  <si>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</si>
  <si>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</si>
  <si>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</si>
  <si>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</si>
  <si>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</si>
  <si>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</si>
  <si>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</si>
  <si>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</si>
  <si>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</si>
  <si>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</si>
  <si>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</si>
  <si>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</si>
  <si>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</si>
  <si>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</si>
  <si>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</si>
  <si>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</si>
  <si>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</si>
  <si>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</si>
  <si>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</si>
  <si>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</si>
  <si>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</si>
  <si>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</si>
  <si>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</si>
  <si>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</si>
  <si>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</si>
  <si>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</si>
  <si>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</si>
  <si>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</si>
  <si>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</si>
  <si>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</si>
  <si>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</si>
  <si>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</si>
  <si>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</si>
  <si>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</si>
  <si>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</si>
  <si>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</si>
  <si>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</si>
  <si>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</si>
  <si>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</si>
  <si>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</si>
  <si>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</si>
  <si>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</si>
  <si>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</si>
  <si>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</si>
  <si>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</si>
  <si>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</si>
  <si>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</si>
  <si>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</si>
  <si>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</si>
  <si>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</si>
  <si>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</si>
  <si>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</si>
  <si>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</si>
  <si>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</si>
  <si>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</si>
  <si>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</si>
  <si>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</si>
  <si>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</si>
  <si>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</si>
  <si>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</si>
  <si>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</si>
  <si>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</si>
  <si>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</si>
  <si>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</si>
  <si>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</si>
  <si>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</si>
  <si>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</si>
  <si>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</si>
  <si>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</si>
  <si>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</si>
  <si>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</si>
  <si>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</si>
  <si>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</si>
  <si>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</si>
  <si>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</si>
  <si>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</si>
  <si>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</si>
  <si>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</si>
  <si>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</si>
  <si>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</si>
  <si>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</si>
  <si>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</si>
  <si>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</si>
  <si>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</si>
  <si>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</si>
  <si>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</si>
  <si>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</si>
  <si>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</si>
  <si>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</si>
  <si>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</si>
  <si>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</si>
  <si>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</si>
  <si>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</si>
  <si>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</si>
  <si>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</si>
  <si>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</si>
  <si>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</si>
  <si>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</si>
  <si>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</si>
  <si>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</si>
  <si>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</si>
  <si>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</si>
  <si>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</si>
  <si>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</si>
  <si>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</si>
  <si>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</si>
  <si>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</si>
  <si>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</si>
  <si>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</si>
  <si>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</si>
  <si>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</si>
  <si>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</si>
  <si>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</si>
  <si>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</si>
  <si>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</si>
  <si>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</si>
  <si>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</si>
  <si>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</si>
  <si>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</si>
  <si>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</si>
  <si>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</si>
  <si>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</si>
  <si>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</si>
  <si>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</si>
  <si>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</si>
  <si>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</si>
  <si>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</si>
  <si>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</si>
  <si>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</si>
  <si>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</si>
  <si>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</si>
  <si>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</si>
  <si>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</si>
  <si>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</si>
  <si>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</si>
  <si>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</si>
  <si>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</si>
  <si>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</si>
  <si>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</si>
  <si>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</si>
  <si>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</si>
  <si>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</si>
  <si>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</si>
  <si>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</si>
  <si>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</si>
  <si>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</si>
  <si>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</si>
  <si>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</si>
  <si>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</si>
  <si>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</si>
  <si>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</si>
  <si>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</si>
  <si>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</si>
  <si>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</si>
  <si>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</si>
  <si>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</si>
  <si>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</si>
  <si>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</si>
  <si>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</si>
  <si>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</si>
  <si>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</si>
  <si>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</si>
  <si>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</si>
  <si>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</si>
  <si>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</si>
  <si>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</si>
  <si>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</si>
  <si>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</si>
  <si>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</si>
  <si>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</si>
  <si>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</si>
  <si>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</si>
  <si>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</si>
  <si>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</si>
  <si>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</si>
  <si>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</si>
  <si>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</si>
  <si>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</si>
  <si>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</si>
  <si>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</si>
  <si>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</si>
  <si>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</si>
  <si>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</si>
  <si>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</si>
  <si>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</si>
  <si>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</si>
  <si>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</si>
  <si>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</si>
  <si>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</si>
  <si>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</si>
  <si>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</si>
  <si>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</si>
  <si>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</si>
  <si>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</si>
  <si>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</si>
  <si>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</si>
  <si>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</si>
  <si>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</si>
  <si>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</si>
  <si>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</si>
  <si>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</si>
  <si>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</si>
  <si>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</si>
  <si>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</si>
  <si>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</si>
  <si>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</si>
  <si>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</si>
  <si>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</si>
  <si>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</si>
  <si>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</si>
  <si>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</si>
  <si>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</si>
  <si>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</si>
  <si>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</si>
  <si>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</si>
  <si>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</si>
  <si>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</si>
  <si>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</si>
  <si>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</si>
  <si>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</si>
  <si>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</si>
  <si>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</si>
  <si>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</si>
  <si>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</si>
  <si>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</si>
  <si>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</si>
  <si>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</si>
  <si>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</si>
  <si>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</si>
  <si>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</si>
  <si>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</si>
  <si>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</si>
  <si>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</si>
  <si>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</si>
  <si>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</si>
  <si>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</si>
  <si>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</si>
  <si>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</si>
  <si>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</si>
  <si>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</si>
  <si>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</si>
  <si>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</si>
  <si>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</si>
  <si>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</si>
  <si>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</si>
  <si>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</si>
  <si>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</si>
  <si>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</si>
  <si>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</si>
  <si>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</si>
  <si>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</si>
  <si>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</si>
  <si>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</si>
  <si>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</si>
  <si>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</si>
  <si>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</si>
  <si>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</si>
  <si>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</si>
  <si>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</si>
  <si>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</si>
  <si>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</si>
  <si>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</si>
  <si>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</si>
  <si>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</si>
  <si>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</si>
  <si>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</si>
  <si>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</si>
  <si>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</si>
  <si>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</si>
  <si>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</si>
  <si>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</si>
  <si>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</si>
  <si>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</si>
  <si>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</si>
  <si>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</si>
  <si>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</si>
  <si>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</si>
  <si>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</si>
  <si>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</si>
  <si>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</si>
  <si>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</si>
  <si>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</si>
  <si>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</si>
  <si>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</si>
  <si>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</si>
  <si>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</si>
  <si>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</si>
  <si>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</si>
  <si>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</si>
  <si>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</si>
  <si>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</si>
  <si>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</si>
  <si>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</si>
  <si>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</si>
  <si>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</si>
  <si>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</si>
  <si>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</si>
  <si>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</si>
  <si>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</si>
  <si>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</si>
  <si>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</si>
  <si>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</si>
  <si>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</si>
  <si>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</si>
  <si>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</si>
  <si>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</si>
  <si>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</si>
  <si>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</si>
  <si>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</si>
  <si>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</si>
  <si>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</si>
  <si>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</si>
  <si>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</si>
  <si>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</si>
  <si>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</si>
  <si>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</si>
  <si>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</si>
  <si>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</si>
  <si>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</si>
  <si>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</si>
  <si>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</si>
  <si>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</si>
  <si>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</si>
  <si>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</si>
  <si>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</si>
  <si>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</si>
  <si>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</si>
  <si>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</si>
  <si>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</si>
  <si>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</si>
  <si>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</si>
  <si>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</si>
  <si>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</si>
  <si>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</si>
  <si>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</si>
  <si>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</si>
  <si>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</si>
  <si>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</si>
  <si>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</si>
  <si>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</si>
  <si>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</si>
  <si>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</si>
  <si>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</si>
  <si>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</si>
  <si>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</si>
  <si>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</si>
  <si>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</si>
  <si>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</si>
  <si>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</si>
  <si>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</si>
  <si>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</si>
  <si>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</si>
  <si>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</si>
  <si>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</si>
  <si>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</si>
  <si>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</si>
  <si>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</si>
  <si>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</si>
  <si>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</si>
  <si>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</si>
  <si>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</si>
  <si>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</si>
  <si>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</si>
  <si>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</si>
  <si>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</si>
  <si>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</si>
  <si>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</si>
  <si>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</si>
  <si>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</si>
  <si>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</si>
  <si>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</si>
  <si>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</si>
  <si>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</si>
  <si>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</si>
  <si>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</si>
  <si>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</si>
  <si>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</si>
  <si>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</si>
  <si>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</si>
  <si>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</si>
  <si>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</si>
  <si>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</si>
  <si>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</si>
  <si>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</si>
  <si>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</si>
  <si>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</si>
  <si>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</si>
  <si>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</si>
  <si>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</si>
  <si>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</si>
  <si>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</si>
  <si>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</si>
  <si>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</si>
  <si>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</si>
  <si>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</si>
  <si>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</si>
  <si>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</si>
  <si>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</si>
  <si>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</si>
  <si>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</si>
  <si>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</si>
  <si>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</si>
  <si>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</si>
  <si>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</si>
  <si>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</si>
  <si>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</si>
  <si>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</si>
  <si>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</si>
  <si>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</si>
  <si>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</si>
  <si>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</si>
  <si>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</si>
  <si>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</si>
  <si>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</si>
  <si>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</si>
  <si>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</si>
  <si>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</si>
  <si>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</si>
  <si>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</si>
  <si>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</si>
  <si>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</si>
  <si>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</si>
  <si>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</si>
  <si>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</si>
  <si>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</si>
  <si>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</si>
  <si>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</si>
  <si>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</si>
  <si>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</si>
  <si>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</si>
  <si>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</si>
  <si>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</si>
  <si>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</si>
  <si>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</si>
  <si>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</si>
  <si>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</si>
  <si>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</si>
  <si>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</si>
  <si>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</si>
  <si>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</si>
  <si>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</si>
  <si>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</si>
  <si>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</si>
  <si>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</si>
  <si>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</si>
  <si>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</si>
  <si>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</si>
  <si>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</si>
  <si>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</si>
  <si>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</si>
  <si>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</si>
  <si>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</si>
  <si>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</si>
  <si>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</si>
  <si>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</si>
  <si>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</si>
  <si>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</si>
  <si>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</si>
  <si>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</si>
  <si>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</si>
  <si>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</si>
  <si>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</si>
  <si>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</si>
  <si>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</si>
  <si>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</si>
  <si>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</si>
  <si>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</si>
  <si>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</si>
  <si>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</si>
  <si>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</si>
  <si>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</si>
  <si>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</si>
  <si>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</si>
  <si>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</si>
  <si>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</si>
  <si>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</si>
  <si>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</si>
  <si>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</si>
  <si>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</si>
  <si>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</si>
  <si>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</si>
  <si>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</si>
  <si>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</si>
  <si>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</si>
  <si>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</si>
  <si>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</si>
  <si>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</si>
  <si>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</si>
  <si>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</si>
  <si>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</si>
  <si>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</si>
  <si>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</si>
  <si>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</si>
  <si>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</si>
  <si>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</si>
  <si>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</si>
  <si>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</si>
  <si>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</si>
  <si>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</si>
  <si>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</si>
  <si>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</si>
  <si>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</si>
  <si>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</si>
  <si>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</si>
  <si>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</si>
  <si>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</si>
  <si>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</si>
  <si>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</si>
  <si>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</si>
  <si>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</si>
  <si>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</si>
  <si>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</si>
  <si>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</si>
  <si>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</si>
  <si>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</si>
  <si>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</si>
  <si>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</si>
  <si>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</si>
  <si>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</si>
  <si>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</si>
  <si>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</si>
  <si>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</si>
  <si>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</si>
  <si>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</si>
  <si>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</si>
  <si>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</si>
  <si>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</si>
  <si>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</si>
  <si>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</si>
  <si>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</si>
  <si>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</si>
  <si>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</si>
  <si>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</si>
  <si>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</si>
  <si>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</si>
  <si>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</si>
  <si>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</si>
  <si>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</si>
  <si>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</si>
  <si>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</si>
  <si>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</si>
  <si>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</si>
  <si>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</si>
  <si>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</si>
  <si>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</si>
  <si>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</si>
  <si>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</si>
  <si>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</si>
  <si>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</si>
  <si>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</si>
  <si>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</si>
  <si>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</si>
  <si>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</si>
  <si>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</si>
  <si>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</si>
  <si>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</si>
  <si>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</si>
  <si>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</si>
  <si>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</si>
  <si>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</si>
  <si>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</si>
  <si>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</si>
  <si>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</si>
  <si>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</si>
  <si>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</si>
  <si>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</si>
  <si>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</si>
  <si>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</si>
  <si>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</si>
  <si>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</si>
  <si>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</si>
  <si>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</si>
  <si>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</si>
  <si>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</si>
  <si>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</si>
  <si>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</si>
  <si>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</si>
  <si>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</si>
  <si>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</si>
  <si>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</si>
  <si>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</si>
  <si>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</si>
  <si>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</si>
  <si>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</si>
  <si>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</si>
  <si>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</si>
  <si>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</si>
  <si>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</si>
  <si>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</si>
  <si>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</si>
  <si>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</si>
  <si>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</si>
  <si>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</si>
  <si>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</si>
  <si>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</si>
  <si>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</si>
  <si>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</si>
  <si>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</si>
  <si>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</si>
  <si>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</si>
  <si>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</si>
  <si>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</si>
  <si>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</si>
  <si>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</si>
  <si>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</si>
  <si>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</si>
  <si>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</si>
  <si>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</si>
  <si>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</si>
  <si>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</si>
  <si>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</si>
  <si>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</si>
  <si>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</si>
  <si>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</si>
  <si>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</si>
  <si>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</si>
  <si>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</si>
  <si>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</si>
  <si>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</si>
  <si>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</si>
  <si>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</si>
  <si>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</si>
  <si>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</si>
  <si>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</si>
  <si>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</si>
  <si>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</si>
  <si>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</si>
  <si>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</si>
  <si>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</si>
  <si>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</si>
  <si>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</si>
  <si>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</si>
  <si>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</si>
  <si>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</si>
  <si>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</si>
  <si>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</si>
  <si>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</si>
  <si>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</si>
  <si>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</si>
  <si>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</si>
  <si>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</si>
  <si>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</si>
  <si>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</si>
  <si>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</si>
  <si>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</si>
  <si>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</si>
  <si>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</si>
  <si>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</si>
  <si>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</si>
  <si>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</si>
  <si>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</si>
  <si>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</si>
  <si>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</si>
  <si>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</si>
  <si>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</si>
  <si>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</si>
  <si>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</si>
  <si>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</si>
  <si>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</si>
  <si>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</si>
  <si>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</si>
  <si>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</si>
  <si>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</si>
  <si>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</si>
  <si>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</si>
  <si>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</si>
  <si>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</si>
  <si>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</si>
  <si>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</si>
  <si>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</si>
  <si>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</si>
  <si>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</si>
  <si>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</si>
  <si>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</si>
  <si>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</si>
  <si>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</si>
  <si>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</si>
  <si>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</si>
  <si>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</si>
  <si>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</si>
  <si>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</si>
  <si>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</si>
  <si>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</si>
  <si>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</si>
  <si>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</si>
  <si>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</si>
  <si>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</si>
  <si>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</si>
  <si>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</si>
  <si>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</si>
  <si>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</si>
  <si>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</si>
  <si>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</si>
  <si>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</si>
  <si>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</si>
  <si>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</si>
  <si>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</si>
  <si>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</si>
  <si>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</si>
  <si>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</si>
  <si>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</si>
  <si>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</si>
  <si>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</si>
  <si>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</si>
  <si>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</si>
  <si>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</si>
  <si>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</si>
  <si>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</si>
  <si>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</si>
  <si>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</si>
  <si>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</si>
  <si>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</si>
  <si>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</si>
  <si>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</si>
  <si>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</si>
  <si>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</si>
  <si>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</si>
  <si>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</si>
  <si>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</si>
  <si>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</si>
  <si>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</si>
  <si>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</si>
  <si>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</si>
  <si>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</si>
  <si>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</si>
  <si>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</si>
  <si>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</si>
  <si>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</si>
  <si>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</si>
  <si>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</si>
  <si>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</si>
  <si>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</si>
  <si>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</si>
  <si>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</si>
  <si>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</si>
  <si>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</si>
  <si>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</si>
  <si>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</si>
  <si>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</si>
  <si>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</si>
  <si>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</si>
  <si>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</si>
  <si>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</si>
  <si>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</si>
  <si>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</si>
  <si>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</si>
  <si>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</si>
  <si>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</si>
  <si>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</si>
  <si>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</si>
  <si>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</si>
  <si>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</si>
  <si>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</si>
  <si>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</si>
  <si>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</si>
  <si>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</si>
  <si>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</si>
  <si>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</si>
  <si>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</si>
  <si>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</si>
  <si>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</si>
  <si>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</si>
  <si>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</si>
  <si>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</si>
  <si>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</si>
  <si>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</si>
  <si>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</si>
  <si>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</si>
  <si>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</si>
  <si>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</si>
  <si>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</si>
  <si>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</si>
  <si>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</si>
  <si>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</si>
  <si>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</si>
  <si>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</si>
  <si>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</si>
  <si>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</si>
  <si>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</si>
  <si>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</si>
  <si>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</si>
  <si>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</si>
  <si>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</si>
  <si>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</si>
  <si>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</si>
  <si>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</si>
  <si>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</si>
  <si>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</si>
  <si>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</si>
  <si>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</si>
  <si>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</si>
  <si>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</si>
  <si>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</si>
  <si>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</si>
  <si>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</si>
  <si>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</si>
  <si>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</si>
  <si>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</si>
  <si>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</si>
  <si>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</si>
  <si>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</si>
  <si>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</si>
  <si>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</si>
  <si>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</si>
  <si>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</si>
  <si>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</si>
  <si>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</si>
  <si>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</si>
  <si>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</si>
  <si>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</si>
  <si>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</si>
  <si>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</si>
  <si>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</si>
  <si>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</si>
  <si>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</si>
  <si>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</si>
  <si>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</si>
  <si>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</si>
  <si>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</si>
  <si>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</si>
  <si>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</si>
  <si>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</si>
  <si>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</si>
  <si>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</si>
  <si>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</si>
  <si>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</si>
  <si>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</si>
  <si>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</si>
  <si>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</si>
  <si>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</si>
  <si>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</si>
  <si>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</si>
  <si>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</si>
  <si>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</si>
  <si>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</si>
  <si>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</si>
  <si>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</si>
  <si>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</si>
  <si>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</si>
  <si>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</si>
  <si>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</si>
  <si>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</si>
  <si>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</si>
  <si>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</si>
  <si>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</si>
  <si>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</si>
  <si>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</si>
  <si>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</si>
  <si>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</si>
  <si>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</si>
  <si>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</si>
  <si>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</si>
  <si>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</si>
  <si>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</si>
  <si>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</si>
  <si>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</si>
  <si>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</si>
  <si>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</si>
  <si>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</si>
  <si>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</si>
  <si>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</si>
  <si>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</si>
  <si>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</si>
  <si>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</si>
  <si>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</si>
  <si>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</si>
  <si>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</si>
  <si>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</si>
  <si>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</si>
  <si>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</si>
  <si>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</si>
  <si>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</si>
  <si>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</si>
  <si>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</si>
  <si>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</si>
  <si>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</si>
  <si>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</si>
  <si>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</si>
  <si>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</si>
  <si>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</si>
  <si>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</si>
  <si>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</si>
  <si>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</si>
  <si>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</si>
  <si>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</si>
  <si>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</si>
  <si>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</si>
  <si>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</si>
  <si>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</si>
  <si>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</si>
  <si>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</si>
  <si>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</si>
  <si>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</si>
  <si>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</si>
  <si>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</si>
  <si>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</si>
  <si>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</si>
  <si>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</si>
  <si>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</si>
  <si>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</si>
  <si>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</si>
  <si>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</si>
  <si>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</si>
  <si>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</si>
  <si>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</si>
  <si>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</si>
  <si>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</si>
  <si>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</si>
  <si>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</si>
  <si>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</si>
  <si>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</si>
  <si>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</si>
  <si>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</si>
  <si>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</si>
  <si>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</si>
  <si>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</si>
  <si>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</si>
  <si>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</si>
  <si>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</si>
  <si>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</si>
  <si>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</si>
  <si>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</si>
  <si>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</si>
  <si>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</si>
  <si>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</si>
  <si>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</si>
  <si>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</si>
  <si>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</si>
  <si>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</si>
  <si>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</si>
  <si>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</si>
  <si>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</si>
  <si>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</si>
  <si>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</si>
  <si>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</si>
  <si>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</si>
  <si>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</si>
  <si>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</si>
  <si>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</si>
  <si>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</si>
  <si>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</si>
  <si>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</si>
  <si>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</si>
  <si>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</si>
  <si>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</si>
  <si>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</si>
  <si>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</si>
  <si>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</si>
  <si>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</si>
  <si>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</si>
  <si>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</si>
  <si>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</si>
  <si>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</si>
  <si>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</si>
  <si>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</si>
  <si>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</si>
  <si>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</si>
  <si>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</si>
  <si>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</si>
  <si>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</si>
  <si>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</si>
  <si>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</si>
  <si>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</si>
  <si>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</si>
  <si>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</si>
  <si>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</si>
  <si>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</si>
  <si>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</si>
  <si>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</si>
  <si>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</si>
  <si>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</si>
  <si>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</si>
  <si>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</si>
  <si>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</si>
  <si>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</si>
  <si>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</si>
  <si>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</si>
  <si>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</si>
  <si>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</si>
  <si>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</si>
  <si>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</si>
  <si>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</si>
  <si>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</si>
  <si>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</si>
  <si>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</si>
  <si>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</si>
  <si>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</si>
  <si>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</si>
  <si>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</si>
  <si>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</si>
  <si>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</si>
  <si>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</si>
  <si>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</si>
  <si>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</si>
  <si>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</si>
  <si>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</si>
  <si>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</si>
  <si>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</si>
  <si>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</si>
  <si>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</si>
  <si>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</si>
  <si>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</si>
  <si>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</si>
  <si>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</si>
  <si>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</si>
  <si>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</si>
  <si>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</si>
  <si>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</si>
  <si>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</si>
  <si>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</si>
  <si>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</si>
  <si>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</si>
  <si>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</si>
  <si>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</si>
  <si>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</si>
  <si>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</si>
  <si>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</si>
  <si>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</si>
  <si>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</si>
  <si>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</si>
  <si>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</si>
  <si>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</si>
  <si>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</si>
  <si>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</si>
  <si>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</si>
  <si>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</si>
  <si>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</si>
  <si>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</si>
  <si>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</si>
  <si>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</si>
  <si>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</si>
  <si>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</si>
  <si>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</si>
  <si>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</si>
  <si>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</si>
  <si>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</si>
  <si>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</si>
  <si>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</si>
  <si>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</si>
  <si>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</si>
  <si>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</si>
  <si>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</si>
  <si>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</si>
  <si>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</si>
  <si>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</si>
  <si>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</si>
  <si>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</si>
  <si>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</si>
  <si>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</si>
  <si>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</si>
  <si>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</si>
  <si>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</si>
  <si>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</si>
  <si>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</si>
  <si>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</si>
  <si>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</si>
  <si>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</si>
  <si>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</si>
  <si>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</si>
  <si>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</si>
  <si>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</si>
  <si>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</si>
  <si>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</si>
  <si>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</si>
  <si>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</si>
  <si>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</si>
  <si>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</si>
  <si>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</si>
  <si>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</si>
  <si>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</si>
  <si>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</si>
  <si>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</si>
  <si>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</si>
  <si>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</si>
  <si>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</si>
  <si>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</si>
  <si>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</si>
  <si>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</si>
  <si>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</si>
  <si>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</si>
  <si>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</si>
  <si>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</si>
  <si>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</si>
  <si>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</si>
  <si>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</si>
  <si>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</si>
  <si>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</si>
  <si>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</si>
  <si>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</si>
  <si>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</si>
  <si>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</si>
  <si>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</si>
  <si>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</si>
  <si>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</si>
  <si>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</si>
  <si>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</si>
  <si>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</si>
  <si>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</si>
  <si>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</si>
  <si>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</si>
  <si>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</si>
  <si>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</si>
  <si>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</si>
  <si>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</si>
  <si>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</si>
  <si>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</si>
  <si>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</si>
  <si>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</si>
  <si>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</si>
  <si>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</si>
  <si>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</si>
  <si>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</si>
  <si>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</si>
  <si>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</si>
  <si>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</si>
  <si>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</si>
  <si>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</si>
  <si>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</si>
  <si>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</si>
  <si>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</si>
  <si>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</si>
  <si>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</si>
  <si>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</si>
  <si>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</si>
  <si>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</si>
  <si>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</si>
  <si>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</si>
  <si>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</si>
  <si>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</si>
  <si>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</si>
  <si>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</si>
  <si>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</si>
  <si>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</si>
  <si>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</si>
  <si>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</si>
  <si>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</si>
  <si>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</si>
  <si>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</si>
  <si>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</si>
  <si>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</si>
  <si>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</si>
  <si>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</si>
  <si>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</si>
  <si>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</si>
  <si>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</si>
  <si>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</si>
  <si>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</si>
  <si>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</si>
  <si>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</si>
  <si>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</si>
  <si>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</si>
  <si>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</si>
  <si>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</si>
  <si>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</si>
  <si>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</si>
  <si>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</si>
  <si>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</si>
  <si>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</si>
  <si>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</si>
  <si>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</si>
  <si>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</si>
  <si>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</si>
  <si>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</si>
  <si>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</si>
  <si>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</si>
  <si>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</si>
  <si>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</si>
  <si>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</si>
  <si>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</si>
  <si>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</si>
  <si>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</si>
  <si>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</si>
  <si>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</si>
  <si>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</si>
  <si>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</si>
  <si>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</si>
  <si>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</si>
  <si>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</si>
  <si>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</si>
  <si>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</si>
  <si>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</si>
  <si>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</si>
  <si>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</si>
  <si>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</si>
  <si>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</si>
  <si>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</si>
  <si>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</si>
  <si>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</si>
  <si>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</si>
  <si>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</si>
  <si>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</si>
  <si>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</si>
  <si>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</si>
  <si>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</si>
  <si>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</si>
  <si>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</si>
  <si>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</si>
  <si>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</si>
  <si>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</si>
  <si>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</si>
  <si>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</si>
  <si>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</si>
  <si>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</si>
  <si>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</si>
  <si>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</si>
  <si>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</si>
  <si>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</si>
  <si>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</si>
  <si>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</si>
  <si>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</si>
  <si>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</si>
  <si>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</si>
  <si>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</si>
  <si>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</si>
  <si>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</si>
  <si>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</si>
  <si>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</si>
  <si>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</si>
  <si>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</si>
  <si>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</si>
  <si>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</si>
  <si>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</si>
  <si>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</si>
  <si>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</si>
  <si>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</si>
  <si>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</si>
  <si>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</si>
  <si>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</si>
  <si>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</si>
  <si>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</si>
  <si>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</si>
  <si>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</si>
  <si>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</si>
  <si>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</si>
  <si>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</si>
  <si>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</si>
  <si>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</si>
  <si>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</si>
  <si>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</si>
  <si>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</si>
  <si>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</si>
  <si>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</si>
  <si>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</si>
  <si>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</si>
  <si>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</si>
  <si>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</si>
  <si>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</si>
  <si>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</si>
  <si>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</si>
  <si>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</si>
  <si>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</si>
  <si>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</si>
  <si>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</si>
  <si>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</si>
  <si>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</si>
  <si>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</si>
  <si>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</si>
  <si>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</si>
  <si>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</si>
  <si>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</si>
  <si>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</si>
  <si>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</si>
  <si>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</si>
  <si>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</si>
  <si>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</si>
  <si>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</si>
  <si>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</si>
  <si>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</si>
  <si>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</si>
  <si>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</si>
  <si>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</si>
  <si>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</si>
  <si>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</si>
  <si>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</si>
  <si>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</si>
  <si>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</si>
  <si>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</si>
  <si>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</si>
  <si>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</si>
  <si>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</si>
  <si>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</si>
  <si>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</si>
  <si>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</si>
  <si>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</si>
  <si>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</si>
  <si>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</si>
  <si>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</si>
  <si>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</si>
  <si>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</si>
  <si>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</si>
  <si>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</si>
  <si>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</si>
  <si>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</si>
  <si>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</si>
  <si>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</si>
  <si>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</si>
  <si>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</si>
  <si>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</si>
  <si>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</si>
  <si>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</si>
  <si>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</si>
  <si>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</si>
  <si>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</si>
  <si>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</si>
  <si>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</si>
  <si>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</si>
  <si>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</si>
  <si>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</si>
  <si>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</si>
  <si>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</si>
  <si>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</si>
  <si>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</si>
  <si>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</si>
  <si>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</si>
  <si>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</si>
  <si>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</si>
  <si>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</si>
  <si>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</si>
  <si>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</si>
  <si>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</si>
  <si>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</si>
  <si>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</si>
  <si>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</si>
  <si>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</si>
  <si>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</si>
  <si>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</si>
  <si>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</si>
  <si>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</si>
  <si>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</si>
  <si>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</si>
  <si>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</si>
  <si>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</si>
  <si>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</si>
  <si>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</si>
  <si>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</si>
  <si>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</si>
  <si>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</si>
  <si>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</si>
  <si>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</si>
  <si>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</si>
  <si>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</si>
  <si>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</si>
  <si>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</si>
  <si>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</si>
  <si>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</si>
  <si>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</si>
  <si>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</si>
  <si>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</si>
  <si>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</si>
  <si>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</si>
  <si>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</si>
  <si>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</si>
  <si>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</si>
  <si>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</si>
  <si>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</si>
  <si>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</si>
  <si>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</si>
  <si>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</si>
  <si>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</si>
  <si>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</si>
  <si>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</si>
  <si>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</si>
  <si>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</si>
  <si>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</si>
  <si>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</si>
  <si>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</si>
  <si>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</si>
  <si>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</si>
  <si>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</si>
  <si>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</si>
  <si>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</si>
  <si>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</si>
  <si>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</si>
  <si>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</si>
  <si>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</si>
  <si>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</si>
  <si>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</si>
  <si>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</si>
  <si>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</si>
  <si>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</si>
  <si>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</si>
  <si>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</si>
  <si>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</si>
  <si>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</si>
  <si>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</si>
  <si>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</si>
  <si>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</si>
  <si>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</si>
  <si>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</si>
  <si>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</si>
  <si>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</si>
  <si>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</si>
  <si>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</si>
  <si>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</si>
  <si>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</si>
  <si>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</si>
  <si>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</si>
  <si>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</si>
  <si>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</si>
  <si>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</si>
  <si>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</si>
  <si>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</si>
  <si>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</si>
  <si>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</si>
  <si>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</si>
  <si>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</si>
  <si>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</si>
  <si>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</si>
  <si>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</si>
  <si>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</si>
  <si>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</si>
  <si>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</si>
  <si>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</si>
  <si>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</si>
  <si>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</si>
  <si>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</si>
  <si>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</si>
  <si>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</si>
  <si>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</si>
  <si>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</si>
  <si>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</si>
  <si>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</si>
  <si>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</si>
  <si>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</si>
  <si>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</si>
  <si>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</si>
  <si>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</si>
  <si>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</si>
  <si>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</si>
  <si>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</si>
  <si>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</si>
  <si>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</si>
  <si>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</si>
  <si>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</si>
  <si>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</si>
  <si>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</si>
  <si>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</si>
  <si>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</si>
  <si>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</si>
  <si>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</si>
  <si>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</si>
  <si>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</si>
  <si>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</si>
  <si>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</si>
  <si>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</si>
  <si>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</si>
  <si>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</si>
  <si>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</si>
  <si>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</si>
  <si>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</si>
  <si>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</si>
  <si>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</si>
  <si>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</si>
  <si>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</si>
  <si>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</si>
  <si>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</si>
  <si>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</si>
  <si>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</si>
  <si>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</si>
  <si>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</si>
  <si>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</si>
  <si>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</si>
  <si>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</si>
  <si>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</si>
  <si>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</si>
  <si>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</si>
  <si>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</si>
  <si>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</si>
  <si>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</si>
  <si>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</si>
  <si>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</si>
  <si>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</si>
  <si>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</si>
  <si>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</si>
  <si>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</si>
  <si>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</si>
  <si>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</si>
  <si>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</si>
  <si>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</si>
  <si>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</si>
  <si>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</si>
  <si>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</si>
  <si>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</si>
  <si>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</si>
  <si>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</si>
  <si>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</si>
  <si>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</si>
  <si>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</si>
  <si>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</si>
  <si>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</si>
  <si>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</si>
  <si>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</si>
  <si>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</si>
  <si>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</si>
  <si>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</si>
  <si>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</si>
  <si>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</si>
  <si>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</si>
  <si>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</si>
  <si>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</si>
  <si>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</si>
  <si>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</si>
  <si>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</si>
  <si>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</si>
  <si>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</si>
  <si>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</si>
  <si>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</si>
  <si>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</si>
  <si>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</si>
  <si>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</si>
  <si>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</si>
  <si>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</si>
  <si>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</si>
  <si>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</si>
  <si>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</si>
  <si>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</si>
  <si>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</si>
  <si>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</si>
  <si>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</si>
  <si>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</si>
  <si>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</si>
  <si>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</si>
  <si>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</si>
  <si>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</si>
  <si>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</si>
  <si>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</si>
  <si>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</si>
  <si>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</si>
  <si>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</si>
  <si>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</si>
  <si>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</si>
  <si>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</si>
  <si>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</si>
  <si>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</si>
  <si>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</si>
  <si>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</si>
  <si>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</si>
  <si>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</si>
  <si>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</si>
  <si>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</si>
  <si>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</si>
  <si>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</si>
  <si>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</si>
  <si>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</si>
  <si>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</si>
  <si>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</si>
  <si>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</si>
  <si>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</si>
  <si>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</si>
  <si>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</si>
  <si>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</si>
  <si>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</si>
  <si>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</si>
  <si>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</si>
  <si>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</si>
  <si>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</si>
  <si>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</si>
  <si>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</si>
  <si>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</si>
  <si>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</si>
  <si>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</si>
  <si>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</si>
  <si>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</si>
  <si>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</si>
  <si>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</si>
  <si>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</si>
  <si>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</si>
  <si>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</si>
  <si>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</si>
  <si>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</si>
  <si>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</si>
  <si>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</si>
  <si>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</si>
  <si>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</si>
  <si>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</si>
  <si>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</si>
  <si>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</si>
  <si>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</si>
  <si>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</si>
  <si>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</si>
  <si>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</si>
  <si>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</si>
  <si>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</si>
  <si>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</si>
  <si>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</si>
  <si>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</si>
  <si>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</si>
  <si>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</si>
  <si>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</si>
  <si>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</si>
  <si>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</si>
  <si>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</si>
  <si>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</si>
  <si>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</si>
  <si>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</si>
  <si>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</si>
  <si>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</si>
  <si>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</si>
  <si>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</si>
  <si>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</si>
  <si>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</si>
  <si>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</si>
  <si>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</si>
  <si>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</si>
  <si>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</si>
  <si>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</si>
  <si>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</si>
  <si>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</si>
  <si>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</si>
  <si>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</si>
  <si>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</si>
  <si>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</si>
  <si>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</si>
  <si>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</si>
  <si>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</si>
  <si>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</si>
  <si>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</si>
  <si>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</si>
  <si>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</si>
  <si>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</si>
  <si>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</si>
  <si>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</si>
  <si>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</si>
  <si>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</si>
  <si>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</si>
  <si>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</si>
  <si>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</si>
  <si>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</si>
  <si>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</si>
  <si>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</si>
  <si>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</si>
  <si>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</si>
  <si>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</si>
  <si>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</si>
  <si>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</si>
  <si>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</si>
  <si>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</si>
  <si>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</si>
  <si>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</si>
  <si>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</si>
  <si>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</si>
  <si>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</si>
  <si>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</si>
  <si>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</si>
  <si>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</si>
  <si>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</si>
  <si>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</si>
  <si>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</si>
  <si>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</si>
  <si>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</si>
  <si>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</si>
  <si>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</si>
  <si>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</si>
  <si>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</si>
  <si>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</si>
  <si>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</si>
  <si>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</si>
  <si>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</si>
  <si>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</si>
  <si>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</si>
  <si>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</si>
  <si>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</si>
  <si>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</si>
  <si>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</si>
  <si>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</si>
  <si>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</si>
  <si>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</si>
  <si>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</si>
  <si>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</si>
  <si>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</si>
  <si>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</si>
  <si>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</si>
  <si>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</si>
  <si>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</si>
  <si>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</si>
  <si>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</si>
  <si>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</si>
  <si>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</si>
  <si>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</si>
  <si>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</si>
  <si>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</si>
  <si>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</si>
  <si>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</si>
  <si>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</si>
  <si>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</si>
  <si>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</si>
  <si>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</si>
  <si>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</si>
  <si>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</si>
  <si>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</si>
  <si>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</si>
  <si>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</si>
  <si>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</si>
  <si>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</si>
  <si>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</si>
  <si>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</si>
  <si>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</si>
  <si>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</si>
  <si>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</si>
  <si>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</si>
  <si>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</si>
  <si>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</si>
  <si>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</si>
  <si>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</si>
  <si>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</si>
  <si>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</si>
  <si>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</si>
  <si>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</si>
  <si>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</si>
  <si>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</si>
  <si>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</si>
  <si>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</si>
  <si>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</si>
  <si>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</si>
  <si>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</si>
  <si>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</si>
  <si>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</si>
  <si>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</si>
  <si>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</si>
  <si>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</si>
  <si>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</si>
  <si>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</si>
  <si>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</si>
  <si>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</si>
  <si>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</si>
  <si>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</si>
  <si>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</si>
  <si>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</si>
  <si>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</si>
  <si>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</si>
  <si>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</si>
  <si>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</si>
  <si>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</si>
  <si>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</si>
  <si>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</si>
  <si>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</si>
  <si>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</si>
  <si>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</si>
  <si>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</si>
  <si>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</si>
  <si>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</si>
  <si>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</si>
  <si>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</si>
  <si>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</si>
  <si>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</si>
  <si>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</si>
  <si>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</si>
  <si>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</si>
  <si>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</si>
  <si>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</si>
  <si>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</si>
  <si>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</si>
  <si>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</si>
  <si>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</si>
  <si>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</si>
  <si>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</si>
  <si>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</si>
  <si>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</si>
  <si>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</si>
  <si>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</si>
  <si>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</si>
  <si>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</si>
  <si>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</si>
  <si>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</si>
  <si>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</si>
  <si>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</si>
  <si>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</si>
  <si>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</si>
  <si>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</si>
  <si>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</si>
  <si>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</si>
  <si>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</si>
  <si>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</si>
  <si>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</si>
  <si>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</si>
  <si>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</si>
  <si>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</si>
  <si>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</si>
  <si>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</si>
  <si>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</si>
  <si>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</si>
  <si>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</si>
  <si>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</si>
  <si>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</si>
  <si>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</si>
  <si>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</si>
  <si>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</si>
  <si>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</si>
  <si>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</si>
  <si>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</si>
  <si>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</si>
  <si>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</si>
  <si>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</si>
  <si>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</si>
  <si>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</si>
  <si>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</si>
  <si>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</si>
  <si>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</si>
  <si>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</si>
  <si>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</si>
  <si>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</si>
  <si>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</si>
  <si>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</si>
  <si>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</si>
  <si>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</si>
  <si>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</si>
  <si>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</si>
  <si>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</si>
  <si>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</si>
  <si>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</si>
  <si>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</si>
  <si>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</si>
  <si>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</si>
  <si>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</si>
  <si>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</si>
  <si>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</si>
  <si>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</si>
  <si>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</si>
  <si>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</si>
  <si>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</si>
  <si>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</si>
  <si>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</si>
  <si>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</si>
  <si>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</si>
  <si>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</si>
  <si>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</si>
  <si>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</si>
  <si>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</si>
  <si>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</si>
  <si>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</si>
  <si>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</si>
  <si>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</si>
  <si>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</si>
  <si>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</si>
  <si>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</si>
  <si>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</si>
  <si>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</si>
  <si>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</si>
  <si>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</si>
  <si>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</si>
  <si>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</si>
  <si>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</si>
  <si>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</si>
  <si>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</si>
  <si>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</si>
  <si>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</si>
  <si>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</si>
  <si>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</si>
  <si>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</si>
  <si>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</si>
  <si>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</si>
  <si>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</si>
  <si>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</si>
  <si>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</si>
  <si>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</si>
  <si>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</si>
  <si>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</si>
  <si>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</si>
  <si>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</si>
  <si>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</si>
  <si>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</si>
  <si>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</si>
  <si>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</si>
  <si>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</si>
  <si>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</si>
  <si>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</si>
  <si>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</si>
  <si>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</si>
  <si>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</si>
  <si>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</si>
  <si>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</si>
  <si>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</si>
  <si>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</si>
  <si>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</si>
  <si>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</si>
  <si>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</si>
  <si>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</si>
  <si>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</si>
  <si>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</si>
  <si>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</si>
  <si>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</si>
  <si>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</si>
  <si>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</si>
  <si>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</si>
  <si>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</si>
  <si>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</si>
  <si>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</si>
  <si>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</si>
  <si>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</si>
  <si>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</si>
  <si>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</si>
  <si>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</si>
  <si>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</si>
  <si>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</si>
  <si>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</si>
  <si>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</si>
  <si>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</si>
  <si>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</si>
  <si>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</si>
  <si>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</si>
  <si>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</si>
  <si>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</si>
  <si>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</si>
  <si>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</si>
  <si>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</si>
  <si>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</si>
  <si>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</si>
  <si>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</si>
  <si>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</si>
  <si>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</si>
  <si>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</si>
  <si>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</si>
  <si>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</si>
  <si>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</si>
  <si>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</si>
  <si>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</si>
  <si>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</si>
  <si>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</si>
  <si>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</si>
  <si>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</si>
  <si>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</si>
  <si>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</si>
  <si>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</si>
  <si>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</si>
  <si>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</si>
  <si>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</si>
  <si>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</si>
  <si>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</si>
  <si>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</si>
  <si>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</si>
  <si>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</si>
  <si>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</si>
  <si>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</si>
  <si>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</si>
  <si>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</si>
  <si>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</si>
  <si>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</si>
  <si>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</si>
  <si>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</si>
  <si>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</si>
  <si>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</si>
  <si>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</si>
  <si>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</si>
  <si>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</si>
  <si>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</si>
  <si>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</si>
  <si>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</si>
  <si>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</si>
  <si>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</si>
  <si>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</si>
  <si>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</si>
  <si>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</si>
  <si>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</si>
  <si>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</si>
  <si>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</si>
  <si>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</si>
  <si>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</si>
  <si>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</si>
  <si>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</si>
  <si>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</si>
  <si>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</si>
  <si>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</si>
  <si>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</si>
  <si>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</si>
  <si>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</si>
  <si>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</si>
  <si>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</si>
  <si>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</si>
  <si>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</si>
  <si>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</si>
  <si>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</si>
  <si>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</si>
  <si>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</si>
  <si>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</si>
  <si>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</si>
  <si>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</si>
  <si>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</si>
  <si>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</si>
  <si>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</si>
  <si>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</si>
  <si>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</si>
  <si>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</si>
  <si>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</si>
  <si>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</si>
  <si>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</si>
  <si>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</si>
  <si>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</si>
  <si>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</si>
  <si>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</si>
  <si>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</si>
  <si>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</si>
  <si>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</si>
  <si>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</si>
  <si>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</si>
  <si>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</si>
  <si>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</si>
  <si>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</si>
  <si>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</si>
  <si>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</si>
  <si>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</si>
  <si>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</si>
  <si>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</si>
  <si>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</si>
  <si>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</si>
  <si>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</si>
  <si>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</si>
  <si>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</si>
  <si>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</si>
  <si>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</si>
  <si>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</si>
  <si>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</si>
  <si>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</si>
  <si>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</si>
  <si>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</si>
  <si>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</si>
  <si>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</si>
  <si>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</si>
  <si>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</si>
  <si>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</si>
  <si>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</si>
  <si>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</si>
  <si>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</si>
  <si>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</si>
  <si>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</si>
  <si>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</si>
  <si>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</si>
  <si>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</si>
  <si>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</si>
  <si>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</si>
  <si>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</si>
  <si>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</si>
  <si>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</si>
  <si>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</si>
  <si>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</si>
  <si>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</si>
  <si>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</si>
  <si>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</si>
  <si>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</si>
  <si>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</si>
  <si>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</si>
  <si>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</si>
  <si>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</si>
  <si>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</si>
  <si>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</si>
  <si>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</si>
  <si>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</si>
  <si>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</si>
  <si>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</si>
  <si>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</si>
  <si>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</si>
  <si>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</si>
  <si>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</si>
  <si>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</si>
  <si>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</si>
  <si>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</si>
  <si>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</si>
  <si>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</si>
  <si>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</si>
  <si>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</si>
  <si>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</si>
  <si>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</si>
  <si>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</si>
  <si>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</si>
  <si>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</si>
  <si>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</si>
  <si>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</si>
  <si>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</si>
  <si>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</si>
  <si>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</si>
  <si>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</si>
  <si>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</si>
  <si>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</si>
  <si>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</si>
  <si>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</si>
  <si>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</si>
  <si>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</si>
  <si>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</si>
  <si>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</si>
  <si>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</si>
  <si>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</si>
  <si>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</si>
  <si>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</si>
  <si>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</si>
  <si>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</si>
  <si>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</si>
  <si>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</si>
  <si>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</si>
  <si>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</si>
  <si>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</si>
  <si>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</si>
  <si>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</si>
  <si>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</si>
  <si>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</si>
  <si>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</si>
  <si>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</si>
  <si>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</si>
  <si>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</si>
  <si>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</si>
  <si>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</si>
  <si>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</si>
  <si>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</si>
  <si>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</si>
  <si>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</si>
  <si>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</si>
  <si>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</si>
  <si>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</si>
  <si>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</si>
  <si>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</si>
  <si>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</si>
  <si>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</si>
  <si>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</si>
  <si>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</si>
  <si>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</si>
  <si>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</si>
  <si>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</si>
  <si>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</si>
  <si>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</si>
  <si>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</si>
  <si>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</si>
  <si>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</si>
  <si>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</si>
  <si>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</si>
  <si>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</si>
  <si>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</si>
  <si>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</si>
  <si>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</si>
  <si>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</si>
  <si>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</si>
  <si>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</si>
  <si>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</si>
  <si>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</si>
  <si>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</si>
  <si>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</si>
  <si>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</si>
  <si>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</si>
  <si>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</si>
  <si>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</si>
  <si>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</si>
  <si>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</si>
  <si>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</si>
  <si>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</si>
  <si>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</si>
  <si>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</si>
  <si>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</si>
  <si>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</si>
  <si>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</si>
  <si>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</si>
  <si>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</si>
  <si>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</si>
  <si>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</si>
  <si>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</si>
  <si>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</si>
  <si>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</si>
  <si>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</si>
  <si>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</si>
  <si>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</si>
  <si>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</si>
  <si>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</si>
  <si>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</si>
  <si>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</si>
  <si>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</si>
  <si>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</si>
  <si>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</si>
  <si>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</si>
  <si>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</si>
  <si>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</si>
  <si>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</si>
  <si>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</si>
  <si>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</si>
  <si>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</si>
  <si>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</si>
  <si>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</si>
  <si>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</si>
  <si>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</si>
  <si>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</si>
  <si>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</si>
  <si>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</si>
  <si>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</si>
  <si>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</si>
  <si>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</si>
  <si>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</si>
  <si>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</si>
  <si>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</si>
  <si>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</si>
  <si>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</si>
  <si>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</si>
  <si>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</si>
  <si>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</si>
  <si>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</si>
  <si>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</si>
  <si>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</si>
  <si>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</si>
  <si>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</si>
  <si>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</si>
  <si>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</si>
  <si>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</si>
  <si>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</si>
  <si>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</si>
  <si>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</si>
  <si>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</si>
  <si>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</si>
  <si>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</si>
  <si>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</si>
  <si>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</si>
  <si>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</si>
  <si>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</si>
  <si>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</si>
  <si>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</si>
  <si>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</si>
  <si>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</si>
  <si>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</si>
  <si>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</si>
  <si>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</si>
  <si>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</si>
  <si>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</si>
  <si>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</si>
  <si>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</si>
  <si>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</si>
  <si>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</si>
  <si>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</si>
  <si>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</si>
  <si>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</si>
  <si>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</si>
  <si>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</si>
  <si>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</si>
  <si>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</si>
  <si>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</si>
  <si>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</si>
  <si>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</si>
  <si>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</si>
  <si>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</si>
  <si>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</si>
  <si>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</si>
  <si>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</si>
  <si>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</si>
  <si>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</si>
  <si>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</si>
  <si>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</si>
  <si>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</si>
  <si>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</si>
  <si>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</si>
  <si>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</si>
  <si>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</si>
  <si>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</si>
  <si>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</si>
  <si>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</si>
  <si>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</si>
  <si>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</si>
  <si>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</si>
  <si>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</si>
  <si>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</si>
  <si>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</si>
  <si>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</si>
  <si>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</si>
  <si>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</si>
  <si>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</si>
  <si>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</si>
  <si>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</si>
  <si>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</si>
  <si>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</si>
  <si>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</si>
  <si>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</si>
  <si>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</si>
  <si>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</si>
  <si>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</si>
  <si>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</si>
  <si>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</si>
  <si>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</si>
  <si>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</si>
  <si>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</si>
  <si>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</si>
  <si>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</si>
  <si>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</si>
  <si>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</si>
  <si>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</si>
  <si>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</si>
  <si>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</si>
  <si>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</si>
  <si>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</si>
  <si>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</si>
  <si>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</si>
  <si>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</si>
  <si>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</si>
  <si>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</si>
  <si>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</si>
  <si>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</si>
  <si>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</si>
  <si>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</si>
  <si>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</si>
  <si>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</si>
  <si>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</si>
  <si>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</si>
  <si>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</si>
  <si>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</si>
  <si>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</si>
  <si>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</si>
  <si>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</si>
  <si>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</si>
  <si>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</si>
  <si>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</si>
  <si>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</si>
  <si>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</si>
  <si>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</si>
  <si>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</si>
  <si>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</si>
  <si>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</si>
  <si>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</si>
  <si>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</si>
  <si>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</si>
  <si>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</si>
  <si>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</si>
  <si>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</si>
  <si>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</si>
  <si>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</si>
  <si>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</si>
  <si>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</si>
  <si>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</si>
  <si>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</si>
  <si>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</si>
  <si>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</si>
  <si>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</si>
  <si>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</si>
  <si>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</si>
  <si>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</si>
  <si>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</si>
  <si>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</si>
  <si>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</si>
  <si>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</si>
  <si>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</si>
  <si>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</si>
  <si>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</si>
  <si>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</si>
  <si>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</si>
  <si>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</si>
  <si>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</si>
  <si>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</si>
  <si>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</si>
  <si>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</si>
  <si>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</si>
  <si>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</si>
  <si>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</si>
  <si>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</si>
  <si>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</si>
  <si>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</si>
  <si>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</si>
  <si>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</si>
  <si>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</si>
  <si>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</si>
  <si>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</si>
  <si>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</si>
  <si>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</si>
  <si>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</si>
  <si>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</si>
  <si>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</si>
  <si>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</si>
  <si>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</si>
  <si>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</si>
  <si>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</si>
  <si>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</si>
  <si>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</si>
  <si>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</si>
  <si>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</si>
  <si>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</si>
  <si>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</si>
  <si>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</si>
  <si>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</si>
  <si>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</si>
  <si>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</si>
  <si>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</si>
  <si>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</si>
  <si>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</si>
  <si>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</si>
  <si>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</si>
  <si>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</si>
  <si>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</si>
  <si>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</si>
  <si>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</si>
  <si>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</si>
  <si>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</si>
  <si>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</si>
  <si>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</si>
  <si>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</si>
  <si>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</si>
  <si>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</si>
  <si>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</si>
  <si>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</si>
  <si>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</si>
  <si>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</si>
  <si>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</si>
  <si>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</si>
  <si>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</si>
  <si>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</si>
  <si>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</si>
  <si>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</si>
  <si>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</si>
  <si>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</si>
  <si>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</si>
  <si>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</si>
  <si>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</si>
  <si>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</si>
  <si>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</si>
  <si>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</si>
  <si>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</si>
  <si>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</si>
  <si>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</si>
  <si>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</si>
  <si>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</si>
  <si>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</si>
  <si>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</si>
  <si>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</si>
  <si>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</si>
  <si>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</si>
  <si>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</si>
  <si>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</si>
  <si>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</si>
  <si>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</si>
  <si>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</si>
  <si>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</si>
  <si>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</si>
  <si>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</si>
  <si>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</si>
  <si>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</si>
  <si>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</si>
  <si>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</si>
  <si>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</si>
  <si>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</si>
  <si>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</si>
  <si>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</si>
  <si>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</si>
  <si>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</si>
  <si>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</si>
  <si>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</si>
  <si>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</si>
  <si>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</si>
  <si>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</si>
  <si>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</si>
  <si>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</si>
  <si>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</si>
  <si>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</si>
  <si>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</si>
  <si>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</si>
  <si>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</si>
  <si>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</si>
  <si>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</si>
  <si>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</si>
  <si>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</si>
  <si>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</si>
  <si>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</si>
  <si>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</si>
  <si>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</si>
  <si>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</si>
  <si>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</si>
  <si>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</si>
  <si>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</si>
  <si>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</si>
  <si>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</si>
  <si>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</si>
  <si>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</si>
  <si>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</si>
  <si>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</si>
  <si>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</si>
  <si>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</si>
  <si>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</si>
  <si>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</si>
  <si>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</si>
  <si>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</si>
  <si>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</si>
  <si>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</si>
  <si>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</si>
  <si>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</si>
  <si>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</si>
  <si>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</si>
  <si>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</si>
  <si>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</si>
  <si>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</si>
  <si>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</si>
  <si>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</si>
  <si>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</si>
  <si>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</si>
  <si>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</si>
  <si>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</si>
  <si>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</si>
  <si>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</si>
  <si>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</si>
  <si>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</si>
  <si>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</si>
  <si>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</si>
  <si>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</si>
  <si>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</si>
  <si>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</si>
  <si>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</si>
  <si>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</si>
  <si>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</si>
  <si>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</si>
  <si>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</si>
  <si>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</si>
  <si>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</si>
  <si>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</si>
  <si>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</si>
  <si>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</si>
  <si>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</si>
  <si>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</si>
  <si>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</si>
  <si>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</si>
  <si>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</si>
  <si>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</si>
  <si>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</si>
  <si>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</si>
  <si>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</si>
  <si>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</si>
  <si>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</si>
  <si>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</si>
  <si>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</si>
  <si>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</si>
  <si>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</si>
  <si>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</si>
  <si>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</si>
  <si>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</si>
  <si>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</si>
  <si>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</si>
  <si>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</si>
  <si>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</si>
  <si>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</si>
  <si>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</si>
  <si>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</si>
  <si>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</si>
  <si>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</si>
  <si>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</si>
  <si>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</si>
  <si>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</si>
  <si>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</si>
  <si>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</si>
  <si>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</si>
  <si>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</si>
  <si>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</si>
  <si>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</si>
  <si>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</si>
  <si>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</si>
  <si>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</si>
  <si>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</si>
  <si>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</si>
  <si>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</si>
  <si>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</si>
  <si>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</si>
  <si>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</si>
  <si>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</si>
  <si>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</si>
  <si>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</si>
  <si>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</si>
  <si>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</si>
  <si>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</si>
  <si>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</si>
  <si>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</si>
  <si>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</si>
  <si>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</si>
  <si>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</si>
  <si>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</si>
  <si>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</si>
  <si>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</si>
  <si>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</si>
  <si>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</si>
  <si>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</si>
  <si>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</si>
  <si>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</si>
  <si>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</si>
  <si>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</si>
  <si>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</si>
  <si>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</si>
  <si>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</si>
  <si>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</si>
  <si>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</si>
  <si>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</si>
  <si>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</si>
  <si>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</si>
  <si>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</si>
  <si>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</si>
  <si>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</si>
  <si>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</si>
  <si>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</si>
  <si>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</si>
  <si>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</si>
  <si>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</si>
  <si>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</si>
  <si>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</si>
  <si>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</si>
  <si>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</si>
  <si>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</si>
  <si>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</si>
  <si>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</si>
  <si>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</si>
  <si>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</si>
  <si>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</si>
  <si>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</si>
  <si>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</si>
  <si>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</si>
  <si>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</si>
  <si>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</si>
  <si>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</si>
  <si>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</si>
  <si>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</si>
  <si>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</si>
  <si>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</si>
  <si>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</si>
  <si>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</si>
  <si>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</si>
  <si>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</si>
  <si>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</si>
  <si>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</si>
  <si>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</si>
  <si>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</si>
  <si>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</si>
  <si>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</si>
  <si>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</si>
  <si>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</si>
  <si>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</si>
  <si>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</si>
  <si>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</si>
  <si>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</si>
  <si>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</si>
  <si>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</si>
  <si>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</si>
  <si>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</si>
  <si>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</si>
  <si>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</si>
  <si>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</si>
  <si>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</si>
  <si>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</si>
  <si>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</si>
  <si>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</si>
  <si>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</si>
  <si>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</si>
  <si>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</si>
  <si>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</si>
  <si>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</si>
  <si>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</si>
  <si>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</si>
  <si>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</si>
  <si>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</si>
  <si>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</si>
  <si>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</si>
  <si>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</si>
  <si>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</si>
  <si>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</si>
  <si>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</si>
  <si>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</si>
  <si>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</si>
  <si>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</si>
  <si>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</si>
  <si>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</si>
  <si>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</si>
  <si>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</si>
  <si>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</si>
  <si>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</si>
  <si>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</si>
  <si>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</si>
  <si>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</si>
  <si>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</si>
  <si>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</si>
  <si>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</si>
  <si>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</si>
  <si>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</si>
  <si>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</si>
  <si>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</si>
  <si>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</si>
  <si>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</si>
  <si>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</si>
  <si>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</si>
  <si>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</si>
  <si>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</si>
  <si>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</si>
  <si>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</si>
  <si>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</si>
  <si>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</si>
  <si>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</si>
  <si>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</si>
  <si>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</si>
  <si>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</si>
  <si>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</si>
  <si>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</si>
  <si>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</si>
  <si>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</si>
  <si>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</si>
  <si>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</si>
  <si>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</si>
  <si>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</si>
  <si>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</si>
  <si>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</si>
  <si>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</si>
  <si>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</si>
  <si>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</si>
  <si>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</si>
  <si>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</si>
  <si>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</si>
  <si>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</si>
  <si>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</si>
  <si>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</si>
  <si>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</si>
  <si>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</si>
  <si>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</si>
  <si>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</si>
  <si>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</si>
  <si>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</si>
  <si>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</si>
  <si>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</si>
  <si>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</si>
  <si>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</si>
  <si>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</si>
  <si>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</si>
  <si>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</si>
  <si>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</si>
  <si>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</si>
  <si>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</si>
  <si>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</si>
  <si>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</si>
  <si>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</si>
  <si>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</si>
  <si>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</si>
  <si>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</si>
  <si>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</si>
  <si>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</si>
  <si>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</si>
  <si>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</si>
  <si>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</si>
  <si>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</si>
  <si>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</si>
  <si>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</si>
  <si>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</si>
  <si>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</si>
  <si>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</si>
  <si>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</si>
  <si>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</si>
  <si>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</si>
  <si>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</si>
  <si>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</si>
  <si>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</si>
  <si>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</si>
  <si>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</si>
  <si>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</si>
  <si>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</si>
  <si>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</si>
  <si>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</si>
  <si>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</si>
  <si>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</si>
  <si>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</si>
  <si>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</si>
  <si>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</si>
  <si>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</si>
  <si>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</si>
  <si>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</si>
  <si>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</si>
  <si>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</si>
  <si>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</si>
  <si>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</si>
  <si>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</si>
  <si>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</si>
  <si>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</si>
  <si>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</si>
  <si>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</si>
  <si>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</si>
  <si>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</si>
  <si>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</si>
  <si>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</si>
  <si>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</si>
  <si>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</si>
  <si>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</si>
  <si>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</si>
  <si>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</si>
  <si>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</si>
  <si>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</si>
  <si>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</si>
  <si>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</si>
  <si>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</si>
  <si>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</si>
  <si>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</si>
  <si>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</si>
  <si>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</si>
  <si>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</si>
  <si>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</si>
  <si>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</si>
  <si>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</si>
  <si>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</si>
  <si>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</si>
  <si>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</si>
  <si>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</si>
  <si>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</si>
  <si>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</si>
  <si>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</si>
  <si>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</si>
  <si>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</si>
  <si>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</si>
  <si>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</si>
  <si>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</si>
  <si>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</si>
  <si>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</si>
  <si>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</si>
  <si>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</si>
  <si>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</si>
  <si>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</si>
  <si>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</si>
  <si>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</si>
  <si>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</si>
  <si>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</si>
  <si>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</si>
  <si>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</si>
  <si>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</si>
  <si>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</si>
  <si>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</si>
  <si>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</si>
  <si>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</si>
  <si>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</si>
  <si>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</si>
  <si>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</si>
  <si>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</si>
  <si>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</si>
  <si>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</si>
  <si>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</si>
  <si>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</si>
  <si>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</si>
  <si>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</si>
  <si>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</si>
  <si>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</si>
  <si>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</si>
  <si>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</si>
  <si>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</si>
  <si>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</si>
  <si>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</si>
  <si>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</si>
  <si>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</si>
  <si>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</si>
  <si>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</si>
  <si>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</si>
  <si>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</si>
  <si>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</si>
  <si>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</si>
  <si>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</si>
  <si>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</si>
  <si>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</si>
  <si>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</si>
  <si>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</si>
  <si>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</si>
  <si>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</si>
  <si>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</si>
  <si>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</si>
  <si>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</si>
  <si>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</si>
  <si>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</si>
  <si>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</si>
  <si>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</si>
  <si>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</si>
  <si>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</si>
  <si>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</si>
  <si>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</si>
  <si>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</si>
  <si>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</si>
  <si>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</si>
  <si>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</si>
  <si>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</si>
  <si>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</si>
  <si>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</si>
  <si>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</si>
  <si>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</si>
  <si>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</si>
  <si>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</si>
  <si>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</si>
  <si>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</si>
  <si>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</si>
  <si>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</si>
  <si>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</si>
  <si>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</si>
  <si>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</si>
  <si>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</si>
  <si>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</si>
  <si>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</si>
  <si>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</si>
  <si>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</si>
  <si>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</si>
  <si>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</si>
  <si>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</si>
  <si>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</si>
  <si>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</si>
  <si>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</si>
  <si>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</si>
  <si>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</si>
  <si>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</si>
  <si>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</si>
  <si>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</si>
  <si>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</si>
  <si>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</si>
  <si>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</si>
  <si>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</si>
  <si>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</si>
  <si>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</si>
  <si>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</si>
  <si>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</si>
  <si>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</si>
  <si>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</si>
  <si>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</si>
  <si>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</si>
  <si>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</si>
  <si>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</si>
  <si>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</si>
  <si>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</si>
  <si>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</si>
  <si>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</si>
  <si>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</si>
  <si>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</si>
  <si>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</si>
  <si>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</si>
  <si>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</si>
  <si>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</si>
  <si>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</si>
  <si>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</si>
  <si>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</si>
  <si>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</si>
  <si>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</si>
  <si>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</si>
  <si>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</si>
  <si>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</si>
  <si>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</si>
  <si>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</si>
  <si>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</si>
  <si>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</si>
  <si>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</si>
  <si>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</si>
  <si>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</si>
  <si>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</si>
  <si>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</si>
  <si>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</si>
  <si>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</si>
  <si>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</si>
  <si>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</si>
  <si>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</si>
  <si>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</si>
  <si>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</si>
  <si>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</si>
  <si>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</si>
  <si>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</si>
  <si>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</si>
  <si>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</si>
  <si>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</si>
  <si>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</si>
  <si>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</si>
  <si>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</si>
  <si>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</si>
  <si>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</si>
  <si>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</si>
  <si>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</si>
  <si>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</si>
  <si>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</si>
  <si>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</si>
  <si>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</si>
  <si>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</si>
  <si>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</si>
  <si>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</si>
  <si>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</si>
  <si>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</si>
  <si>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</si>
  <si>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</si>
  <si>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</si>
  <si>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</si>
  <si>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</si>
  <si>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</si>
  <si>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</si>
  <si>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</si>
  <si>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</si>
  <si>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</si>
  <si>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</si>
  <si>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</si>
  <si>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</si>
  <si>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</si>
  <si>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</si>
  <si>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</si>
  <si>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</si>
  <si>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</si>
  <si>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</si>
  <si>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</si>
  <si>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</si>
  <si>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</si>
  <si>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</si>
  <si>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</si>
  <si>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</si>
  <si>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</si>
  <si>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</si>
  <si>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</si>
  <si>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</si>
  <si>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</si>
  <si>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</si>
  <si>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</si>
  <si>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</si>
  <si>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</si>
  <si>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</si>
  <si>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</si>
  <si>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</si>
  <si>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</si>
  <si>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</si>
  <si>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</si>
  <si>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</si>
  <si>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</si>
  <si>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</si>
  <si>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</si>
  <si>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</si>
  <si>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</si>
  <si>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</si>
  <si>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</si>
  <si>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</si>
  <si>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</si>
  <si>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</si>
  <si>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</si>
  <si>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</si>
  <si>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</si>
  <si>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</si>
  <si>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</si>
  <si>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</si>
  <si>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</si>
  <si>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</si>
  <si>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</si>
  <si>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</si>
  <si>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</si>
  <si>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</si>
  <si>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</si>
  <si>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</si>
  <si>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</si>
  <si>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</si>
  <si>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</si>
  <si>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</si>
  <si>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</si>
  <si>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</si>
  <si>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</si>
  <si>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</si>
  <si>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</si>
  <si>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</si>
  <si>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</si>
  <si>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</si>
  <si>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</si>
  <si>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</si>
  <si>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</si>
  <si>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</si>
  <si>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</si>
  <si>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</si>
  <si>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</si>
  <si>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</si>
  <si>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</si>
  <si>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</si>
  <si>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</si>
  <si>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</si>
  <si>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</si>
  <si>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</si>
  <si>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</si>
  <si>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</si>
  <si>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</si>
  <si>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</si>
  <si>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</si>
  <si>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</si>
  <si>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</si>
  <si>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</si>
  <si>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</si>
  <si>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</si>
  <si>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</si>
  <si>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</si>
  <si>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</si>
  <si>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</si>
  <si>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</si>
  <si>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</si>
  <si>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</si>
  <si>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</si>
  <si>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</si>
  <si>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</si>
  <si>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</si>
  <si>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</si>
  <si>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</si>
  <si>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</si>
  <si>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</si>
  <si>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</si>
  <si>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</si>
  <si>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</si>
  <si>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</si>
  <si>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</si>
  <si>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</si>
  <si>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</si>
  <si>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</si>
  <si>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</si>
  <si>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</si>
  <si>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</si>
  <si>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</si>
  <si>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</si>
  <si>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</si>
  <si>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</si>
  <si>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</si>
  <si>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</si>
  <si>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</si>
  <si>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</si>
  <si>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</si>
  <si>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</si>
  <si>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</si>
  <si>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</si>
  <si>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</si>
  <si>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</si>
  <si>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</si>
  <si>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</si>
  <si>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</si>
  <si>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</si>
  <si>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</si>
  <si>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</si>
  <si>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</si>
  <si>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</si>
  <si>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</si>
  <si>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</si>
  <si>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</si>
  <si>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</si>
  <si>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</si>
  <si>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</si>
  <si>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</si>
  <si>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</si>
  <si>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</si>
  <si>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</si>
  <si>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</si>
  <si>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</si>
  <si>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</si>
  <si>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</si>
  <si>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</si>
  <si>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</si>
  <si>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</si>
  <si>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</si>
  <si>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</si>
  <si>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</si>
  <si>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</si>
  <si>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</si>
  <si>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</si>
  <si>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</si>
  <si>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</si>
  <si>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</si>
  <si>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</si>
  <si>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</si>
  <si>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</si>
  <si>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</si>
  <si>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</si>
  <si>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</si>
  <si>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</si>
  <si>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</si>
  <si>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</si>
  <si>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</si>
  <si>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</si>
  <si>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</si>
  <si>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</si>
  <si>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</si>
  <si>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</si>
  <si>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</si>
  <si>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</si>
  <si>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</si>
  <si>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</si>
  <si>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</si>
  <si>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</si>
  <si>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</si>
  <si>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</si>
  <si>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</si>
  <si>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</si>
  <si>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</si>
  <si>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</si>
  <si>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</si>
  <si>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</si>
  <si>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</si>
  <si>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</si>
  <si>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</si>
  <si>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</si>
  <si>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</si>
  <si>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</si>
  <si>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</si>
  <si>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</si>
  <si>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</si>
  <si>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</si>
  <si>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</si>
  <si>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</si>
  <si>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</si>
  <si>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</si>
  <si>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</si>
  <si>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</si>
  <si>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</si>
  <si>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</si>
  <si>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</si>
  <si>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</si>
  <si>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</si>
  <si>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</si>
  <si>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</si>
  <si>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</si>
  <si>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</si>
  <si>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</si>
  <si>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</si>
  <si>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</si>
  <si>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</si>
  <si>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</si>
  <si>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</si>
  <si>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</si>
  <si>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</si>
  <si>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</si>
  <si>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</si>
  <si>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</si>
  <si>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</si>
  <si>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</si>
  <si>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</si>
  <si>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</si>
  <si>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</si>
  <si>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</si>
  <si>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</si>
  <si>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</si>
  <si>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</si>
  <si>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</si>
  <si>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</si>
  <si>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</si>
  <si>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</si>
  <si>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</si>
  <si>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</si>
  <si>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</si>
  <si>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</si>
  <si>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</si>
  <si>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</si>
  <si>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</si>
  <si>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</si>
  <si>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</si>
  <si>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</si>
  <si>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</si>
  <si>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</si>
  <si>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</si>
  <si>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</si>
  <si>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</si>
  <si>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</si>
  <si>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</si>
  <si>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</si>
  <si>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</si>
  <si>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</si>
  <si>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</si>
  <si>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</si>
  <si>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</si>
  <si>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</si>
  <si>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</si>
  <si>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</si>
  <si>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</si>
  <si>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</si>
  <si>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</si>
  <si>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</si>
  <si>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</si>
  <si>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</si>
  <si>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</si>
  <si>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</si>
  <si>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</si>
  <si>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</si>
  <si>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</si>
  <si>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</si>
  <si>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</si>
  <si>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</si>
  <si>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</si>
  <si>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</si>
  <si>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</si>
  <si>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</si>
  <si>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</si>
  <si>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</si>
  <si>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</si>
  <si>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</si>
  <si>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</si>
  <si>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</si>
  <si>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</si>
  <si>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</si>
  <si>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</si>
  <si>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</si>
  <si>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</si>
  <si>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</si>
  <si>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</si>
  <si>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</si>
  <si>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</si>
  <si>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</si>
  <si>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</si>
  <si>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</si>
  <si>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</si>
  <si>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</si>
  <si>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</si>
  <si>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</si>
  <si>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</si>
  <si>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</si>
  <si>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</si>
  <si>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</si>
  <si>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</si>
  <si>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</si>
  <si>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</si>
  <si>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</si>
  <si>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</si>
  <si>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</si>
  <si>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</si>
  <si>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</si>
  <si>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</si>
  <si>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</si>
  <si>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</si>
  <si>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</si>
  <si>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</si>
  <si>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</si>
  <si>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</si>
  <si>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</si>
  <si>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</si>
  <si>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</si>
  <si>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</si>
  <si>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</si>
  <si>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</si>
  <si>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</si>
  <si>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</si>
  <si>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</si>
  <si>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</si>
  <si>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</si>
  <si>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</si>
  <si>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</si>
  <si>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</si>
  <si>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</si>
  <si>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</si>
  <si>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</si>
  <si>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</si>
  <si>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</si>
  <si>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</si>
  <si>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</si>
  <si>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</si>
  <si>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</si>
  <si>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</si>
  <si>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</si>
  <si>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</si>
  <si>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</si>
  <si>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</si>
  <si>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</si>
  <si>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</si>
  <si>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</si>
  <si>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</si>
  <si>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</si>
  <si>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</si>
  <si>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</si>
  <si>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</si>
  <si>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</si>
  <si>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</si>
  <si>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</si>
  <si>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</si>
  <si>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</si>
  <si>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</si>
  <si>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</si>
  <si>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</si>
  <si>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</si>
  <si>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</si>
  <si>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</si>
  <si>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</si>
  <si>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</si>
  <si>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</si>
  <si>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</si>
  <si>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</si>
  <si>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</si>
  <si>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</si>
  <si>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</si>
  <si>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</si>
  <si>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</si>
  <si>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</si>
  <si>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</si>
  <si>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</si>
  <si>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</si>
  <si>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</si>
  <si>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</si>
  <si>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</si>
  <si>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</si>
  <si>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</si>
  <si>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</si>
  <si>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</si>
  <si>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</si>
  <si>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</si>
  <si>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</si>
  <si>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</si>
  <si>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</si>
  <si>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</si>
  <si>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</si>
  <si>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</si>
  <si>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</si>
  <si>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</si>
  <si>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</si>
  <si>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</si>
  <si>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</si>
  <si>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</si>
  <si>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</si>
  <si>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</si>
  <si>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</si>
  <si>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</si>
  <si>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</si>
  <si>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</si>
  <si>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</si>
  <si>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</si>
  <si>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</si>
  <si>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</si>
  <si>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</si>
  <si>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</si>
  <si>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</si>
  <si>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</si>
  <si>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</si>
  <si>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</si>
  <si>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</si>
  <si>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</si>
  <si>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</si>
  <si>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</si>
  <si>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</si>
  <si>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</si>
  <si>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</si>
  <si>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</si>
  <si>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</si>
  <si>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</si>
  <si>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</si>
  <si>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</si>
  <si>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</si>
  <si>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</si>
  <si>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</si>
  <si>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</si>
  <si>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</si>
  <si>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</si>
  <si>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</si>
  <si>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</si>
  <si>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</si>
  <si>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</si>
  <si>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</si>
  <si>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</si>
  <si>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</si>
  <si>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</si>
  <si>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</si>
  <si>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</si>
  <si>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</si>
  <si>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</si>
  <si>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</si>
  <si>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</si>
  <si>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</si>
  <si>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</si>
  <si>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</si>
  <si>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</si>
  <si>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</si>
  <si>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</si>
  <si>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</si>
  <si>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</si>
  <si>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</si>
  <si>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</si>
  <si>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</si>
  <si>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</si>
  <si>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</si>
  <si>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</si>
  <si>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</si>
  <si>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</si>
  <si>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</si>
  <si>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</si>
  <si>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</si>
  <si>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</si>
  <si>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</si>
  <si>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</si>
  <si>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</si>
  <si>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</si>
  <si>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</si>
  <si>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</si>
  <si>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</si>
  <si>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</si>
  <si>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</si>
  <si>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</si>
  <si>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</si>
  <si>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</si>
  <si>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</si>
  <si>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</si>
  <si>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</si>
  <si>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</si>
  <si>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</si>
  <si>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</si>
  <si>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</si>
  <si>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</si>
  <si>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</si>
  <si>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</si>
  <si>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</si>
  <si>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</si>
  <si>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</si>
  <si>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</si>
  <si>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</si>
  <si>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</si>
  <si>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</si>
  <si>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</si>
  <si>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</si>
  <si>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</si>
  <si>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</si>
  <si>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</si>
  <si>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</si>
  <si>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</si>
  <si>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</si>
  <si>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</si>
  <si>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</si>
  <si>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</si>
  <si>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</si>
  <si>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</si>
  <si>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</si>
  <si>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</si>
  <si>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</si>
  <si>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</si>
  <si>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</si>
  <si>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</si>
  <si>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</si>
  <si>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</si>
  <si>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</si>
  <si>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</si>
  <si>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</si>
  <si>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</si>
  <si>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</si>
  <si>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</si>
  <si>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</si>
  <si>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</si>
  <si>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</si>
  <si>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</si>
  <si>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</si>
  <si>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</si>
  <si>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</si>
  <si>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</si>
  <si>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</si>
  <si>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</si>
  <si>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</si>
  <si>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</si>
  <si>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</si>
  <si>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</si>
  <si>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</si>
  <si>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</si>
  <si>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</si>
  <si>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</si>
  <si>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</si>
  <si>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</si>
  <si>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</si>
  <si>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</si>
  <si>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</si>
  <si>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</si>
  <si>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</si>
  <si>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</si>
  <si>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</si>
  <si>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</si>
  <si>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</si>
  <si>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</si>
  <si>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</si>
  <si>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</si>
  <si>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</si>
  <si>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</si>
  <si>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</si>
  <si>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</si>
  <si>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</si>
  <si>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</si>
  <si>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</si>
  <si>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</si>
  <si>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</si>
  <si>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</si>
  <si>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</si>
  <si>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</si>
  <si>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</si>
  <si>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</si>
  <si>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</si>
  <si>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</si>
  <si>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</si>
  <si>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</si>
  <si>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</si>
  <si>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</si>
  <si>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</si>
  <si>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</si>
  <si>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</si>
  <si>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</si>
  <si>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</si>
  <si>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</si>
  <si>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</si>
  <si>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</si>
  <si>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</si>
  <si>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</si>
  <si>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</si>
  <si>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</si>
  <si>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</si>
  <si>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</si>
  <si>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</si>
  <si>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</si>
  <si>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</si>
  <si>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</si>
  <si>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</si>
  <si>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</si>
  <si>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</si>
  <si>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</si>
  <si>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</si>
  <si>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</si>
  <si>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</si>
  <si>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</si>
  <si>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</si>
  <si>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</si>
  <si>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</si>
  <si>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</si>
  <si>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</si>
  <si>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</si>
  <si>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</si>
  <si>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</si>
  <si>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</si>
  <si>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</si>
  <si>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</si>
  <si>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</si>
  <si>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</si>
  <si>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</si>
  <si>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</si>
  <si>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</si>
  <si>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</si>
  <si>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</si>
  <si>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</si>
  <si>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</si>
  <si>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</si>
  <si>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</si>
  <si>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</si>
  <si>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</si>
  <si>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</si>
  <si>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</si>
  <si>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</si>
  <si>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</si>
  <si>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</si>
  <si>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</si>
  <si>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</si>
  <si>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</si>
  <si>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</si>
  <si>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</si>
  <si>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</si>
  <si>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</si>
  <si>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</si>
  <si>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</si>
  <si>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</si>
  <si>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</si>
  <si>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</si>
  <si>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</si>
  <si>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</si>
  <si>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</si>
  <si>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</si>
  <si>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</si>
  <si>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</si>
  <si>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</si>
  <si>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</si>
  <si>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</si>
  <si>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</si>
  <si>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</si>
  <si>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</si>
  <si>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</si>
  <si>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</si>
  <si>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</si>
  <si>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</si>
  <si>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</si>
  <si>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</si>
  <si>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</si>
  <si>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</si>
  <si>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</si>
  <si>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</si>
  <si>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</si>
  <si>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</si>
  <si>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</si>
  <si>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</si>
  <si>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</si>
  <si>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</si>
  <si>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</si>
  <si>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</si>
  <si>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</si>
  <si>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</si>
  <si>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</si>
  <si>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</si>
  <si>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</si>
  <si>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</si>
  <si>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</si>
  <si>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</si>
  <si>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</si>
  <si>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</si>
  <si>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</si>
  <si>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</si>
  <si>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</si>
  <si>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</si>
  <si>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</si>
  <si>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</si>
  <si>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</si>
  <si>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</si>
  <si>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</si>
  <si>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</si>
  <si>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</si>
  <si>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</si>
  <si>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</si>
  <si>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</si>
  <si>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</si>
  <si>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</si>
  <si>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</si>
  <si>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</si>
  <si>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</si>
  <si>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</si>
  <si>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</si>
  <si>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</si>
  <si>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</si>
  <si>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</si>
  <si>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</si>
  <si>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</si>
  <si>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</si>
  <si>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</si>
  <si>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</si>
  <si>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</si>
  <si>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</si>
  <si>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</si>
  <si>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</si>
  <si>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</si>
  <si>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</si>
  <si>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</si>
  <si>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</si>
  <si>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</si>
  <si>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</si>
  <si>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</si>
  <si>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</si>
  <si>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</si>
  <si>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</si>
  <si>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</si>
  <si>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</si>
  <si>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</si>
  <si>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</si>
  <si>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</si>
  <si>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</si>
  <si>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</si>
  <si>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</si>
  <si>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</si>
  <si>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</si>
  <si>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</si>
  <si>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</si>
  <si>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</si>
  <si>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</si>
  <si>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</si>
  <si>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</si>
  <si>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</si>
  <si>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</si>
  <si>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</si>
  <si>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</si>
  <si>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</si>
  <si>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</si>
  <si>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</si>
  <si>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</si>
  <si>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</si>
  <si>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</si>
  <si>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</si>
  <si>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</si>
  <si>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</si>
  <si>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</si>
  <si>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</si>
  <si>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</si>
  <si>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</si>
  <si>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</si>
  <si>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</si>
  <si>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</si>
  <si>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</si>
  <si>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</si>
  <si>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</si>
  <si>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</si>
  <si>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</si>
  <si>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</si>
  <si>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</si>
  <si>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</si>
  <si>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</si>
  <si>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</si>
  <si>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</si>
  <si>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</si>
  <si>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</si>
  <si>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</si>
  <si>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</si>
  <si>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</si>
  <si>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</si>
  <si>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</si>
  <si>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</si>
  <si>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</si>
  <si>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</si>
  <si>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</si>
  <si>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</si>
  <si>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</si>
  <si>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</si>
  <si>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</si>
  <si>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</si>
  <si>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</si>
  <si>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</si>
  <si>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</si>
  <si>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</si>
  <si>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</si>
  <si>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</si>
  <si>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</si>
  <si>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</si>
  <si>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</si>
  <si>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</si>
  <si>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</si>
  <si>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</si>
  <si>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</si>
  <si>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</si>
  <si>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</si>
  <si>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</si>
  <si>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</si>
  <si>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</si>
  <si>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</si>
  <si>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</si>
  <si>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</si>
  <si>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</si>
  <si>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</si>
  <si>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</si>
  <si>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</si>
  <si>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</si>
  <si>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</si>
  <si>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</si>
  <si>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</si>
  <si>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</si>
  <si>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</si>
  <si>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</si>
  <si>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</si>
  <si>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</si>
  <si>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</si>
  <si>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</si>
  <si>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</si>
  <si>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</si>
  <si>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</si>
  <si>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</si>
  <si>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</si>
  <si>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</si>
  <si>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</si>
  <si>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</si>
  <si>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</si>
  <si>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</si>
  <si>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</si>
  <si>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</si>
  <si>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</si>
  <si>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</si>
  <si>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</si>
  <si>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</si>
  <si>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</si>
  <si>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</si>
  <si>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</si>
  <si>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</si>
  <si>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</si>
  <si>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</si>
  <si>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</si>
  <si>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</si>
  <si>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</si>
  <si>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</si>
  <si>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</si>
  <si>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</si>
  <si>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</si>
  <si>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</si>
  <si>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</si>
  <si>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</si>
  <si>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</si>
  <si>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</si>
  <si>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</si>
  <si>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</si>
  <si>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</si>
  <si>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</si>
  <si>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</si>
  <si>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</si>
  <si>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</si>
  <si>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</si>
  <si>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</si>
  <si>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</si>
  <si>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</si>
  <si>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</si>
  <si>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</si>
  <si>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</si>
  <si>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</si>
  <si>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</si>
  <si>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</si>
  <si>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</si>
  <si>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</si>
  <si>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</si>
  <si>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</si>
  <si>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</si>
  <si>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</si>
  <si>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</si>
  <si>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</si>
  <si>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</si>
  <si>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</si>
  <si>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</si>
  <si>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</si>
  <si>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</si>
  <si>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</si>
  <si>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</si>
  <si>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</si>
  <si>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</si>
  <si>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</si>
  <si>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</si>
  <si>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</si>
  <si>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</si>
  <si>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</si>
  <si>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</si>
  <si>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</si>
  <si>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</si>
  <si>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</si>
  <si>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</si>
  <si>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</si>
  <si>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</si>
  <si>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</si>
  <si>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</si>
  <si>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</si>
  <si>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</si>
  <si>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</si>
  <si>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</si>
  <si>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</si>
  <si>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</si>
  <si>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</si>
  <si>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</si>
  <si>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</si>
  <si>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</si>
  <si>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</si>
  <si>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</si>
  <si>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</si>
  <si>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</si>
  <si>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</si>
  <si>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</si>
  <si>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</si>
  <si>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</si>
  <si>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</si>
  <si>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</si>
  <si>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</si>
  <si>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</si>
  <si>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</si>
  <si>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</si>
  <si>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</si>
  <si>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</si>
  <si>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</si>
  <si>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</si>
  <si>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</si>
  <si>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</si>
  <si>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</si>
  <si>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</si>
  <si>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</si>
  <si>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</si>
  <si>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</si>
  <si>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</si>
  <si>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</si>
  <si>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</si>
  <si>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</si>
  <si>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</si>
  <si>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</si>
  <si>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</si>
  <si>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</si>
  <si>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</si>
  <si>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</si>
  <si>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</si>
  <si>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</si>
  <si>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</si>
  <si>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</si>
  <si>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</si>
  <si>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</si>
  <si>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</si>
  <si>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</si>
  <si>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</si>
  <si>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</si>
  <si>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</si>
  <si>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</si>
  <si>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</si>
  <si>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</si>
  <si>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</si>
  <si>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</si>
  <si>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</si>
  <si>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</si>
  <si>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</si>
  <si>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</si>
  <si>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</si>
  <si>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</si>
  <si>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</si>
  <si>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</si>
  <si>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</si>
  <si>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</si>
  <si>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</si>
  <si>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</si>
  <si>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</si>
  <si>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</si>
  <si>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</si>
  <si>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</si>
  <si>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</si>
  <si>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</si>
  <si>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</si>
  <si>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</si>
  <si>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</si>
  <si>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</si>
  <si>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</si>
  <si>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</si>
  <si>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</si>
  <si>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</si>
  <si>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</si>
  <si>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</si>
  <si>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</si>
  <si>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</si>
  <si>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</si>
  <si>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</si>
  <si>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</si>
  <si>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</si>
  <si>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</si>
  <si>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</si>
  <si>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</si>
  <si>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</si>
  <si>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</si>
  <si>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</si>
  <si>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</si>
  <si>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</si>
  <si>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</si>
  <si>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</si>
  <si>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</si>
  <si>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</si>
  <si>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</si>
  <si>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</si>
  <si>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</si>
  <si>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</si>
  <si>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</si>
  <si>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</si>
  <si>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</si>
  <si>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</si>
  <si>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</si>
  <si>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</si>
  <si>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</si>
  <si>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</si>
  <si>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</si>
  <si>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</si>
  <si>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</si>
  <si>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</si>
  <si>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</si>
  <si>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</si>
  <si>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</si>
  <si>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</si>
  <si>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</si>
  <si>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</si>
  <si>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</si>
  <si>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</si>
  <si>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</si>
  <si>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</si>
  <si>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</si>
  <si>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</si>
  <si>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</si>
  <si>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</si>
  <si>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</si>
  <si>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</si>
  <si>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</si>
  <si>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</si>
  <si>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</si>
  <si>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</si>
  <si>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</si>
  <si>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</si>
  <si>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</si>
  <si>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</si>
  <si>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</si>
  <si>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</si>
  <si>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</si>
  <si>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</si>
  <si>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</si>
  <si>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</si>
  <si>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</si>
  <si>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</si>
  <si>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</si>
  <si>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</si>
  <si>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</si>
  <si>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</si>
  <si>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</si>
  <si>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</si>
  <si>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</si>
  <si>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</si>
  <si>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</si>
  <si>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</si>
  <si>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</si>
  <si>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</si>
  <si>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</si>
  <si>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</si>
  <si>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</si>
  <si>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</si>
  <si>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</si>
  <si>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</si>
  <si>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</si>
  <si>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</si>
  <si>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</si>
  <si>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</si>
  <si>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</si>
  <si>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</si>
  <si>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</si>
  <si>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</si>
  <si>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</si>
  <si>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</si>
  <si>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</si>
  <si>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</si>
  <si>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</si>
  <si>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</si>
  <si>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</si>
  <si>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</si>
  <si>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</si>
  <si>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</si>
  <si>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</si>
  <si>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</si>
  <si>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</si>
  <si>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</si>
  <si>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</si>
  <si>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</si>
  <si>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</si>
  <si>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</si>
  <si>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</si>
  <si>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</si>
  <si>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</si>
  <si>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</si>
  <si>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</si>
  <si>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</si>
  <si>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</si>
  <si>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</si>
  <si>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</si>
  <si>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</si>
  <si>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</si>
  <si>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</si>
  <si>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</si>
  <si>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</si>
  <si>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</si>
  <si>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</si>
  <si>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</si>
  <si>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</si>
  <si>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</si>
  <si>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</si>
  <si>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</si>
  <si>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</si>
  <si>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</si>
  <si>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</si>
  <si>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</si>
  <si>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</si>
  <si>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</si>
  <si>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</si>
  <si>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</si>
  <si>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</si>
  <si>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</si>
  <si>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</si>
  <si>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</si>
  <si>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</si>
  <si>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</si>
  <si>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</si>
  <si>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</si>
  <si>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</si>
  <si>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</si>
  <si>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</si>
  <si>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</si>
  <si>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</si>
  <si>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</si>
  <si>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</si>
  <si>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</si>
  <si>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</si>
  <si>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</si>
  <si>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</si>
  <si>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</si>
  <si>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</si>
  <si>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</si>
  <si>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</si>
  <si>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</si>
  <si>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</si>
  <si>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</si>
  <si>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</si>
  <si>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</si>
  <si>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</si>
  <si>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</si>
  <si>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</si>
  <si>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</si>
  <si>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</si>
  <si>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</si>
  <si>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</si>
  <si>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</si>
  <si>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</si>
  <si>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</si>
  <si>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</si>
  <si>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</si>
  <si>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</si>
  <si>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</si>
  <si>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</si>
  <si>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</si>
  <si>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</si>
  <si>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</si>
  <si>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</si>
  <si>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</si>
  <si>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</si>
  <si>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</si>
  <si>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</si>
  <si>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</si>
  <si>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</si>
  <si>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</si>
  <si>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</si>
  <si>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</si>
  <si>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</si>
  <si>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</si>
  <si>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</si>
  <si>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</si>
  <si>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</si>
  <si>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</si>
  <si>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</si>
  <si>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</si>
  <si>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</si>
  <si>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</si>
  <si>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</si>
  <si>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</si>
  <si>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</si>
  <si>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</si>
  <si>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</si>
  <si>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</si>
  <si>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</si>
  <si>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</si>
  <si>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</si>
  <si>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</si>
  <si>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</si>
  <si>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</si>
  <si>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</si>
  <si>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</si>
  <si>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</si>
  <si>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</si>
  <si>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</si>
  <si>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</si>
  <si>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</si>
  <si>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</si>
  <si>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</si>
  <si>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</si>
  <si>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</si>
  <si>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</si>
  <si>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</si>
  <si>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</si>
  <si>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</si>
  <si>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</si>
  <si>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</si>
  <si>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</si>
  <si>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</si>
  <si>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</si>
  <si>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</si>
  <si>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</si>
  <si>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</si>
  <si>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</si>
  <si>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</si>
  <si>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</si>
  <si>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</si>
  <si>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</si>
  <si>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</si>
  <si>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</si>
  <si>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</si>
  <si>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</si>
  <si>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</si>
  <si>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</si>
  <si>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</si>
  <si>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</si>
  <si>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</si>
  <si>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</si>
  <si>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</si>
  <si>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</si>
  <si>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</si>
  <si>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</si>
  <si>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</si>
  <si>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</si>
  <si>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</si>
  <si>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</si>
  <si>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</si>
  <si>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</si>
  <si>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</si>
  <si>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</si>
  <si>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</si>
  <si>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</si>
  <si>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</si>
  <si>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</si>
  <si>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</si>
  <si>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</si>
  <si>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</si>
  <si>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</si>
  <si>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</si>
  <si>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</si>
  <si>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</si>
  <si>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</si>
  <si>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</si>
  <si>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</si>
  <si>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</si>
  <si>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</si>
  <si>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</si>
  <si>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</si>
  <si>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</si>
  <si>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</si>
  <si>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</si>
  <si>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</si>
  <si>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</si>
  <si>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</si>
  <si>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</si>
  <si>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</si>
  <si>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</si>
  <si>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</si>
  <si>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</si>
  <si>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</si>
  <si>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</si>
  <si>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</si>
  <si>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</si>
  <si>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</si>
  <si>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</si>
  <si>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</si>
  <si>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</si>
  <si>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</si>
  <si>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</si>
  <si>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</si>
  <si>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</si>
  <si>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</si>
  <si>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</si>
  <si>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</si>
  <si>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</si>
  <si>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</si>
  <si>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</si>
  <si>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</si>
  <si>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</si>
  <si>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</si>
  <si>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</si>
  <si>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</si>
  <si>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</si>
  <si>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</si>
  <si>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</si>
  <si>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</si>
  <si>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</si>
  <si>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</si>
  <si>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</si>
  <si>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</si>
  <si>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</si>
  <si>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</si>
  <si>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</si>
  <si>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</si>
  <si>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</si>
  <si>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</si>
  <si>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</si>
  <si>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</si>
  <si>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</si>
  <si>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</si>
  <si>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</si>
  <si>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</si>
  <si>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</si>
  <si>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</si>
  <si>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</si>
  <si>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</si>
  <si>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</si>
  <si>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</si>
  <si>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</si>
  <si>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</si>
  <si>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</si>
  <si>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</si>
  <si>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</si>
  <si>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</si>
  <si>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</si>
  <si>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</si>
  <si>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</si>
  <si>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</si>
  <si>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</si>
  <si>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</si>
  <si>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</si>
  <si>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</si>
  <si>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</si>
  <si>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</si>
  <si>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</si>
  <si>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</si>
  <si>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</si>
  <si>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</si>
  <si>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</si>
  <si>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</si>
  <si>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</si>
  <si>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</si>
  <si>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</si>
  <si>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</si>
  <si>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</si>
  <si>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</si>
  <si>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</si>
  <si>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</si>
  <si>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</si>
  <si>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</si>
  <si>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</si>
  <si>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</si>
  <si>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</si>
  <si>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</si>
  <si>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</si>
  <si>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</si>
  <si>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</si>
  <si>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</si>
  <si>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</si>
  <si>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</si>
  <si>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</si>
  <si>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</si>
  <si>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</si>
  <si>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</si>
  <si>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</si>
  <si>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</si>
  <si>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</si>
  <si>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</si>
  <si>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</si>
  <si>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</si>
  <si>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</si>
  <si>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</si>
  <si>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</si>
  <si>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</si>
  <si>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</si>
  <si>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</si>
  <si>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</si>
  <si>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</si>
  <si>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</si>
  <si>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</si>
  <si>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</si>
  <si>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</si>
  <si>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</si>
  <si>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</si>
  <si>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</si>
  <si>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</si>
  <si>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</si>
  <si>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</si>
  <si>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</si>
  <si>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</si>
  <si>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</si>
  <si>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</si>
  <si>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</si>
  <si>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</si>
  <si>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</si>
  <si>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</si>
  <si>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</si>
  <si>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</si>
  <si>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</si>
  <si>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</si>
  <si>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</si>
  <si>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</si>
  <si>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</si>
  <si>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</si>
  <si>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</si>
  <si>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</si>
  <si>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</si>
  <si>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</si>
  <si>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</si>
  <si>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</si>
  <si>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</si>
  <si>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</si>
  <si>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</si>
  <si>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</si>
  <si>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</si>
  <si>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</si>
  <si>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</si>
  <si>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</si>
  <si>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</si>
  <si>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</si>
  <si>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</si>
  <si>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</si>
  <si>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</si>
  <si>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</si>
  <si>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</si>
  <si>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</si>
  <si>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</si>
  <si>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</si>
  <si>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</si>
  <si>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</si>
  <si>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</si>
  <si>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</si>
  <si>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</si>
  <si>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</si>
  <si>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</si>
  <si>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</si>
  <si>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</si>
  <si>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</si>
  <si>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</si>
  <si>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</si>
  <si>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</si>
  <si>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</si>
  <si>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</si>
  <si>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</si>
  <si>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</si>
  <si>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</si>
  <si>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</si>
  <si>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</si>
  <si>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</si>
  <si>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</si>
  <si>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</si>
  <si>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</si>
  <si>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</si>
  <si>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</si>
  <si>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</si>
  <si>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</si>
  <si>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</si>
  <si>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</si>
  <si>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</si>
  <si>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</si>
  <si>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</si>
  <si>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</si>
  <si>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</si>
  <si>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</si>
  <si>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</si>
  <si>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</si>
  <si>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</si>
  <si>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</si>
  <si>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</si>
  <si>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</si>
  <si>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</si>
  <si>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</si>
  <si>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</si>
  <si>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</si>
  <si>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</si>
  <si>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</si>
  <si>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</si>
  <si>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</si>
  <si>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</si>
  <si>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</si>
  <si>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</si>
  <si>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</si>
  <si>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</si>
  <si>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</si>
  <si>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</si>
  <si>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</si>
  <si>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</si>
  <si>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</si>
  <si>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</si>
  <si>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</si>
  <si>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</si>
  <si>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</si>
  <si>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</si>
  <si>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</si>
  <si>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</si>
  <si>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</si>
  <si>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</si>
  <si>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</si>
  <si>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</si>
  <si>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</si>
  <si>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</si>
  <si>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</si>
  <si>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</si>
  <si>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</si>
  <si>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</si>
  <si>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</si>
  <si>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</si>
  <si>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</si>
  <si>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</si>
  <si>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</si>
  <si>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</si>
  <si>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</si>
  <si>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</si>
  <si>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</si>
  <si>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</si>
  <si>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</si>
  <si>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</si>
  <si>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</si>
  <si>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</si>
  <si>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</si>
  <si>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</si>
  <si>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</si>
  <si>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</si>
  <si>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</si>
  <si>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</si>
  <si>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</si>
  <si>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</si>
  <si>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</si>
  <si>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</si>
  <si>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</si>
  <si>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</si>
  <si>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</si>
  <si>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</si>
  <si>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</si>
  <si>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</si>
  <si>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</si>
  <si>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</si>
  <si>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</si>
  <si>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</si>
  <si>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</si>
  <si>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</si>
  <si>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</si>
  <si>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</si>
  <si>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</si>
  <si>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</si>
  <si>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</si>
  <si>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</si>
  <si>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</si>
  <si>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</si>
  <si>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</si>
  <si>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</si>
  <si>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</si>
  <si>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</si>
  <si>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</si>
  <si>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</si>
  <si>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</si>
  <si>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</si>
  <si>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</si>
  <si>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</si>
  <si>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</si>
  <si>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</si>
  <si>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</si>
  <si>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</si>
  <si>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</si>
  <si>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</si>
  <si>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</si>
  <si>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</si>
  <si>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</si>
  <si>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</si>
  <si>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</si>
  <si>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</si>
  <si>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</si>
  <si>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</si>
  <si>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</si>
  <si>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</si>
  <si>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</si>
  <si>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</si>
  <si>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</si>
  <si>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</si>
  <si>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</si>
  <si>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</si>
  <si>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</si>
  <si>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</si>
  <si>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</si>
  <si>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</si>
  <si>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</si>
  <si>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</si>
  <si>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</si>
  <si>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</si>
  <si>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</si>
  <si>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</si>
  <si>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</si>
  <si>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</si>
  <si>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</si>
  <si>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</si>
  <si>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</si>
  <si>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</si>
  <si>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</si>
  <si>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</si>
  <si>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</si>
  <si>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</si>
  <si>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</si>
  <si>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</si>
  <si>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</si>
  <si>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</si>
  <si>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</si>
  <si>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</si>
  <si>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</si>
  <si>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</si>
  <si>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</si>
  <si>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</si>
  <si>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</si>
  <si>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</si>
  <si>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</si>
  <si>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</si>
  <si>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</si>
  <si>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</si>
  <si>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</si>
  <si>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</si>
  <si>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</si>
  <si>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</si>
  <si>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</si>
  <si>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</si>
  <si>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</si>
  <si>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</si>
  <si>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</si>
  <si>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</si>
  <si>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</si>
  <si>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</si>
  <si>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</si>
  <si>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</si>
  <si>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</si>
  <si>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</si>
  <si>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</si>
  <si>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</si>
  <si>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</si>
  <si>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</si>
  <si>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</si>
  <si>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</si>
  <si>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</si>
  <si>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</si>
  <si>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</si>
  <si>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</si>
  <si>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</si>
  <si>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</si>
  <si>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</si>
  <si>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</si>
  <si>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</si>
  <si>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</si>
  <si>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</si>
  <si>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</si>
  <si>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</si>
  <si>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</si>
  <si>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</si>
  <si>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</si>
  <si>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</si>
  <si>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</si>
  <si>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</si>
  <si>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</si>
  <si>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</si>
  <si>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</si>
  <si>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</si>
  <si>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</si>
  <si>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</si>
  <si>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</si>
  <si>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</si>
  <si>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</si>
  <si>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</si>
  <si>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</si>
  <si>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</si>
  <si>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</si>
  <si>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</si>
  <si>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</si>
  <si>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</si>
  <si>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</si>
  <si>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</si>
  <si>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</si>
  <si>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</si>
  <si>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</si>
  <si>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</si>
  <si>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</si>
  <si>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</si>
  <si>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</si>
  <si>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</si>
  <si>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</si>
  <si>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</si>
  <si>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</si>
  <si>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</si>
  <si>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</si>
  <si>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</si>
  <si>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</si>
  <si>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</si>
  <si>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</si>
  <si>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</si>
  <si>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</si>
  <si>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</si>
  <si>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</si>
  <si>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</si>
  <si>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</si>
  <si>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</si>
  <si>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</si>
  <si>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</si>
  <si>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</si>
  <si>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</si>
  <si>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</si>
  <si>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</si>
  <si>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</si>
  <si>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</si>
  <si>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</si>
  <si>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</si>
  <si>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</si>
  <si>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</si>
  <si>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</si>
  <si>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</si>
  <si>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</si>
  <si>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</si>
  <si>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</si>
  <si>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</si>
  <si>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</si>
  <si>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</si>
  <si>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</si>
  <si>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</si>
  <si>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</si>
  <si>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</si>
  <si>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</si>
  <si>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</si>
  <si>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</si>
  <si>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</si>
  <si>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</si>
  <si>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</si>
  <si>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</si>
  <si>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</si>
  <si>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</si>
  <si>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</si>
  <si>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</si>
  <si>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</si>
  <si>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</si>
  <si>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</si>
  <si>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</si>
  <si>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</si>
  <si>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</si>
  <si>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</si>
  <si>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</si>
  <si>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</si>
  <si>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</si>
  <si>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</si>
  <si>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</si>
  <si>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</si>
  <si>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</si>
  <si>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</si>
  <si>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</si>
  <si>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</si>
  <si>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</si>
  <si>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</si>
  <si>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</si>
  <si>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</si>
  <si>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</si>
  <si>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</si>
  <si>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</si>
  <si>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</si>
  <si>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</si>
  <si>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</si>
  <si>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</si>
  <si>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</si>
  <si>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</si>
  <si>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</si>
  <si>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</si>
  <si>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</si>
  <si>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</si>
  <si>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</si>
  <si>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</si>
  <si>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</si>
  <si>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</si>
  <si>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</si>
  <si>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</si>
  <si>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</si>
  <si>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</si>
  <si>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</si>
  <si>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</si>
  <si>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</si>
  <si>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</si>
  <si>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</si>
  <si>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</si>
  <si>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</si>
  <si>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</si>
  <si>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</si>
  <si>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</si>
  <si>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</si>
  <si>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</si>
  <si>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</si>
  <si>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</si>
  <si>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</si>
  <si>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</si>
  <si>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</si>
  <si>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</si>
  <si>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</si>
  <si>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</si>
  <si>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</si>
  <si>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</si>
  <si>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</si>
  <si>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</si>
  <si>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</si>
  <si>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</si>
  <si>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</si>
  <si>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</si>
  <si>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</si>
  <si>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Converstion</t>
  </si>
  <si>
    <t>Date Ended Converstion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</si>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</sst>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rgb="FFFF0000"/>
        </patternFill>
      </fill>
    </dxf>
    <dxf>
      <fill>
        <patternFill>
          <bgColor rgb="FFFF656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67A8C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67A8C"/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0.41176470588235292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6-48F0-8B7F-71E2E143B32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0.58823529411764708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6-48F0-8B7F-71E2E143B32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F6-48F0-8B7F-71E2E143B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311664"/>
        <c:axId val="705312976"/>
      </c:lineChart>
      <c:catAx>
        <c:axId val="70531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12976"/>
        <c:crosses val="autoZero"/>
        <c:auto val="1"/>
        <c:lblAlgn val="ctr"/>
        <c:lblOffset val="100"/>
        <c:noMultiLvlLbl val="0"/>
      </c:catAx>
      <c:valAx>
        <c:axId val="7053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F-42E9-B4C3-0A3816BF0E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EF-42E9-B4C3-0A3816BF0E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EF-42E9-B4C3-0A3816BF0E4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EF-42E9-B4C3-0A3816BF0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164648"/>
        <c:axId val="580164976"/>
      </c:lineChart>
      <c:catAx>
        <c:axId val="58016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64976"/>
        <c:crosses val="autoZero"/>
        <c:auto val="1"/>
        <c:lblAlgn val="ctr"/>
        <c:lblOffset val="100"/>
        <c:noMultiLvlLbl val="0"/>
      </c:catAx>
      <c:valAx>
        <c:axId val="58016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6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A-4BD5-9B63-6BBF3FBB52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A-4BD5-9B63-6BBF3FBB52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A-4BD5-9B63-6BBF3FBB5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074344"/>
        <c:axId val="642065488"/>
      </c:lineChart>
      <c:catAx>
        <c:axId val="64207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65488"/>
        <c:crosses val="autoZero"/>
        <c:auto val="1"/>
        <c:lblAlgn val="ctr"/>
        <c:lblOffset val="100"/>
        <c:noMultiLvlLbl val="0"/>
      </c:catAx>
      <c:valAx>
        <c:axId val="6420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491434</xdr:colOff>
      <xdr:row>14</xdr:row>
      <xdr:rowOff>44174</xdr:rowOff>
    </xdr:from>
    <xdr:to>
      <xdr:col>5</xdr:col>
      <xdr:colOff>1311964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5E2A7-5D5F-4981-8557-6E659DD94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107950</xdr:rowOff>
    </xdr:from>
    <xdr:to>
      <xdr:col>15</xdr:col>
      <xdr:colOff>431800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70B63-6058-410B-B9E1-7C44B0D64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1054100</xdr:colOff>
      <xdr:row>0</xdr:row>
      <xdr:rowOff>60324</xdr:rowOff>
    </xdr:from>
    <xdr:to>
      <xdr:col>12</xdr:col>
      <xdr:colOff>19050</xdr:colOff>
      <xdr:row>16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93A542-AA9B-4498-A888-F1E8A0366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veta Gupta" refreshedDate="44372.601956018516" createdVersion="7" refreshedVersion="7" minRefreshableVersion="3" recordCount="4114" xr:uid="{DD77ABF8-C6F6-43FA-8DAD-0203AE039D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veta Gupta" refreshedDate="44373.491402893516" createdVersion="7" refreshedVersion="7" minRefreshableVersion="3" recordCount="4114" xr:uid="{4F0B6D84-0D32-4CD4-A05D-2D5824A5CC4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5"/>
        <n v="2014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72301-866A-4A2F-BEDD-B9E68B110FBC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FEC13-7179-4F5E-A292-3F99F4EDC71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2"/>
        <item x="1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ySplit="1" topLeftCell="A2" activePane="bottomLeft" state="frozen"/>
      <selection pane="bottomLeft" activeCell="B2848" sqref="B284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" style="6" bestFit="1" customWidth="1"/>
    <col min="5" max="5" width="16.36328125" style="8" customWidth="1"/>
    <col min="6" max="6" width="15.26953125" bestFit="1" customWidth="1"/>
    <col min="7" max="7" width="13.453125" bestFit="1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hidden="1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.7265625" bestFit="1" customWidth="1"/>
    <col min="20" max="20" width="22.17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9" t="s">
        <v>8365</v>
      </c>
      <c r="T1" s="9" t="s">
        <v>8366</v>
      </c>
      <c r="U1" s="9" t="s">
        <v>8383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 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 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 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 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 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 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 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 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 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 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 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 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 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 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 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 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 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 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 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 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 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 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 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 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 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 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 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 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 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 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 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 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 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 2), 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 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 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 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 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 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 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 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 2), 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 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 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 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 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 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 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 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 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 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 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 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 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  <c r="U3810">
        <f>YEAR(S3810)</f>
        <v>2015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  <c r="U3811">
        <f t="shared" ref="U3811:U3874" si="240">YEAR(S3811)</f>
        <v>2014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  <c r="U3812">
        <f t="shared" si="240"/>
        <v>2015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  <c r="U3813">
        <f t="shared" si="240"/>
        <v>2016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  <c r="U3814">
        <f t="shared" si="240"/>
        <v>2015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  <c r="U3815">
        <f t="shared" si="240"/>
        <v>2016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  <c r="U3816">
        <f t="shared" si="240"/>
        <v>2015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  <c r="U3817">
        <f t="shared" si="240"/>
        <v>2015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  <c r="U3818">
        <f t="shared" si="240"/>
        <v>2014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  <c r="U3819">
        <f t="shared" si="240"/>
        <v>2015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  <c r="U3820">
        <f t="shared" si="240"/>
        <v>2015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  <c r="U3821">
        <f t="shared" si="240"/>
        <v>2015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  <c r="U3822">
        <f t="shared" si="240"/>
        <v>2015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  <c r="U3823">
        <f t="shared" si="240"/>
        <v>2015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  <c r="U3824">
        <f t="shared" si="240"/>
        <v>2015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  <c r="U3825">
        <f t="shared" si="240"/>
        <v>2015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  <c r="U3826">
        <f t="shared" si="240"/>
        <v>2016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  <c r="U3827">
        <f t="shared" si="240"/>
        <v>2015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  <c r="U3828">
        <f t="shared" si="240"/>
        <v>2015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  <c r="U3829">
        <f t="shared" si="240"/>
        <v>2015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  <c r="U3830">
        <f t="shared" si="240"/>
        <v>2014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  <c r="U3831">
        <f t="shared" si="240"/>
        <v>2016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  <c r="U3832">
        <f t="shared" si="240"/>
        <v>2016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  <c r="U3833">
        <f t="shared" si="240"/>
        <v>2014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  <c r="U3834">
        <f t="shared" si="240"/>
        <v>2016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  <c r="U3835">
        <f t="shared" si="240"/>
        <v>2014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  <c r="U3836">
        <f t="shared" si="240"/>
        <v>2015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  <c r="U3837">
        <f t="shared" si="240"/>
        <v>2016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  <c r="U3838">
        <f t="shared" si="240"/>
        <v>2016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  <c r="U3839">
        <f t="shared" si="240"/>
        <v>2015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  <c r="U3840">
        <f t="shared" si="240"/>
        <v>2015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  <c r="U3841">
        <f t="shared" si="240"/>
        <v>2015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  <c r="U3842">
        <f t="shared" si="240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 2), 0)</f>
        <v>25.65</v>
      </c>
      <c r="Q3843" t="s">
        <v>8315</v>
      </c>
      <c r="R3843" t="s">
        <v>8316</v>
      </c>
      <c r="S3843" s="13">
        <f t="shared" ref="S3843:S3906" si="243">(((J3843/60)/60)/24)+DATE(1970,1,1)</f>
        <v>41780.785729166666</v>
      </c>
      <c r="T3843" s="13">
        <f t="shared" ref="T3843:T3906" si="244">(((I3843/60)/60)/24)+DATE(1970,1,1)</f>
        <v>41840.785729166666</v>
      </c>
      <c r="U3843">
        <f t="shared" si="240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t="s">
        <v>8315</v>
      </c>
      <c r="R3844" t="s">
        <v>8316</v>
      </c>
      <c r="S3844" s="13">
        <f t="shared" si="243"/>
        <v>41740.493657407409</v>
      </c>
      <c r="T3844" s="13">
        <f t="shared" si="244"/>
        <v>41770.493657407409</v>
      </c>
      <c r="U3844">
        <f t="shared" si="240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t="s">
        <v>8315</v>
      </c>
      <c r="R3845" t="s">
        <v>8316</v>
      </c>
      <c r="S3845" s="13">
        <f t="shared" si="243"/>
        <v>41766.072500000002</v>
      </c>
      <c r="T3845" s="13">
        <f t="shared" si="244"/>
        <v>41791.072500000002</v>
      </c>
      <c r="U3845">
        <f t="shared" si="240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t="s">
        <v>8315</v>
      </c>
      <c r="R3846" t="s">
        <v>8316</v>
      </c>
      <c r="S3846" s="13">
        <f t="shared" si="243"/>
        <v>41766.617291666669</v>
      </c>
      <c r="T3846" s="13">
        <f t="shared" si="244"/>
        <v>41793.290972222225</v>
      </c>
      <c r="U3846">
        <f t="shared" si="240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t="s">
        <v>8315</v>
      </c>
      <c r="R3847" t="s">
        <v>8316</v>
      </c>
      <c r="S3847" s="13">
        <f t="shared" si="243"/>
        <v>42248.627013888887</v>
      </c>
      <c r="T3847" s="13">
        <f t="shared" si="244"/>
        <v>42278.627013888887</v>
      </c>
      <c r="U3847">
        <f t="shared" si="240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t="s">
        <v>8315</v>
      </c>
      <c r="R3848" t="s">
        <v>8316</v>
      </c>
      <c r="S3848" s="13">
        <f t="shared" si="243"/>
        <v>41885.221550925926</v>
      </c>
      <c r="T3848" s="13">
        <f t="shared" si="244"/>
        <v>41916.290972222225</v>
      </c>
      <c r="U3848">
        <f t="shared" si="240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t="s">
        <v>8315</v>
      </c>
      <c r="R3849" t="s">
        <v>8316</v>
      </c>
      <c r="S3849" s="13">
        <f t="shared" si="243"/>
        <v>42159.224432870367</v>
      </c>
      <c r="T3849" s="13">
        <f t="shared" si="244"/>
        <v>42204.224432870367</v>
      </c>
      <c r="U3849">
        <f t="shared" si="240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t="s">
        <v>8315</v>
      </c>
      <c r="R3850" t="s">
        <v>8316</v>
      </c>
      <c r="S3850" s="13">
        <f t="shared" si="243"/>
        <v>42265.817002314812</v>
      </c>
      <c r="T3850" s="13">
        <f t="shared" si="244"/>
        <v>42295.817002314812</v>
      </c>
      <c r="U3850">
        <f t="shared" si="240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t="s">
        <v>8315</v>
      </c>
      <c r="R3851" t="s">
        <v>8316</v>
      </c>
      <c r="S3851" s="13">
        <f t="shared" si="243"/>
        <v>42136.767175925925</v>
      </c>
      <c r="T3851" s="13">
        <f t="shared" si="244"/>
        <v>42166.767175925925</v>
      </c>
      <c r="U3851">
        <f t="shared" si="240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t="s">
        <v>8315</v>
      </c>
      <c r="R3852" t="s">
        <v>8316</v>
      </c>
      <c r="S3852" s="13">
        <f t="shared" si="243"/>
        <v>41975.124340277776</v>
      </c>
      <c r="T3852" s="13">
        <f t="shared" si="244"/>
        <v>42005.124340277776</v>
      </c>
      <c r="U3852">
        <f t="shared" si="240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t="s">
        <v>8315</v>
      </c>
      <c r="R3853" t="s">
        <v>8316</v>
      </c>
      <c r="S3853" s="13">
        <f t="shared" si="243"/>
        <v>42172.439571759256</v>
      </c>
      <c r="T3853" s="13">
        <f t="shared" si="244"/>
        <v>42202.439571759256</v>
      </c>
      <c r="U3853">
        <f t="shared" si="240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t="s">
        <v>8315</v>
      </c>
      <c r="R3854" t="s">
        <v>8316</v>
      </c>
      <c r="S3854" s="13">
        <f t="shared" si="243"/>
        <v>42065.190694444449</v>
      </c>
      <c r="T3854" s="13">
        <f t="shared" si="244"/>
        <v>42090.149027777778</v>
      </c>
      <c r="U3854">
        <f t="shared" si="240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t="s">
        <v>8315</v>
      </c>
      <c r="R3855" t="s">
        <v>8316</v>
      </c>
      <c r="S3855" s="13">
        <f t="shared" si="243"/>
        <v>41848.84002314815</v>
      </c>
      <c r="T3855" s="13">
        <f t="shared" si="244"/>
        <v>41883.84002314815</v>
      </c>
      <c r="U3855">
        <f t="shared" si="240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t="s">
        <v>8315</v>
      </c>
      <c r="R3856" t="s">
        <v>8316</v>
      </c>
      <c r="S3856" s="13">
        <f t="shared" si="243"/>
        <v>42103.884930555556</v>
      </c>
      <c r="T3856" s="13">
        <f t="shared" si="244"/>
        <v>42133.884930555556</v>
      </c>
      <c r="U3856">
        <f t="shared" si="240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t="s">
        <v>8315</v>
      </c>
      <c r="R3857" t="s">
        <v>8316</v>
      </c>
      <c r="S3857" s="13">
        <f t="shared" si="243"/>
        <v>42059.970729166671</v>
      </c>
      <c r="T3857" s="13">
        <f t="shared" si="244"/>
        <v>42089.929062499999</v>
      </c>
      <c r="U3857">
        <f t="shared" si="240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t="s">
        <v>8315</v>
      </c>
      <c r="R3858" t="s">
        <v>8316</v>
      </c>
      <c r="S3858" s="13">
        <f t="shared" si="243"/>
        <v>42041.743090277778</v>
      </c>
      <c r="T3858" s="13">
        <f t="shared" si="244"/>
        <v>42071.701423611114</v>
      </c>
      <c r="U3858">
        <f t="shared" si="240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t="s">
        <v>8315</v>
      </c>
      <c r="R3859" t="s">
        <v>8316</v>
      </c>
      <c r="S3859" s="13">
        <f t="shared" si="243"/>
        <v>41829.73715277778</v>
      </c>
      <c r="T3859" s="13">
        <f t="shared" si="244"/>
        <v>41852.716666666667</v>
      </c>
      <c r="U3859">
        <f t="shared" si="240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t="s">
        <v>8315</v>
      </c>
      <c r="R3860" t="s">
        <v>8316</v>
      </c>
      <c r="S3860" s="13">
        <f t="shared" si="243"/>
        <v>42128.431064814817</v>
      </c>
      <c r="T3860" s="13">
        <f t="shared" si="244"/>
        <v>42146.875</v>
      </c>
      <c r="U3860">
        <f t="shared" si="240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t="s">
        <v>8315</v>
      </c>
      <c r="R3861" t="s">
        <v>8316</v>
      </c>
      <c r="S3861" s="13">
        <f t="shared" si="243"/>
        <v>41789.893599537041</v>
      </c>
      <c r="T3861" s="13">
        <f t="shared" si="244"/>
        <v>41815.875</v>
      </c>
      <c r="U3861">
        <f t="shared" si="240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t="s">
        <v>8315</v>
      </c>
      <c r="R3862" t="s">
        <v>8316</v>
      </c>
      <c r="S3862" s="13">
        <f t="shared" si="243"/>
        <v>41833.660995370366</v>
      </c>
      <c r="T3862" s="13">
        <f t="shared" si="244"/>
        <v>41863.660995370366</v>
      </c>
      <c r="U3862">
        <f t="shared" si="240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t="s">
        <v>8315</v>
      </c>
      <c r="R3863" t="s">
        <v>8316</v>
      </c>
      <c r="S3863" s="13">
        <f t="shared" si="243"/>
        <v>41914.590011574073</v>
      </c>
      <c r="T3863" s="13">
        <f t="shared" si="244"/>
        <v>41955.907638888893</v>
      </c>
      <c r="U3863">
        <f t="shared" si="240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t="s">
        <v>8315</v>
      </c>
      <c r="R3864" t="s">
        <v>8316</v>
      </c>
      <c r="S3864" s="13">
        <f t="shared" si="243"/>
        <v>42611.261064814811</v>
      </c>
      <c r="T3864" s="13">
        <f t="shared" si="244"/>
        <v>42625.707638888889</v>
      </c>
      <c r="U3864">
        <f t="shared" si="240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t="s">
        <v>8315</v>
      </c>
      <c r="R3865" t="s">
        <v>8316</v>
      </c>
      <c r="S3865" s="13">
        <f t="shared" si="243"/>
        <v>42253.633159722223</v>
      </c>
      <c r="T3865" s="13">
        <f t="shared" si="244"/>
        <v>42313.674826388888</v>
      </c>
      <c r="U3865">
        <f t="shared" si="240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t="s">
        <v>8315</v>
      </c>
      <c r="R3866" t="s">
        <v>8316</v>
      </c>
      <c r="S3866" s="13">
        <f t="shared" si="243"/>
        <v>42295.891828703709</v>
      </c>
      <c r="T3866" s="13">
        <f t="shared" si="244"/>
        <v>42325.933495370366</v>
      </c>
      <c r="U3866">
        <f t="shared" si="240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t="s">
        <v>8315</v>
      </c>
      <c r="R3867" t="s">
        <v>8316</v>
      </c>
      <c r="S3867" s="13">
        <f t="shared" si="243"/>
        <v>41841.651597222226</v>
      </c>
      <c r="T3867" s="13">
        <f t="shared" si="244"/>
        <v>41881.229166666664</v>
      </c>
      <c r="U3867">
        <f t="shared" si="240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t="s">
        <v>8315</v>
      </c>
      <c r="R3868" t="s">
        <v>8316</v>
      </c>
      <c r="S3868" s="13">
        <f t="shared" si="243"/>
        <v>42402.947002314817</v>
      </c>
      <c r="T3868" s="13">
        <f t="shared" si="244"/>
        <v>42452.145138888889</v>
      </c>
      <c r="U3868">
        <f t="shared" si="240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t="s">
        <v>8315</v>
      </c>
      <c r="R3869" t="s">
        <v>8316</v>
      </c>
      <c r="S3869" s="13">
        <f t="shared" si="243"/>
        <v>42509.814108796301</v>
      </c>
      <c r="T3869" s="13">
        <f t="shared" si="244"/>
        <v>42539.814108796301</v>
      </c>
      <c r="U3869">
        <f t="shared" si="240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t="s">
        <v>8315</v>
      </c>
      <c r="R3870" t="s">
        <v>8357</v>
      </c>
      <c r="S3870" s="13">
        <f t="shared" si="243"/>
        <v>41865.659780092588</v>
      </c>
      <c r="T3870" s="13">
        <f t="shared" si="244"/>
        <v>41890.659780092588</v>
      </c>
      <c r="U3870">
        <f t="shared" si="240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t="s">
        <v>8315</v>
      </c>
      <c r="R3871" t="s">
        <v>8357</v>
      </c>
      <c r="S3871" s="13">
        <f t="shared" si="243"/>
        <v>42047.724444444444</v>
      </c>
      <c r="T3871" s="13">
        <f t="shared" si="244"/>
        <v>42077.132638888885</v>
      </c>
      <c r="U3871">
        <f t="shared" si="240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t="s">
        <v>8315</v>
      </c>
      <c r="R3872" t="s">
        <v>8357</v>
      </c>
      <c r="S3872" s="13">
        <f t="shared" si="243"/>
        <v>41793.17219907407</v>
      </c>
      <c r="T3872" s="13">
        <f t="shared" si="244"/>
        <v>41823.17219907407</v>
      </c>
      <c r="U3872">
        <f t="shared" si="240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t="s">
        <v>8315</v>
      </c>
      <c r="R3873" t="s">
        <v>8357</v>
      </c>
      <c r="S3873" s="13">
        <f t="shared" si="243"/>
        <v>42763.780671296292</v>
      </c>
      <c r="T3873" s="13">
        <f t="shared" si="244"/>
        <v>42823.739004629635</v>
      </c>
      <c r="U3873">
        <f t="shared" si="240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t="s">
        <v>8315</v>
      </c>
      <c r="R3874" t="s">
        <v>8357</v>
      </c>
      <c r="S3874" s="13">
        <f t="shared" si="243"/>
        <v>42180.145787037036</v>
      </c>
      <c r="T3874" s="13">
        <f t="shared" si="244"/>
        <v>42230.145787037036</v>
      </c>
      <c r="U3874">
        <f t="shared" si="240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t="s">
        <v>8315</v>
      </c>
      <c r="R3875" t="s">
        <v>8357</v>
      </c>
      <c r="S3875" s="13">
        <f t="shared" si="243"/>
        <v>42255.696006944447</v>
      </c>
      <c r="T3875" s="13">
        <f t="shared" si="244"/>
        <v>42285.696006944447</v>
      </c>
      <c r="U3875">
        <f t="shared" ref="U3875:U3938" si="245">YEAR(S3875)</f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t="s">
        <v>8315</v>
      </c>
      <c r="R3876" t="s">
        <v>8357</v>
      </c>
      <c r="S3876" s="13">
        <f t="shared" si="243"/>
        <v>42007.016458333332</v>
      </c>
      <c r="T3876" s="13">
        <f t="shared" si="244"/>
        <v>42028.041666666672</v>
      </c>
      <c r="U3876">
        <f t="shared" si="245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t="s">
        <v>8315</v>
      </c>
      <c r="R3877" t="s">
        <v>8357</v>
      </c>
      <c r="S3877" s="13">
        <f t="shared" si="243"/>
        <v>42615.346817129626</v>
      </c>
      <c r="T3877" s="13">
        <f t="shared" si="244"/>
        <v>42616.416666666672</v>
      </c>
      <c r="U3877">
        <f t="shared" si="245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t="s">
        <v>8315</v>
      </c>
      <c r="R3878" t="s">
        <v>8357</v>
      </c>
      <c r="S3878" s="13">
        <f t="shared" si="243"/>
        <v>42372.624166666668</v>
      </c>
      <c r="T3878" s="13">
        <f t="shared" si="244"/>
        <v>42402.624166666668</v>
      </c>
      <c r="U3878">
        <f t="shared" si="245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t="s">
        <v>8315</v>
      </c>
      <c r="R3879" t="s">
        <v>8357</v>
      </c>
      <c r="S3879" s="13">
        <f t="shared" si="243"/>
        <v>42682.67768518519</v>
      </c>
      <c r="T3879" s="13">
        <f t="shared" si="244"/>
        <v>42712.67768518519</v>
      </c>
      <c r="U3879">
        <f t="shared" si="245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t="s">
        <v>8315</v>
      </c>
      <c r="R3880" t="s">
        <v>8357</v>
      </c>
      <c r="S3880" s="13">
        <f t="shared" si="243"/>
        <v>42154.818819444445</v>
      </c>
      <c r="T3880" s="13">
        <f t="shared" si="244"/>
        <v>42185.165972222225</v>
      </c>
      <c r="U3880">
        <f t="shared" si="245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t="s">
        <v>8315</v>
      </c>
      <c r="R3881" t="s">
        <v>8357</v>
      </c>
      <c r="S3881" s="13">
        <f t="shared" si="243"/>
        <v>41999.861064814817</v>
      </c>
      <c r="T3881" s="13">
        <f t="shared" si="244"/>
        <v>42029.861064814817</v>
      </c>
      <c r="U3881">
        <f t="shared" si="245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t="s">
        <v>8315</v>
      </c>
      <c r="R3882" t="s">
        <v>8357</v>
      </c>
      <c r="S3882" s="13">
        <f t="shared" si="243"/>
        <v>41815.815046296295</v>
      </c>
      <c r="T3882" s="13">
        <f t="shared" si="244"/>
        <v>41850.958333333336</v>
      </c>
      <c r="U3882">
        <f t="shared" si="245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t="s">
        <v>8315</v>
      </c>
      <c r="R3883" t="s">
        <v>8357</v>
      </c>
      <c r="S3883" s="13">
        <f t="shared" si="243"/>
        <v>42756.018506944441</v>
      </c>
      <c r="T3883" s="13">
        <f t="shared" si="244"/>
        <v>42786.018506944441</v>
      </c>
      <c r="U3883">
        <f t="shared" si="245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t="s">
        <v>8315</v>
      </c>
      <c r="R3884" t="s">
        <v>8357</v>
      </c>
      <c r="S3884" s="13">
        <f t="shared" si="243"/>
        <v>42373.983449074076</v>
      </c>
      <c r="T3884" s="13">
        <f t="shared" si="244"/>
        <v>42400.960416666669</v>
      </c>
      <c r="U3884">
        <f t="shared" si="245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t="s">
        <v>8315</v>
      </c>
      <c r="R3885" t="s">
        <v>8357</v>
      </c>
      <c r="S3885" s="13">
        <f t="shared" si="243"/>
        <v>41854.602650462963</v>
      </c>
      <c r="T3885" s="13">
        <f t="shared" si="244"/>
        <v>41884.602650462963</v>
      </c>
      <c r="U3885">
        <f t="shared" si="245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t="s">
        <v>8315</v>
      </c>
      <c r="R3886" t="s">
        <v>8357</v>
      </c>
      <c r="S3886" s="13">
        <f t="shared" si="243"/>
        <v>42065.791574074072</v>
      </c>
      <c r="T3886" s="13">
        <f t="shared" si="244"/>
        <v>42090.749907407408</v>
      </c>
      <c r="U3886">
        <f t="shared" si="245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t="s">
        <v>8315</v>
      </c>
      <c r="R3887" t="s">
        <v>8357</v>
      </c>
      <c r="S3887" s="13">
        <f t="shared" si="243"/>
        <v>42469.951284722221</v>
      </c>
      <c r="T3887" s="13">
        <f t="shared" si="244"/>
        <v>42499.951284722221</v>
      </c>
      <c r="U3887">
        <f t="shared" si="245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t="s">
        <v>8315</v>
      </c>
      <c r="R3888" t="s">
        <v>8357</v>
      </c>
      <c r="S3888" s="13">
        <f t="shared" si="243"/>
        <v>41954.228032407409</v>
      </c>
      <c r="T3888" s="13">
        <f t="shared" si="244"/>
        <v>41984.228032407409</v>
      </c>
      <c r="U3888">
        <f t="shared" si="245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t="s">
        <v>8315</v>
      </c>
      <c r="R3889" t="s">
        <v>8357</v>
      </c>
      <c r="S3889" s="13">
        <f t="shared" si="243"/>
        <v>42079.857974537037</v>
      </c>
      <c r="T3889" s="13">
        <f t="shared" si="244"/>
        <v>42125.916666666672</v>
      </c>
      <c r="U3889">
        <f t="shared" si="245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t="s">
        <v>8315</v>
      </c>
      <c r="R3890" t="s">
        <v>8316</v>
      </c>
      <c r="S3890" s="13">
        <f t="shared" si="243"/>
        <v>42762.545810185184</v>
      </c>
      <c r="T3890" s="13">
        <f t="shared" si="244"/>
        <v>42792.545810185184</v>
      </c>
      <c r="U3890">
        <f t="shared" si="245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t="s">
        <v>8315</v>
      </c>
      <c r="R3891" t="s">
        <v>8316</v>
      </c>
      <c r="S3891" s="13">
        <f t="shared" si="243"/>
        <v>41977.004976851851</v>
      </c>
      <c r="T3891" s="13">
        <f t="shared" si="244"/>
        <v>42008.976388888885</v>
      </c>
      <c r="U3891">
        <f t="shared" si="245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t="s">
        <v>8315</v>
      </c>
      <c r="R3892" t="s">
        <v>8316</v>
      </c>
      <c r="S3892" s="13">
        <f t="shared" si="243"/>
        <v>42171.758611111116</v>
      </c>
      <c r="T3892" s="13">
        <f t="shared" si="244"/>
        <v>42231.758611111116</v>
      </c>
      <c r="U3892">
        <f t="shared" si="245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t="s">
        <v>8315</v>
      </c>
      <c r="R3893" t="s">
        <v>8316</v>
      </c>
      <c r="S3893" s="13">
        <f t="shared" si="243"/>
        <v>42056.1324537037</v>
      </c>
      <c r="T3893" s="13">
        <f t="shared" si="244"/>
        <v>42086.207638888889</v>
      </c>
      <c r="U3893">
        <f t="shared" si="245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t="s">
        <v>8315</v>
      </c>
      <c r="R3894" t="s">
        <v>8316</v>
      </c>
      <c r="S3894" s="13">
        <f t="shared" si="243"/>
        <v>41867.652280092596</v>
      </c>
      <c r="T3894" s="13">
        <f t="shared" si="244"/>
        <v>41875.291666666664</v>
      </c>
      <c r="U3894">
        <f t="shared" si="245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t="s">
        <v>8315</v>
      </c>
      <c r="R3895" t="s">
        <v>8316</v>
      </c>
      <c r="S3895" s="13">
        <f t="shared" si="243"/>
        <v>41779.657870370371</v>
      </c>
      <c r="T3895" s="13">
        <f t="shared" si="244"/>
        <v>41821.25</v>
      </c>
      <c r="U3895">
        <f t="shared" si="245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t="s">
        <v>8315</v>
      </c>
      <c r="R3896" t="s">
        <v>8316</v>
      </c>
      <c r="S3896" s="13">
        <f t="shared" si="243"/>
        <v>42679.958472222221</v>
      </c>
      <c r="T3896" s="13">
        <f t="shared" si="244"/>
        <v>42710.207638888889</v>
      </c>
      <c r="U3896">
        <f t="shared" si="245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t="s">
        <v>8315</v>
      </c>
      <c r="R3897" t="s">
        <v>8316</v>
      </c>
      <c r="S3897" s="13">
        <f t="shared" si="243"/>
        <v>42032.250208333338</v>
      </c>
      <c r="T3897" s="13">
        <f t="shared" si="244"/>
        <v>42063.250208333338</v>
      </c>
      <c r="U3897">
        <f t="shared" si="245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t="s">
        <v>8315</v>
      </c>
      <c r="R3898" t="s">
        <v>8316</v>
      </c>
      <c r="S3898" s="13">
        <f t="shared" si="243"/>
        <v>41793.191875000004</v>
      </c>
      <c r="T3898" s="13">
        <f t="shared" si="244"/>
        <v>41807.191875000004</v>
      </c>
      <c r="U3898">
        <f t="shared" si="245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t="s">
        <v>8315</v>
      </c>
      <c r="R3899" t="s">
        <v>8316</v>
      </c>
      <c r="S3899" s="13">
        <f t="shared" si="243"/>
        <v>41982.87364583333</v>
      </c>
      <c r="T3899" s="13">
        <f t="shared" si="244"/>
        <v>42012.87364583333</v>
      </c>
      <c r="U3899">
        <f t="shared" si="245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t="s">
        <v>8315</v>
      </c>
      <c r="R3900" t="s">
        <v>8316</v>
      </c>
      <c r="S3900" s="13">
        <f t="shared" si="243"/>
        <v>42193.482291666667</v>
      </c>
      <c r="T3900" s="13">
        <f t="shared" si="244"/>
        <v>42233.666666666672</v>
      </c>
      <c r="U3900">
        <f t="shared" si="245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t="s">
        <v>8315</v>
      </c>
      <c r="R3901" t="s">
        <v>8316</v>
      </c>
      <c r="S3901" s="13">
        <f t="shared" si="243"/>
        <v>41843.775011574071</v>
      </c>
      <c r="T3901" s="13">
        <f t="shared" si="244"/>
        <v>41863.775011574071</v>
      </c>
      <c r="U3901">
        <f t="shared" si="245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t="s">
        <v>8315</v>
      </c>
      <c r="R3902" t="s">
        <v>8316</v>
      </c>
      <c r="S3902" s="13">
        <f t="shared" si="243"/>
        <v>42136.092488425929</v>
      </c>
      <c r="T3902" s="13">
        <f t="shared" si="244"/>
        <v>42166.092488425929</v>
      </c>
      <c r="U3902">
        <f t="shared" si="245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t="s">
        <v>8315</v>
      </c>
      <c r="R3903" t="s">
        <v>8316</v>
      </c>
      <c r="S3903" s="13">
        <f t="shared" si="243"/>
        <v>42317.826377314821</v>
      </c>
      <c r="T3903" s="13">
        <f t="shared" si="244"/>
        <v>42357.826377314821</v>
      </c>
      <c r="U3903">
        <f t="shared" si="245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t="s">
        <v>8315</v>
      </c>
      <c r="R3904" t="s">
        <v>8316</v>
      </c>
      <c r="S3904" s="13">
        <f t="shared" si="243"/>
        <v>42663.468078703707</v>
      </c>
      <c r="T3904" s="13">
        <f t="shared" si="244"/>
        <v>42688.509745370371</v>
      </c>
      <c r="U3904">
        <f t="shared" si="245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t="s">
        <v>8315</v>
      </c>
      <c r="R3905" t="s">
        <v>8316</v>
      </c>
      <c r="S3905" s="13">
        <f t="shared" si="243"/>
        <v>42186.01116898148</v>
      </c>
      <c r="T3905" s="13">
        <f t="shared" si="244"/>
        <v>42230.818055555559</v>
      </c>
      <c r="U3905">
        <f t="shared" si="245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t="s">
        <v>8315</v>
      </c>
      <c r="R3906" t="s">
        <v>8316</v>
      </c>
      <c r="S3906" s="13">
        <f t="shared" si="243"/>
        <v>42095.229166666672</v>
      </c>
      <c r="T3906" s="13">
        <f t="shared" si="244"/>
        <v>42109.211111111115</v>
      </c>
      <c r="U3906">
        <f t="shared" si="245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6">ROUND(E3907/D3907*100,0)</f>
        <v>12</v>
      </c>
      <c r="P3907">
        <f t="shared" ref="P3907:P3970" si="247">IFERROR(ROUND(E3907/L3907, 2), 0)</f>
        <v>24.71</v>
      </c>
      <c r="Q3907" t="s">
        <v>8315</v>
      </c>
      <c r="R3907" t="s">
        <v>8316</v>
      </c>
      <c r="S3907" s="13">
        <f t="shared" ref="S3907:S3970" si="248">(((J3907/60)/60)/24)+DATE(1970,1,1)</f>
        <v>42124.623877314814</v>
      </c>
      <c r="T3907" s="13">
        <f t="shared" ref="T3907:T3970" si="249">(((I3907/60)/60)/24)+DATE(1970,1,1)</f>
        <v>42166.958333333328</v>
      </c>
      <c r="U3907">
        <f t="shared" si="245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7"/>
        <v>63.13</v>
      </c>
      <c r="Q3908" t="s">
        <v>8315</v>
      </c>
      <c r="R3908" t="s">
        <v>8316</v>
      </c>
      <c r="S3908" s="13">
        <f t="shared" si="248"/>
        <v>42143.917743055557</v>
      </c>
      <c r="T3908" s="13">
        <f t="shared" si="249"/>
        <v>42181.559027777781</v>
      </c>
      <c r="U3908">
        <f t="shared" si="245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7"/>
        <v>38.25</v>
      </c>
      <c r="Q3909" t="s">
        <v>8315</v>
      </c>
      <c r="R3909" t="s">
        <v>8316</v>
      </c>
      <c r="S3909" s="13">
        <f t="shared" si="248"/>
        <v>41906.819513888891</v>
      </c>
      <c r="T3909" s="13">
        <f t="shared" si="249"/>
        <v>41938.838888888888</v>
      </c>
      <c r="U3909">
        <f t="shared" si="245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7"/>
        <v>16.25</v>
      </c>
      <c r="Q3910" t="s">
        <v>8315</v>
      </c>
      <c r="R3910" t="s">
        <v>8316</v>
      </c>
      <c r="S3910" s="13">
        <f t="shared" si="248"/>
        <v>41834.135370370372</v>
      </c>
      <c r="T3910" s="13">
        <f t="shared" si="249"/>
        <v>41849.135370370372</v>
      </c>
      <c r="U3910">
        <f t="shared" si="245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7"/>
        <v>33.75</v>
      </c>
      <c r="Q3911" t="s">
        <v>8315</v>
      </c>
      <c r="R3911" t="s">
        <v>8316</v>
      </c>
      <c r="S3911" s="13">
        <f t="shared" si="248"/>
        <v>41863.359282407408</v>
      </c>
      <c r="T3911" s="13">
        <f t="shared" si="249"/>
        <v>41893.359282407408</v>
      </c>
      <c r="U3911">
        <f t="shared" si="245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7"/>
        <v>61.67</v>
      </c>
      <c r="Q3912" t="s">
        <v>8315</v>
      </c>
      <c r="R3912" t="s">
        <v>8316</v>
      </c>
      <c r="S3912" s="13">
        <f t="shared" si="248"/>
        <v>42224.756909722222</v>
      </c>
      <c r="T3912" s="13">
        <f t="shared" si="249"/>
        <v>42254.756909722222</v>
      </c>
      <c r="U3912">
        <f t="shared" si="245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7"/>
        <v>83.14</v>
      </c>
      <c r="Q3913" t="s">
        <v>8315</v>
      </c>
      <c r="R3913" t="s">
        <v>8316</v>
      </c>
      <c r="S3913" s="13">
        <f t="shared" si="248"/>
        <v>41939.8122337963</v>
      </c>
      <c r="T3913" s="13">
        <f t="shared" si="249"/>
        <v>41969.853900462964</v>
      </c>
      <c r="U3913">
        <f t="shared" si="245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7"/>
        <v>1</v>
      </c>
      <c r="Q3914" t="s">
        <v>8315</v>
      </c>
      <c r="R3914" t="s">
        <v>8316</v>
      </c>
      <c r="S3914" s="13">
        <f t="shared" si="248"/>
        <v>42059.270023148143</v>
      </c>
      <c r="T3914" s="13">
        <f t="shared" si="249"/>
        <v>42119.190972222219</v>
      </c>
      <c r="U3914">
        <f t="shared" si="245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7"/>
        <v>142.86000000000001</v>
      </c>
      <c r="Q3915" t="s">
        <v>8315</v>
      </c>
      <c r="R3915" t="s">
        <v>8316</v>
      </c>
      <c r="S3915" s="13">
        <f t="shared" si="248"/>
        <v>42308.211215277777</v>
      </c>
      <c r="T3915" s="13">
        <f t="shared" si="249"/>
        <v>42338.252881944441</v>
      </c>
      <c r="U3915">
        <f t="shared" si="245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7"/>
        <v>33.67</v>
      </c>
      <c r="Q3916" t="s">
        <v>8315</v>
      </c>
      <c r="R3916" t="s">
        <v>8316</v>
      </c>
      <c r="S3916" s="13">
        <f t="shared" si="248"/>
        <v>42114.818935185183</v>
      </c>
      <c r="T3916" s="13">
        <f t="shared" si="249"/>
        <v>42134.957638888889</v>
      </c>
      <c r="U3916">
        <f t="shared" si="245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7"/>
        <v>5</v>
      </c>
      <c r="Q3917" t="s">
        <v>8315</v>
      </c>
      <c r="R3917" t="s">
        <v>8316</v>
      </c>
      <c r="S3917" s="13">
        <f t="shared" si="248"/>
        <v>42492.98505787037</v>
      </c>
      <c r="T3917" s="13">
        <f t="shared" si="249"/>
        <v>42522.98505787037</v>
      </c>
      <c r="U3917">
        <f t="shared" si="245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>
        <f t="shared" si="247"/>
        <v>0</v>
      </c>
      <c r="Q3918" t="s">
        <v>8315</v>
      </c>
      <c r="R3918" t="s">
        <v>8316</v>
      </c>
      <c r="S3918" s="13">
        <f t="shared" si="248"/>
        <v>42494.471666666665</v>
      </c>
      <c r="T3918" s="13">
        <f t="shared" si="249"/>
        <v>42524.471666666665</v>
      </c>
      <c r="U3918">
        <f t="shared" si="245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7"/>
        <v>10</v>
      </c>
      <c r="Q3919" t="s">
        <v>8315</v>
      </c>
      <c r="R3919" t="s">
        <v>8316</v>
      </c>
      <c r="S3919" s="13">
        <f t="shared" si="248"/>
        <v>41863.527326388888</v>
      </c>
      <c r="T3919" s="13">
        <f t="shared" si="249"/>
        <v>41893.527326388888</v>
      </c>
      <c r="U3919">
        <f t="shared" si="245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7"/>
        <v>40</v>
      </c>
      <c r="Q3920" t="s">
        <v>8315</v>
      </c>
      <c r="R3920" t="s">
        <v>8316</v>
      </c>
      <c r="S3920" s="13">
        <f t="shared" si="248"/>
        <v>41843.664618055554</v>
      </c>
      <c r="T3920" s="13">
        <f t="shared" si="249"/>
        <v>41855.666666666664</v>
      </c>
      <c r="U3920">
        <f t="shared" si="245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7"/>
        <v>30</v>
      </c>
      <c r="Q3921" t="s">
        <v>8315</v>
      </c>
      <c r="R3921" t="s">
        <v>8316</v>
      </c>
      <c r="S3921" s="13">
        <f t="shared" si="248"/>
        <v>42358.684872685189</v>
      </c>
      <c r="T3921" s="13">
        <f t="shared" si="249"/>
        <v>42387</v>
      </c>
      <c r="U3921">
        <f t="shared" si="245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7"/>
        <v>45</v>
      </c>
      <c r="Q3922" t="s">
        <v>8315</v>
      </c>
      <c r="R3922" t="s">
        <v>8316</v>
      </c>
      <c r="S3922" s="13">
        <f t="shared" si="248"/>
        <v>42657.38726851852</v>
      </c>
      <c r="T3922" s="13">
        <f t="shared" si="249"/>
        <v>42687.428935185191</v>
      </c>
      <c r="U3922">
        <f t="shared" si="245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>
        <f t="shared" si="247"/>
        <v>0</v>
      </c>
      <c r="Q3923" t="s">
        <v>8315</v>
      </c>
      <c r="R3923" t="s">
        <v>8316</v>
      </c>
      <c r="S3923" s="13">
        <f t="shared" si="248"/>
        <v>41926.542303240742</v>
      </c>
      <c r="T3923" s="13">
        <f t="shared" si="249"/>
        <v>41938.75</v>
      </c>
      <c r="U3923">
        <f t="shared" si="245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7"/>
        <v>10.17</v>
      </c>
      <c r="Q3924" t="s">
        <v>8315</v>
      </c>
      <c r="R3924" t="s">
        <v>8316</v>
      </c>
      <c r="S3924" s="13">
        <f t="shared" si="248"/>
        <v>42020.768634259264</v>
      </c>
      <c r="T3924" s="13">
        <f t="shared" si="249"/>
        <v>42065.958333333328</v>
      </c>
      <c r="U3924">
        <f t="shared" si="245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7"/>
        <v>81.41</v>
      </c>
      <c r="Q3925" t="s">
        <v>8315</v>
      </c>
      <c r="R3925" t="s">
        <v>8316</v>
      </c>
      <c r="S3925" s="13">
        <f t="shared" si="248"/>
        <v>42075.979988425926</v>
      </c>
      <c r="T3925" s="13">
        <f t="shared" si="249"/>
        <v>42103.979988425926</v>
      </c>
      <c r="U3925">
        <f t="shared" si="245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7"/>
        <v>57.25</v>
      </c>
      <c r="Q3926" t="s">
        <v>8315</v>
      </c>
      <c r="R3926" t="s">
        <v>8316</v>
      </c>
      <c r="S3926" s="13">
        <f t="shared" si="248"/>
        <v>41786.959745370368</v>
      </c>
      <c r="T3926" s="13">
        <f t="shared" si="249"/>
        <v>41816.959745370368</v>
      </c>
      <c r="U3926">
        <f t="shared" si="245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7"/>
        <v>5</v>
      </c>
      <c r="Q3927" t="s">
        <v>8315</v>
      </c>
      <c r="R3927" t="s">
        <v>8316</v>
      </c>
      <c r="S3927" s="13">
        <f t="shared" si="248"/>
        <v>41820.870821759258</v>
      </c>
      <c r="T3927" s="13">
        <f t="shared" si="249"/>
        <v>41850.870821759258</v>
      </c>
      <c r="U3927">
        <f t="shared" si="245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7"/>
        <v>15</v>
      </c>
      <c r="Q3928" t="s">
        <v>8315</v>
      </c>
      <c r="R3928" t="s">
        <v>8316</v>
      </c>
      <c r="S3928" s="13">
        <f t="shared" si="248"/>
        <v>41970.085046296299</v>
      </c>
      <c r="T3928" s="13">
        <f t="shared" si="249"/>
        <v>42000.085046296299</v>
      </c>
      <c r="U3928">
        <f t="shared" si="245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7"/>
        <v>12.5</v>
      </c>
      <c r="Q3929" t="s">
        <v>8315</v>
      </c>
      <c r="R3929" t="s">
        <v>8316</v>
      </c>
      <c r="S3929" s="13">
        <f t="shared" si="248"/>
        <v>41830.267407407409</v>
      </c>
      <c r="T3929" s="13">
        <f t="shared" si="249"/>
        <v>41860.267407407409</v>
      </c>
      <c r="U3929">
        <f t="shared" si="245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7"/>
        <v>93</v>
      </c>
      <c r="Q3930" t="s">
        <v>8315</v>
      </c>
      <c r="R3930" t="s">
        <v>8316</v>
      </c>
      <c r="S3930" s="13">
        <f t="shared" si="248"/>
        <v>42265.683182870373</v>
      </c>
      <c r="T3930" s="13">
        <f t="shared" si="249"/>
        <v>42293.207638888889</v>
      </c>
      <c r="U3930">
        <f t="shared" si="245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si="247"/>
        <v>32.36</v>
      </c>
      <c r="Q3931" t="s">
        <v>8315</v>
      </c>
      <c r="R3931" t="s">
        <v>8316</v>
      </c>
      <c r="S3931" s="13">
        <f t="shared" si="248"/>
        <v>42601.827141203699</v>
      </c>
      <c r="T3931" s="13">
        <f t="shared" si="249"/>
        <v>42631.827141203699</v>
      </c>
      <c r="U3931">
        <f t="shared" si="245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>
        <f t="shared" si="247"/>
        <v>0</v>
      </c>
      <c r="Q3932" t="s">
        <v>8315</v>
      </c>
      <c r="R3932" t="s">
        <v>8316</v>
      </c>
      <c r="S3932" s="13">
        <f t="shared" si="248"/>
        <v>42433.338749999995</v>
      </c>
      <c r="T3932" s="13">
        <f t="shared" si="249"/>
        <v>42461.25</v>
      </c>
      <c r="U3932">
        <f t="shared" si="245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>
        <f t="shared" si="247"/>
        <v>0</v>
      </c>
      <c r="Q3933" t="s">
        <v>8315</v>
      </c>
      <c r="R3933" t="s">
        <v>8316</v>
      </c>
      <c r="S3933" s="13">
        <f t="shared" si="248"/>
        <v>42228.151701388888</v>
      </c>
      <c r="T3933" s="13">
        <f t="shared" si="249"/>
        <v>42253.151701388888</v>
      </c>
      <c r="U3933">
        <f t="shared" si="245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7"/>
        <v>1</v>
      </c>
      <c r="Q3934" t="s">
        <v>8315</v>
      </c>
      <c r="R3934" t="s">
        <v>8316</v>
      </c>
      <c r="S3934" s="13">
        <f t="shared" si="248"/>
        <v>42415.168564814812</v>
      </c>
      <c r="T3934" s="13">
        <f t="shared" si="249"/>
        <v>42445.126898148148</v>
      </c>
      <c r="U3934">
        <f t="shared" si="245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7"/>
        <v>91.83</v>
      </c>
      <c r="Q3935" t="s">
        <v>8315</v>
      </c>
      <c r="R3935" t="s">
        <v>8316</v>
      </c>
      <c r="S3935" s="13">
        <f t="shared" si="248"/>
        <v>42538.968310185184</v>
      </c>
      <c r="T3935" s="13">
        <f t="shared" si="249"/>
        <v>42568.029861111107</v>
      </c>
      <c r="U3935">
        <f t="shared" si="245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7"/>
        <v>45.83</v>
      </c>
      <c r="Q3936" t="s">
        <v>8315</v>
      </c>
      <c r="R3936" t="s">
        <v>8316</v>
      </c>
      <c r="S3936" s="13">
        <f t="shared" si="248"/>
        <v>42233.671747685185</v>
      </c>
      <c r="T3936" s="13">
        <f t="shared" si="249"/>
        <v>42278.541666666672</v>
      </c>
      <c r="U3936">
        <f t="shared" si="245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7"/>
        <v>57.17</v>
      </c>
      <c r="Q3937" t="s">
        <v>8315</v>
      </c>
      <c r="R3937" t="s">
        <v>8316</v>
      </c>
      <c r="S3937" s="13">
        <f t="shared" si="248"/>
        <v>42221.656782407401</v>
      </c>
      <c r="T3937" s="13">
        <f t="shared" si="249"/>
        <v>42281.656782407401</v>
      </c>
      <c r="U3937">
        <f t="shared" si="245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>
        <f t="shared" si="247"/>
        <v>0</v>
      </c>
      <c r="Q3938" t="s">
        <v>8315</v>
      </c>
      <c r="R3938" t="s">
        <v>8316</v>
      </c>
      <c r="S3938" s="13">
        <f t="shared" si="248"/>
        <v>42675.262962962966</v>
      </c>
      <c r="T3938" s="13">
        <f t="shared" si="249"/>
        <v>42705.304629629631</v>
      </c>
      <c r="U3938">
        <f t="shared" si="245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7"/>
        <v>248.5</v>
      </c>
      <c r="Q3939" t="s">
        <v>8315</v>
      </c>
      <c r="R3939" t="s">
        <v>8316</v>
      </c>
      <c r="S3939" s="13">
        <f t="shared" si="248"/>
        <v>42534.631481481483</v>
      </c>
      <c r="T3939" s="13">
        <f t="shared" si="249"/>
        <v>42562.631481481483</v>
      </c>
      <c r="U3939">
        <f t="shared" ref="U3939:U4002" si="250">YEAR(S3939)</f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7"/>
        <v>79.400000000000006</v>
      </c>
      <c r="Q3940" t="s">
        <v>8315</v>
      </c>
      <c r="R3940" t="s">
        <v>8316</v>
      </c>
      <c r="S3940" s="13">
        <f t="shared" si="248"/>
        <v>42151.905717592599</v>
      </c>
      <c r="T3940" s="13">
        <f t="shared" si="249"/>
        <v>42182.905717592599</v>
      </c>
      <c r="U3940">
        <f t="shared" si="250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7"/>
        <v>5</v>
      </c>
      <c r="Q3941" t="s">
        <v>8315</v>
      </c>
      <c r="R3941" t="s">
        <v>8316</v>
      </c>
      <c r="S3941" s="13">
        <f t="shared" si="248"/>
        <v>41915.400219907409</v>
      </c>
      <c r="T3941" s="13">
        <f t="shared" si="249"/>
        <v>41919.1875</v>
      </c>
      <c r="U3941">
        <f t="shared" si="250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7"/>
        <v>5.5</v>
      </c>
      <c r="Q3942" t="s">
        <v>8315</v>
      </c>
      <c r="R3942" t="s">
        <v>8316</v>
      </c>
      <c r="S3942" s="13">
        <f t="shared" si="248"/>
        <v>41961.492488425924</v>
      </c>
      <c r="T3942" s="13">
        <f t="shared" si="249"/>
        <v>42006.492488425924</v>
      </c>
      <c r="U3942">
        <f t="shared" si="250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7"/>
        <v>25</v>
      </c>
      <c r="Q3943" t="s">
        <v>8315</v>
      </c>
      <c r="R3943" t="s">
        <v>8316</v>
      </c>
      <c r="S3943" s="13">
        <f t="shared" si="248"/>
        <v>41940.587233796294</v>
      </c>
      <c r="T3943" s="13">
        <f t="shared" si="249"/>
        <v>41968.041666666672</v>
      </c>
      <c r="U3943">
        <f t="shared" si="250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>
        <f t="shared" si="247"/>
        <v>0</v>
      </c>
      <c r="Q3944" t="s">
        <v>8315</v>
      </c>
      <c r="R3944" t="s">
        <v>8316</v>
      </c>
      <c r="S3944" s="13">
        <f t="shared" si="248"/>
        <v>42111.904097222221</v>
      </c>
      <c r="T3944" s="13">
        <f t="shared" si="249"/>
        <v>42171.904097222221</v>
      </c>
      <c r="U3944">
        <f t="shared" si="250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7"/>
        <v>137.08000000000001</v>
      </c>
      <c r="Q3945" t="s">
        <v>8315</v>
      </c>
      <c r="R3945" t="s">
        <v>8316</v>
      </c>
      <c r="S3945" s="13">
        <f t="shared" si="248"/>
        <v>42279.778564814813</v>
      </c>
      <c r="T3945" s="13">
        <f t="shared" si="249"/>
        <v>42310.701388888891</v>
      </c>
      <c r="U3945">
        <f t="shared" si="250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>
        <f t="shared" si="247"/>
        <v>0</v>
      </c>
      <c r="Q3946" t="s">
        <v>8315</v>
      </c>
      <c r="R3946" t="s">
        <v>8316</v>
      </c>
      <c r="S3946" s="13">
        <f t="shared" si="248"/>
        <v>42213.662905092591</v>
      </c>
      <c r="T3946" s="13">
        <f t="shared" si="249"/>
        <v>42243.662905092591</v>
      </c>
      <c r="U3946">
        <f t="shared" si="250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7"/>
        <v>5</v>
      </c>
      <c r="Q3947" t="s">
        <v>8315</v>
      </c>
      <c r="R3947" t="s">
        <v>8316</v>
      </c>
      <c r="S3947" s="13">
        <f t="shared" si="248"/>
        <v>42109.801712962959</v>
      </c>
      <c r="T3947" s="13">
        <f t="shared" si="249"/>
        <v>42139.801712962959</v>
      </c>
      <c r="U3947">
        <f t="shared" si="250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7"/>
        <v>39</v>
      </c>
      <c r="Q3948" t="s">
        <v>8315</v>
      </c>
      <c r="R3948" t="s">
        <v>8316</v>
      </c>
      <c r="S3948" s="13">
        <f t="shared" si="248"/>
        <v>42031.833587962959</v>
      </c>
      <c r="T3948" s="13">
        <f t="shared" si="249"/>
        <v>42063.333333333328</v>
      </c>
      <c r="U3948">
        <f t="shared" si="250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si="247"/>
        <v>50.5</v>
      </c>
      <c r="Q3949" t="s">
        <v>8315</v>
      </c>
      <c r="R3949" t="s">
        <v>8316</v>
      </c>
      <c r="S3949" s="13">
        <f t="shared" si="248"/>
        <v>42615.142870370371</v>
      </c>
      <c r="T3949" s="13">
        <f t="shared" si="249"/>
        <v>42645.142870370371</v>
      </c>
      <c r="U3949">
        <f t="shared" si="250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>
        <f t="shared" si="247"/>
        <v>0</v>
      </c>
      <c r="Q3950" t="s">
        <v>8315</v>
      </c>
      <c r="R3950" t="s">
        <v>8316</v>
      </c>
      <c r="S3950" s="13">
        <f t="shared" si="248"/>
        <v>41829.325497685182</v>
      </c>
      <c r="T3950" s="13">
        <f t="shared" si="249"/>
        <v>41889.325497685182</v>
      </c>
      <c r="U3950">
        <f t="shared" si="250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7"/>
        <v>49.28</v>
      </c>
      <c r="Q3951" t="s">
        <v>8315</v>
      </c>
      <c r="R3951" t="s">
        <v>8316</v>
      </c>
      <c r="S3951" s="13">
        <f t="shared" si="248"/>
        <v>42016.120613425926</v>
      </c>
      <c r="T3951" s="13">
        <f t="shared" si="249"/>
        <v>42046.120613425926</v>
      </c>
      <c r="U3951">
        <f t="shared" si="250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7"/>
        <v>25</v>
      </c>
      <c r="Q3952" t="s">
        <v>8315</v>
      </c>
      <c r="R3952" t="s">
        <v>8316</v>
      </c>
      <c r="S3952" s="13">
        <f t="shared" si="248"/>
        <v>42439.702314814815</v>
      </c>
      <c r="T3952" s="13">
        <f t="shared" si="249"/>
        <v>42468.774305555555</v>
      </c>
      <c r="U3952">
        <f t="shared" si="250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7"/>
        <v>1</v>
      </c>
      <c r="Q3953" t="s">
        <v>8315</v>
      </c>
      <c r="R3953" t="s">
        <v>8316</v>
      </c>
      <c r="S3953" s="13">
        <f t="shared" si="248"/>
        <v>42433.825717592597</v>
      </c>
      <c r="T3953" s="13">
        <f t="shared" si="249"/>
        <v>42493.784050925926</v>
      </c>
      <c r="U3953">
        <f t="shared" si="250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7"/>
        <v>25</v>
      </c>
      <c r="Q3954" t="s">
        <v>8315</v>
      </c>
      <c r="R3954" t="s">
        <v>8316</v>
      </c>
      <c r="S3954" s="13">
        <f t="shared" si="248"/>
        <v>42243.790393518517</v>
      </c>
      <c r="T3954" s="13">
        <f t="shared" si="249"/>
        <v>42303.790393518517</v>
      </c>
      <c r="U3954">
        <f t="shared" si="250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>
        <f t="shared" si="247"/>
        <v>0</v>
      </c>
      <c r="Q3955" t="s">
        <v>8315</v>
      </c>
      <c r="R3955" t="s">
        <v>8316</v>
      </c>
      <c r="S3955" s="13">
        <f t="shared" si="248"/>
        <v>42550.048449074078</v>
      </c>
      <c r="T3955" s="13">
        <f t="shared" si="249"/>
        <v>42580.978472222225</v>
      </c>
      <c r="U3955">
        <f t="shared" si="250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>
        <f t="shared" si="247"/>
        <v>0</v>
      </c>
      <c r="Q3956" t="s">
        <v>8315</v>
      </c>
      <c r="R3956" t="s">
        <v>8316</v>
      </c>
      <c r="S3956" s="13">
        <f t="shared" si="248"/>
        <v>41774.651203703703</v>
      </c>
      <c r="T3956" s="13">
        <f t="shared" si="249"/>
        <v>41834.651203703703</v>
      </c>
      <c r="U3956">
        <f t="shared" si="250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7"/>
        <v>53.13</v>
      </c>
      <c r="Q3957" t="s">
        <v>8315</v>
      </c>
      <c r="R3957" t="s">
        <v>8316</v>
      </c>
      <c r="S3957" s="13">
        <f t="shared" si="248"/>
        <v>42306.848854166667</v>
      </c>
      <c r="T3957" s="13">
        <f t="shared" si="249"/>
        <v>42336.890520833331</v>
      </c>
      <c r="U3957">
        <f t="shared" si="250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>
        <f t="shared" si="247"/>
        <v>0</v>
      </c>
      <c r="Q3958" t="s">
        <v>8315</v>
      </c>
      <c r="R3958" t="s">
        <v>8316</v>
      </c>
      <c r="S3958" s="13">
        <f t="shared" si="248"/>
        <v>42457.932025462964</v>
      </c>
      <c r="T3958" s="13">
        <f t="shared" si="249"/>
        <v>42485.013888888891</v>
      </c>
      <c r="U3958">
        <f t="shared" si="250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7"/>
        <v>7</v>
      </c>
      <c r="Q3959" t="s">
        <v>8315</v>
      </c>
      <c r="R3959" t="s">
        <v>8316</v>
      </c>
      <c r="S3959" s="13">
        <f t="shared" si="248"/>
        <v>42513.976319444439</v>
      </c>
      <c r="T3959" s="13">
        <f t="shared" si="249"/>
        <v>42559.976319444439</v>
      </c>
      <c r="U3959">
        <f t="shared" si="250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7"/>
        <v>40.06</v>
      </c>
      <c r="Q3960" t="s">
        <v>8315</v>
      </c>
      <c r="R3960" t="s">
        <v>8316</v>
      </c>
      <c r="S3960" s="13">
        <f t="shared" si="248"/>
        <v>41816.950370370374</v>
      </c>
      <c r="T3960" s="13">
        <f t="shared" si="249"/>
        <v>41853.583333333336</v>
      </c>
      <c r="U3960">
        <f t="shared" si="250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7"/>
        <v>24.33</v>
      </c>
      <c r="Q3961" t="s">
        <v>8315</v>
      </c>
      <c r="R3961" t="s">
        <v>8316</v>
      </c>
      <c r="S3961" s="13">
        <f t="shared" si="248"/>
        <v>41880.788842592592</v>
      </c>
      <c r="T3961" s="13">
        <f t="shared" si="249"/>
        <v>41910.788842592592</v>
      </c>
      <c r="U3961">
        <f t="shared" si="250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>
        <f t="shared" si="247"/>
        <v>11.25</v>
      </c>
      <c r="Q3962" t="s">
        <v>8315</v>
      </c>
      <c r="R3962" t="s">
        <v>8316</v>
      </c>
      <c r="S3962" s="13">
        <f t="shared" si="248"/>
        <v>42342.845555555556</v>
      </c>
      <c r="T3962" s="13">
        <f t="shared" si="249"/>
        <v>42372.845555555556</v>
      </c>
      <c r="U3962">
        <f t="shared" si="250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>
        <f t="shared" si="247"/>
        <v>10.5</v>
      </c>
      <c r="Q3963" t="s">
        <v>8315</v>
      </c>
      <c r="R3963" t="s">
        <v>8316</v>
      </c>
      <c r="S3963" s="13">
        <f t="shared" si="248"/>
        <v>41745.891319444447</v>
      </c>
      <c r="T3963" s="13">
        <f t="shared" si="249"/>
        <v>41767.891319444447</v>
      </c>
      <c r="U3963">
        <f t="shared" si="250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>
        <f t="shared" si="247"/>
        <v>15</v>
      </c>
      <c r="Q3964" t="s">
        <v>8315</v>
      </c>
      <c r="R3964" t="s">
        <v>8316</v>
      </c>
      <c r="S3964" s="13">
        <f t="shared" si="248"/>
        <v>42311.621458333335</v>
      </c>
      <c r="T3964" s="13">
        <f t="shared" si="249"/>
        <v>42336.621458333335</v>
      </c>
      <c r="U3964">
        <f t="shared" si="250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>
        <f t="shared" si="247"/>
        <v>0</v>
      </c>
      <c r="Q3965" t="s">
        <v>8315</v>
      </c>
      <c r="R3965" t="s">
        <v>8316</v>
      </c>
      <c r="S3965" s="13">
        <f t="shared" si="248"/>
        <v>42296.154131944444</v>
      </c>
      <c r="T3965" s="13">
        <f t="shared" si="249"/>
        <v>42326.195798611108</v>
      </c>
      <c r="U3965">
        <f t="shared" si="250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>
        <f t="shared" si="247"/>
        <v>42</v>
      </c>
      <c r="Q3966" t="s">
        <v>8315</v>
      </c>
      <c r="R3966" t="s">
        <v>8316</v>
      </c>
      <c r="S3966" s="13">
        <f t="shared" si="248"/>
        <v>42053.722060185188</v>
      </c>
      <c r="T3966" s="13">
        <f t="shared" si="249"/>
        <v>42113.680393518516</v>
      </c>
      <c r="U3966">
        <f t="shared" si="250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>
        <f t="shared" si="247"/>
        <v>71.25</v>
      </c>
      <c r="Q3967" t="s">
        <v>8315</v>
      </c>
      <c r="R3967" t="s">
        <v>8316</v>
      </c>
      <c r="S3967" s="13">
        <f t="shared" si="248"/>
        <v>42414.235879629632</v>
      </c>
      <c r="T3967" s="13">
        <f t="shared" si="249"/>
        <v>42474.194212962961</v>
      </c>
      <c r="U3967">
        <f t="shared" si="250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>
        <f t="shared" si="247"/>
        <v>22.5</v>
      </c>
      <c r="Q3968" t="s">
        <v>8315</v>
      </c>
      <c r="R3968" t="s">
        <v>8316</v>
      </c>
      <c r="S3968" s="13">
        <f t="shared" si="248"/>
        <v>41801.711550925924</v>
      </c>
      <c r="T3968" s="13">
        <f t="shared" si="249"/>
        <v>41844.124305555553</v>
      </c>
      <c r="U3968">
        <f t="shared" si="250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>
        <f t="shared" si="247"/>
        <v>41</v>
      </c>
      <c r="Q3969" t="s">
        <v>8315</v>
      </c>
      <c r="R3969" t="s">
        <v>8316</v>
      </c>
      <c r="S3969" s="13">
        <f t="shared" si="248"/>
        <v>42770.290590277778</v>
      </c>
      <c r="T3969" s="13">
        <f t="shared" si="249"/>
        <v>42800.290590277778</v>
      </c>
      <c r="U3969">
        <f t="shared" si="250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6"/>
        <v>11</v>
      </c>
      <c r="P3970">
        <f t="shared" si="247"/>
        <v>47.91</v>
      </c>
      <c r="Q3970" t="s">
        <v>8315</v>
      </c>
      <c r="R3970" t="s">
        <v>8316</v>
      </c>
      <c r="S3970" s="13">
        <f t="shared" si="248"/>
        <v>42452.815659722226</v>
      </c>
      <c r="T3970" s="13">
        <f t="shared" si="249"/>
        <v>42512.815659722226</v>
      </c>
      <c r="U3970">
        <f t="shared" si="250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ref="P3971:P4034" si="252">IFERROR(ROUND(E3971/L3971, 2), 0)</f>
        <v>35.17</v>
      </c>
      <c r="Q3971" t="s">
        <v>8315</v>
      </c>
      <c r="R3971" t="s">
        <v>8316</v>
      </c>
      <c r="S3971" s="13">
        <f t="shared" ref="S3971:S4034" si="253">(((J3971/60)/60)/24)+DATE(1970,1,1)</f>
        <v>42601.854699074072</v>
      </c>
      <c r="T3971" s="13">
        <f t="shared" ref="T3971:T4034" si="254">(((I3971/60)/60)/24)+DATE(1970,1,1)</f>
        <v>42611.163194444445</v>
      </c>
      <c r="U3971">
        <f t="shared" si="250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52"/>
        <v>5.5</v>
      </c>
      <c r="Q3972" t="s">
        <v>8315</v>
      </c>
      <c r="R3972" t="s">
        <v>8316</v>
      </c>
      <c r="S3972" s="13">
        <f t="shared" si="253"/>
        <v>42447.863553240735</v>
      </c>
      <c r="T3972" s="13">
        <f t="shared" si="254"/>
        <v>42477.863553240735</v>
      </c>
      <c r="U3972">
        <f t="shared" si="250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52"/>
        <v>22.67</v>
      </c>
      <c r="Q3973" t="s">
        <v>8315</v>
      </c>
      <c r="R3973" t="s">
        <v>8316</v>
      </c>
      <c r="S3973" s="13">
        <f t="shared" si="253"/>
        <v>41811.536180555559</v>
      </c>
      <c r="T3973" s="13">
        <f t="shared" si="254"/>
        <v>41841.536180555559</v>
      </c>
      <c r="U3973">
        <f t="shared" si="250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52"/>
        <v>26.38</v>
      </c>
      <c r="Q3974" t="s">
        <v>8315</v>
      </c>
      <c r="R3974" t="s">
        <v>8316</v>
      </c>
      <c r="S3974" s="13">
        <f t="shared" si="253"/>
        <v>41981.067523148144</v>
      </c>
      <c r="T3974" s="13">
        <f t="shared" si="254"/>
        <v>42041.067523148144</v>
      </c>
      <c r="U3974">
        <f t="shared" si="250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52"/>
        <v>105.54</v>
      </c>
      <c r="Q3975" t="s">
        <v>8315</v>
      </c>
      <c r="R3975" t="s">
        <v>8316</v>
      </c>
      <c r="S3975" s="13">
        <f t="shared" si="253"/>
        <v>42469.68414351852</v>
      </c>
      <c r="T3975" s="13">
        <f t="shared" si="254"/>
        <v>42499.166666666672</v>
      </c>
      <c r="U3975">
        <f t="shared" si="250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52"/>
        <v>29.09</v>
      </c>
      <c r="Q3976" t="s">
        <v>8315</v>
      </c>
      <c r="R3976" t="s">
        <v>8316</v>
      </c>
      <c r="S3976" s="13">
        <f t="shared" si="253"/>
        <v>42493.546851851846</v>
      </c>
      <c r="T3976" s="13">
        <f t="shared" si="254"/>
        <v>42523.546851851846</v>
      </c>
      <c r="U3976">
        <f t="shared" si="250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52"/>
        <v>0</v>
      </c>
      <c r="Q3977" t="s">
        <v>8315</v>
      </c>
      <c r="R3977" t="s">
        <v>8316</v>
      </c>
      <c r="S3977" s="13">
        <f t="shared" si="253"/>
        <v>42534.866875</v>
      </c>
      <c r="T3977" s="13">
        <f t="shared" si="254"/>
        <v>42564.866875</v>
      </c>
      <c r="U3977">
        <f t="shared" si="250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52"/>
        <v>62</v>
      </c>
      <c r="Q3978" t="s">
        <v>8315</v>
      </c>
      <c r="R3978" t="s">
        <v>8316</v>
      </c>
      <c r="S3978" s="13">
        <f t="shared" si="253"/>
        <v>41830.858344907407</v>
      </c>
      <c r="T3978" s="13">
        <f t="shared" si="254"/>
        <v>41852.291666666664</v>
      </c>
      <c r="U3978">
        <f t="shared" si="250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52"/>
        <v>217.5</v>
      </c>
      <c r="Q3979" t="s">
        <v>8315</v>
      </c>
      <c r="R3979" t="s">
        <v>8316</v>
      </c>
      <c r="S3979" s="13">
        <f t="shared" si="253"/>
        <v>42543.788564814815</v>
      </c>
      <c r="T3979" s="13">
        <f t="shared" si="254"/>
        <v>42573.788564814815</v>
      </c>
      <c r="U3979">
        <f t="shared" si="250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52"/>
        <v>26.75</v>
      </c>
      <c r="Q3980" t="s">
        <v>8315</v>
      </c>
      <c r="R3980" t="s">
        <v>8316</v>
      </c>
      <c r="S3980" s="13">
        <f t="shared" si="253"/>
        <v>41975.642974537041</v>
      </c>
      <c r="T3980" s="13">
        <f t="shared" si="254"/>
        <v>42035.642974537041</v>
      </c>
      <c r="U3980">
        <f t="shared" si="250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52"/>
        <v>18.329999999999998</v>
      </c>
      <c r="Q3981" t="s">
        <v>8315</v>
      </c>
      <c r="R3981" t="s">
        <v>8316</v>
      </c>
      <c r="S3981" s="13">
        <f t="shared" si="253"/>
        <v>42069.903437500005</v>
      </c>
      <c r="T3981" s="13">
        <f t="shared" si="254"/>
        <v>42092.833333333328</v>
      </c>
      <c r="U3981">
        <f t="shared" si="250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52"/>
        <v>64.290000000000006</v>
      </c>
      <c r="Q3982" t="s">
        <v>8315</v>
      </c>
      <c r="R3982" t="s">
        <v>8316</v>
      </c>
      <c r="S3982" s="13">
        <f t="shared" si="253"/>
        <v>41795.598923611113</v>
      </c>
      <c r="T3982" s="13">
        <f t="shared" si="254"/>
        <v>41825.598923611113</v>
      </c>
      <c r="U3982">
        <f t="shared" si="250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52"/>
        <v>175</v>
      </c>
      <c r="Q3983" t="s">
        <v>8315</v>
      </c>
      <c r="R3983" t="s">
        <v>8316</v>
      </c>
      <c r="S3983" s="13">
        <f t="shared" si="253"/>
        <v>42508.179965277777</v>
      </c>
      <c r="T3983" s="13">
        <f t="shared" si="254"/>
        <v>42568.179965277777</v>
      </c>
      <c r="U3983">
        <f t="shared" si="250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52"/>
        <v>34</v>
      </c>
      <c r="Q3984" t="s">
        <v>8315</v>
      </c>
      <c r="R3984" t="s">
        <v>8316</v>
      </c>
      <c r="S3984" s="13">
        <f t="shared" si="253"/>
        <v>42132.809953703705</v>
      </c>
      <c r="T3984" s="13">
        <f t="shared" si="254"/>
        <v>42192.809953703705</v>
      </c>
      <c r="U3984">
        <f t="shared" si="250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52"/>
        <v>84.28</v>
      </c>
      <c r="Q3985" t="s">
        <v>8315</v>
      </c>
      <c r="R3985" t="s">
        <v>8316</v>
      </c>
      <c r="S3985" s="13">
        <f t="shared" si="253"/>
        <v>41747.86986111111</v>
      </c>
      <c r="T3985" s="13">
        <f t="shared" si="254"/>
        <v>41779.290972222225</v>
      </c>
      <c r="U3985">
        <f t="shared" si="250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52"/>
        <v>9.5</v>
      </c>
      <c r="Q3986" t="s">
        <v>8315</v>
      </c>
      <c r="R3986" t="s">
        <v>8316</v>
      </c>
      <c r="S3986" s="13">
        <f t="shared" si="253"/>
        <v>41920.963472222218</v>
      </c>
      <c r="T3986" s="13">
        <f t="shared" si="254"/>
        <v>41951</v>
      </c>
      <c r="U3986">
        <f t="shared" si="250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52"/>
        <v>33.74</v>
      </c>
      <c r="Q3987" t="s">
        <v>8315</v>
      </c>
      <c r="R3987" t="s">
        <v>8316</v>
      </c>
      <c r="S3987" s="13">
        <f t="shared" si="253"/>
        <v>42399.707407407404</v>
      </c>
      <c r="T3987" s="13">
        <f t="shared" si="254"/>
        <v>42420.878472222219</v>
      </c>
      <c r="U3987">
        <f t="shared" si="250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52"/>
        <v>37.54</v>
      </c>
      <c r="Q3988" t="s">
        <v>8315</v>
      </c>
      <c r="R3988" t="s">
        <v>8316</v>
      </c>
      <c r="S3988" s="13">
        <f t="shared" si="253"/>
        <v>42467.548541666663</v>
      </c>
      <c r="T3988" s="13">
        <f t="shared" si="254"/>
        <v>42496.544444444444</v>
      </c>
      <c r="U3988">
        <f t="shared" si="250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52"/>
        <v>11.62</v>
      </c>
      <c r="Q3989" t="s">
        <v>8315</v>
      </c>
      <c r="R3989" t="s">
        <v>8316</v>
      </c>
      <c r="S3989" s="13">
        <f t="shared" si="253"/>
        <v>41765.92465277778</v>
      </c>
      <c r="T3989" s="13">
        <f t="shared" si="254"/>
        <v>41775.92465277778</v>
      </c>
      <c r="U3989">
        <f t="shared" si="250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52"/>
        <v>8</v>
      </c>
      <c r="Q3990" t="s">
        <v>8315</v>
      </c>
      <c r="R3990" t="s">
        <v>8316</v>
      </c>
      <c r="S3990" s="13">
        <f t="shared" si="253"/>
        <v>42230.08116898148</v>
      </c>
      <c r="T3990" s="13">
        <f t="shared" si="254"/>
        <v>42245.08116898148</v>
      </c>
      <c r="U3990">
        <f t="shared" si="250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52"/>
        <v>0</v>
      </c>
      <c r="Q3991" t="s">
        <v>8315</v>
      </c>
      <c r="R3991" t="s">
        <v>8316</v>
      </c>
      <c r="S3991" s="13">
        <f t="shared" si="253"/>
        <v>42286.749780092592</v>
      </c>
      <c r="T3991" s="13">
        <f t="shared" si="254"/>
        <v>42316.791446759264</v>
      </c>
      <c r="U3991">
        <f t="shared" si="250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52"/>
        <v>23</v>
      </c>
      <c r="Q3992" t="s">
        <v>8315</v>
      </c>
      <c r="R3992" t="s">
        <v>8316</v>
      </c>
      <c r="S3992" s="13">
        <f t="shared" si="253"/>
        <v>42401.672372685185</v>
      </c>
      <c r="T3992" s="13">
        <f t="shared" si="254"/>
        <v>42431.672372685185</v>
      </c>
      <c r="U3992">
        <f t="shared" si="250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52"/>
        <v>100</v>
      </c>
      <c r="Q3993" t="s">
        <v>8315</v>
      </c>
      <c r="R3993" t="s">
        <v>8316</v>
      </c>
      <c r="S3993" s="13">
        <f t="shared" si="253"/>
        <v>42125.644467592589</v>
      </c>
      <c r="T3993" s="13">
        <f t="shared" si="254"/>
        <v>42155.644467592589</v>
      </c>
      <c r="U3993">
        <f t="shared" si="250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52"/>
        <v>60.11</v>
      </c>
      <c r="Q3994" t="s">
        <v>8315</v>
      </c>
      <c r="R3994" t="s">
        <v>8316</v>
      </c>
      <c r="S3994" s="13">
        <f t="shared" si="253"/>
        <v>42289.94049768518</v>
      </c>
      <c r="T3994" s="13">
        <f t="shared" si="254"/>
        <v>42349.982164351852</v>
      </c>
      <c r="U3994">
        <f t="shared" si="250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52"/>
        <v>3</v>
      </c>
      <c r="Q3995" t="s">
        <v>8315</v>
      </c>
      <c r="R3995" t="s">
        <v>8316</v>
      </c>
      <c r="S3995" s="13">
        <f t="shared" si="253"/>
        <v>42107.864722222221</v>
      </c>
      <c r="T3995" s="13">
        <f t="shared" si="254"/>
        <v>42137.864722222221</v>
      </c>
      <c r="U3995">
        <f t="shared" si="250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52"/>
        <v>5</v>
      </c>
      <c r="Q3996" t="s">
        <v>8315</v>
      </c>
      <c r="R3996" t="s">
        <v>8316</v>
      </c>
      <c r="S3996" s="13">
        <f t="shared" si="253"/>
        <v>41809.389930555553</v>
      </c>
      <c r="T3996" s="13">
        <f t="shared" si="254"/>
        <v>41839.389930555553</v>
      </c>
      <c r="U3996">
        <f t="shared" si="250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52"/>
        <v>17.5</v>
      </c>
      <c r="Q3997" t="s">
        <v>8315</v>
      </c>
      <c r="R3997" t="s">
        <v>8316</v>
      </c>
      <c r="S3997" s="13">
        <f t="shared" si="253"/>
        <v>42019.683761574073</v>
      </c>
      <c r="T3997" s="13">
        <f t="shared" si="254"/>
        <v>42049.477083333331</v>
      </c>
      <c r="U3997">
        <f t="shared" si="250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52"/>
        <v>29.24</v>
      </c>
      <c r="Q3998" t="s">
        <v>8315</v>
      </c>
      <c r="R3998" t="s">
        <v>8316</v>
      </c>
      <c r="S3998" s="13">
        <f t="shared" si="253"/>
        <v>41950.26694444444</v>
      </c>
      <c r="T3998" s="13">
        <f t="shared" si="254"/>
        <v>41963.669444444444</v>
      </c>
      <c r="U3998">
        <f t="shared" si="250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52"/>
        <v>0</v>
      </c>
      <c r="Q3999" t="s">
        <v>8315</v>
      </c>
      <c r="R3999" t="s">
        <v>8316</v>
      </c>
      <c r="S3999" s="13">
        <f t="shared" si="253"/>
        <v>42069.391446759255</v>
      </c>
      <c r="T3999" s="13">
        <f t="shared" si="254"/>
        <v>42099.349780092598</v>
      </c>
      <c r="U3999">
        <f t="shared" si="250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52"/>
        <v>59.58</v>
      </c>
      <c r="Q4000" t="s">
        <v>8315</v>
      </c>
      <c r="R4000" t="s">
        <v>8316</v>
      </c>
      <c r="S4000" s="13">
        <f t="shared" si="253"/>
        <v>42061.963263888887</v>
      </c>
      <c r="T4000" s="13">
        <f t="shared" si="254"/>
        <v>42091.921597222223</v>
      </c>
      <c r="U4000">
        <f t="shared" si="250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52"/>
        <v>82.57</v>
      </c>
      <c r="Q4001" t="s">
        <v>8315</v>
      </c>
      <c r="R4001" t="s">
        <v>8316</v>
      </c>
      <c r="S4001" s="13">
        <f t="shared" si="253"/>
        <v>41842.828680555554</v>
      </c>
      <c r="T4001" s="13">
        <f t="shared" si="254"/>
        <v>41882.827650462961</v>
      </c>
      <c r="U4001">
        <f t="shared" si="250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52"/>
        <v>10</v>
      </c>
      <c r="Q4002" t="s">
        <v>8315</v>
      </c>
      <c r="R4002" t="s">
        <v>8316</v>
      </c>
      <c r="S4002" s="13">
        <f t="shared" si="253"/>
        <v>42437.64534722222</v>
      </c>
      <c r="T4002" s="13">
        <f t="shared" si="254"/>
        <v>42497.603680555556</v>
      </c>
      <c r="U4002">
        <f t="shared" si="250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52"/>
        <v>32.36</v>
      </c>
      <c r="Q4003" t="s">
        <v>8315</v>
      </c>
      <c r="R4003" t="s">
        <v>8316</v>
      </c>
      <c r="S4003" s="13">
        <f t="shared" si="253"/>
        <v>42775.964212962965</v>
      </c>
      <c r="T4003" s="13">
        <f t="shared" si="254"/>
        <v>42795.791666666672</v>
      </c>
      <c r="U4003">
        <f t="shared" ref="U4003:U4066" si="255">YEAR(S4003)</f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52"/>
        <v>5.75</v>
      </c>
      <c r="Q4004" t="s">
        <v>8315</v>
      </c>
      <c r="R4004" t="s">
        <v>8316</v>
      </c>
      <c r="S4004" s="13">
        <f t="shared" si="253"/>
        <v>41879.043530092589</v>
      </c>
      <c r="T4004" s="13">
        <f t="shared" si="254"/>
        <v>41909.043530092589</v>
      </c>
      <c r="U4004">
        <f t="shared" si="255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52"/>
        <v>100.5</v>
      </c>
      <c r="Q4005" t="s">
        <v>8315</v>
      </c>
      <c r="R4005" t="s">
        <v>8316</v>
      </c>
      <c r="S4005" s="13">
        <f t="shared" si="253"/>
        <v>42020.587349537032</v>
      </c>
      <c r="T4005" s="13">
        <f t="shared" si="254"/>
        <v>42050.587349537032</v>
      </c>
      <c r="U4005">
        <f t="shared" si="255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52"/>
        <v>1</v>
      </c>
      <c r="Q4006" t="s">
        <v>8315</v>
      </c>
      <c r="R4006" t="s">
        <v>8316</v>
      </c>
      <c r="S4006" s="13">
        <f t="shared" si="253"/>
        <v>41890.16269675926</v>
      </c>
      <c r="T4006" s="13">
        <f t="shared" si="254"/>
        <v>41920.16269675926</v>
      </c>
      <c r="U4006">
        <f t="shared" si="255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52"/>
        <v>20</v>
      </c>
      <c r="Q4007" t="s">
        <v>8315</v>
      </c>
      <c r="R4007" t="s">
        <v>8316</v>
      </c>
      <c r="S4007" s="13">
        <f t="shared" si="253"/>
        <v>41872.807696759257</v>
      </c>
      <c r="T4007" s="13">
        <f t="shared" si="254"/>
        <v>41932.807696759257</v>
      </c>
      <c r="U4007">
        <f t="shared" si="255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52"/>
        <v>2</v>
      </c>
      <c r="Q4008" t="s">
        <v>8315</v>
      </c>
      <c r="R4008" t="s">
        <v>8316</v>
      </c>
      <c r="S4008" s="13">
        <f t="shared" si="253"/>
        <v>42391.772997685184</v>
      </c>
      <c r="T4008" s="13">
        <f t="shared" si="254"/>
        <v>42416.772997685184</v>
      </c>
      <c r="U4008">
        <f t="shared" si="255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52"/>
        <v>5</v>
      </c>
      <c r="Q4009" t="s">
        <v>8315</v>
      </c>
      <c r="R4009" t="s">
        <v>8316</v>
      </c>
      <c r="S4009" s="13">
        <f t="shared" si="253"/>
        <v>41848.772928240738</v>
      </c>
      <c r="T4009" s="13">
        <f t="shared" si="254"/>
        <v>41877.686111111114</v>
      </c>
      <c r="U4009">
        <f t="shared" si="255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52"/>
        <v>15</v>
      </c>
      <c r="Q4010" t="s">
        <v>8315</v>
      </c>
      <c r="R4010" t="s">
        <v>8316</v>
      </c>
      <c r="S4010" s="13">
        <f t="shared" si="253"/>
        <v>42177.964201388888</v>
      </c>
      <c r="T4010" s="13">
        <f t="shared" si="254"/>
        <v>42207.964201388888</v>
      </c>
      <c r="U4010">
        <f t="shared" si="255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52"/>
        <v>25</v>
      </c>
      <c r="Q4011" t="s">
        <v>8315</v>
      </c>
      <c r="R4011" t="s">
        <v>8316</v>
      </c>
      <c r="S4011" s="13">
        <f t="shared" si="253"/>
        <v>41851.700925925928</v>
      </c>
      <c r="T4011" s="13">
        <f t="shared" si="254"/>
        <v>41891.700925925928</v>
      </c>
      <c r="U4011">
        <f t="shared" si="255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52"/>
        <v>45.84</v>
      </c>
      <c r="Q4012" t="s">
        <v>8315</v>
      </c>
      <c r="R4012" t="s">
        <v>8316</v>
      </c>
      <c r="S4012" s="13">
        <f t="shared" si="253"/>
        <v>41921.770439814813</v>
      </c>
      <c r="T4012" s="13">
        <f t="shared" si="254"/>
        <v>41938.770439814813</v>
      </c>
      <c r="U4012">
        <f t="shared" si="255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52"/>
        <v>4.75</v>
      </c>
      <c r="Q4013" t="s">
        <v>8315</v>
      </c>
      <c r="R4013" t="s">
        <v>8316</v>
      </c>
      <c r="S4013" s="13">
        <f t="shared" si="253"/>
        <v>42002.54488425926</v>
      </c>
      <c r="T4013" s="13">
        <f t="shared" si="254"/>
        <v>42032.54488425926</v>
      </c>
      <c r="U4013">
        <f t="shared" si="255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2"/>
        <v>0</v>
      </c>
      <c r="Q4014" t="s">
        <v>8315</v>
      </c>
      <c r="R4014" t="s">
        <v>8316</v>
      </c>
      <c r="S4014" s="13">
        <f t="shared" si="253"/>
        <v>42096.544548611113</v>
      </c>
      <c r="T4014" s="13">
        <f t="shared" si="254"/>
        <v>42126.544548611113</v>
      </c>
      <c r="U4014">
        <f t="shared" si="255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52"/>
        <v>13</v>
      </c>
      <c r="Q4015" t="s">
        <v>8315</v>
      </c>
      <c r="R4015" t="s">
        <v>8316</v>
      </c>
      <c r="S4015" s="13">
        <f t="shared" si="253"/>
        <v>42021.301192129627</v>
      </c>
      <c r="T4015" s="13">
        <f t="shared" si="254"/>
        <v>42051.301192129627</v>
      </c>
      <c r="U4015">
        <f t="shared" si="255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52"/>
        <v>0</v>
      </c>
      <c r="Q4016" t="s">
        <v>8315</v>
      </c>
      <c r="R4016" t="s">
        <v>8316</v>
      </c>
      <c r="S4016" s="13">
        <f t="shared" si="253"/>
        <v>42419.246168981481</v>
      </c>
      <c r="T4016" s="13">
        <f t="shared" si="254"/>
        <v>42434.246168981481</v>
      </c>
      <c r="U4016">
        <f t="shared" si="255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52"/>
        <v>1</v>
      </c>
      <c r="Q4017" t="s">
        <v>8315</v>
      </c>
      <c r="R4017" t="s">
        <v>8316</v>
      </c>
      <c r="S4017" s="13">
        <f t="shared" si="253"/>
        <v>42174.780821759254</v>
      </c>
      <c r="T4017" s="13">
        <f t="shared" si="254"/>
        <v>42204.780821759254</v>
      </c>
      <c r="U4017">
        <f t="shared" si="255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52"/>
        <v>10</v>
      </c>
      <c r="Q4018" t="s">
        <v>8315</v>
      </c>
      <c r="R4018" t="s">
        <v>8316</v>
      </c>
      <c r="S4018" s="13">
        <f t="shared" si="253"/>
        <v>41869.872685185182</v>
      </c>
      <c r="T4018" s="13">
        <f t="shared" si="254"/>
        <v>41899.872685185182</v>
      </c>
      <c r="U4018">
        <f t="shared" si="255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52"/>
        <v>52.5</v>
      </c>
      <c r="Q4019" t="s">
        <v>8315</v>
      </c>
      <c r="R4019" t="s">
        <v>8316</v>
      </c>
      <c r="S4019" s="13">
        <f t="shared" si="253"/>
        <v>41856.672152777777</v>
      </c>
      <c r="T4019" s="13">
        <f t="shared" si="254"/>
        <v>41886.672152777777</v>
      </c>
      <c r="U4019">
        <f t="shared" si="255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52"/>
        <v>32.5</v>
      </c>
      <c r="Q4020" t="s">
        <v>8315</v>
      </c>
      <c r="R4020" t="s">
        <v>8316</v>
      </c>
      <c r="S4020" s="13">
        <f t="shared" si="253"/>
        <v>42620.91097222222</v>
      </c>
      <c r="T4020" s="13">
        <f t="shared" si="254"/>
        <v>42650.91097222222</v>
      </c>
      <c r="U4020">
        <f t="shared" si="255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52"/>
        <v>7.25</v>
      </c>
      <c r="Q4021" t="s">
        <v>8315</v>
      </c>
      <c r="R4021" t="s">
        <v>8316</v>
      </c>
      <c r="S4021" s="13">
        <f t="shared" si="253"/>
        <v>42417.675879629634</v>
      </c>
      <c r="T4021" s="13">
        <f t="shared" si="254"/>
        <v>42475.686111111107</v>
      </c>
      <c r="U4021">
        <f t="shared" si="255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52"/>
        <v>33.33</v>
      </c>
      <c r="Q4022" t="s">
        <v>8315</v>
      </c>
      <c r="R4022" t="s">
        <v>8316</v>
      </c>
      <c r="S4022" s="13">
        <f t="shared" si="253"/>
        <v>42057.190960648149</v>
      </c>
      <c r="T4022" s="13">
        <f t="shared" si="254"/>
        <v>42087.149293981478</v>
      </c>
      <c r="U4022">
        <f t="shared" si="255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52"/>
        <v>62.5</v>
      </c>
      <c r="Q4023" t="s">
        <v>8315</v>
      </c>
      <c r="R4023" t="s">
        <v>8316</v>
      </c>
      <c r="S4023" s="13">
        <f t="shared" si="253"/>
        <v>41878.911550925928</v>
      </c>
      <c r="T4023" s="13">
        <f t="shared" si="254"/>
        <v>41938.911550925928</v>
      </c>
      <c r="U4023">
        <f t="shared" si="255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52"/>
        <v>63.56</v>
      </c>
      <c r="Q4024" t="s">
        <v>8315</v>
      </c>
      <c r="R4024" t="s">
        <v>8316</v>
      </c>
      <c r="S4024" s="13">
        <f t="shared" si="253"/>
        <v>41990.584108796291</v>
      </c>
      <c r="T4024" s="13">
        <f t="shared" si="254"/>
        <v>42036.120833333334</v>
      </c>
      <c r="U4024">
        <f t="shared" si="255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52"/>
        <v>0</v>
      </c>
      <c r="Q4025" t="s">
        <v>8315</v>
      </c>
      <c r="R4025" t="s">
        <v>8316</v>
      </c>
      <c r="S4025" s="13">
        <f t="shared" si="253"/>
        <v>42408.999571759254</v>
      </c>
      <c r="T4025" s="13">
        <f t="shared" si="254"/>
        <v>42453.957905092597</v>
      </c>
      <c r="U4025">
        <f t="shared" si="255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52"/>
        <v>10</v>
      </c>
      <c r="Q4026" t="s">
        <v>8315</v>
      </c>
      <c r="R4026" t="s">
        <v>8316</v>
      </c>
      <c r="S4026" s="13">
        <f t="shared" si="253"/>
        <v>42217.670104166667</v>
      </c>
      <c r="T4026" s="13">
        <f t="shared" si="254"/>
        <v>42247.670104166667</v>
      </c>
      <c r="U4026">
        <f t="shared" si="255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52"/>
        <v>62.5</v>
      </c>
      <c r="Q4027" t="s">
        <v>8315</v>
      </c>
      <c r="R4027" t="s">
        <v>8316</v>
      </c>
      <c r="S4027" s="13">
        <f t="shared" si="253"/>
        <v>42151.237685185188</v>
      </c>
      <c r="T4027" s="13">
        <f t="shared" si="254"/>
        <v>42211.237685185188</v>
      </c>
      <c r="U4027">
        <f t="shared" si="255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52"/>
        <v>0</v>
      </c>
      <c r="Q4028" t="s">
        <v>8315</v>
      </c>
      <c r="R4028" t="s">
        <v>8316</v>
      </c>
      <c r="S4028" s="13">
        <f t="shared" si="253"/>
        <v>42282.655543981484</v>
      </c>
      <c r="T4028" s="13">
        <f t="shared" si="254"/>
        <v>42342.697210648148</v>
      </c>
      <c r="U4028">
        <f t="shared" si="255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52"/>
        <v>30.71</v>
      </c>
      <c r="Q4029" t="s">
        <v>8315</v>
      </c>
      <c r="R4029" t="s">
        <v>8316</v>
      </c>
      <c r="S4029" s="13">
        <f t="shared" si="253"/>
        <v>42768.97084490741</v>
      </c>
      <c r="T4029" s="13">
        <f t="shared" si="254"/>
        <v>42789.041666666672</v>
      </c>
      <c r="U4029">
        <f t="shared" si="255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52"/>
        <v>51</v>
      </c>
      <c r="Q4030" t="s">
        <v>8315</v>
      </c>
      <c r="R4030" t="s">
        <v>8316</v>
      </c>
      <c r="S4030" s="13">
        <f t="shared" si="253"/>
        <v>41765.938657407409</v>
      </c>
      <c r="T4030" s="13">
        <f t="shared" si="254"/>
        <v>41795.938657407409</v>
      </c>
      <c r="U4030">
        <f t="shared" si="255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52"/>
        <v>0</v>
      </c>
      <c r="Q4031" t="s">
        <v>8315</v>
      </c>
      <c r="R4031" t="s">
        <v>8316</v>
      </c>
      <c r="S4031" s="13">
        <f t="shared" si="253"/>
        <v>42322.025115740747</v>
      </c>
      <c r="T4031" s="13">
        <f t="shared" si="254"/>
        <v>42352.025115740747</v>
      </c>
      <c r="U4031">
        <f t="shared" si="255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52"/>
        <v>66.67</v>
      </c>
      <c r="Q4032" t="s">
        <v>8315</v>
      </c>
      <c r="R4032" t="s">
        <v>8316</v>
      </c>
      <c r="S4032" s="13">
        <f t="shared" si="253"/>
        <v>42374.655081018514</v>
      </c>
      <c r="T4032" s="13">
        <f t="shared" si="254"/>
        <v>42403.784027777772</v>
      </c>
      <c r="U4032">
        <f t="shared" si="255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52"/>
        <v>0</v>
      </c>
      <c r="Q4033" t="s">
        <v>8315</v>
      </c>
      <c r="R4033" t="s">
        <v>8316</v>
      </c>
      <c r="S4033" s="13">
        <f t="shared" si="253"/>
        <v>41941.585231481484</v>
      </c>
      <c r="T4033" s="13">
        <f t="shared" si="254"/>
        <v>41991.626898148148</v>
      </c>
      <c r="U4033">
        <f t="shared" si="255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si="252"/>
        <v>59</v>
      </c>
      <c r="Q4034" t="s">
        <v>8315</v>
      </c>
      <c r="R4034" t="s">
        <v>8316</v>
      </c>
      <c r="S4034" s="13">
        <f t="shared" si="253"/>
        <v>42293.809212962966</v>
      </c>
      <c r="T4034" s="13">
        <f t="shared" si="254"/>
        <v>42353.85087962963</v>
      </c>
      <c r="U4034">
        <f t="shared" si="255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 2), 0)</f>
        <v>65.34</v>
      </c>
      <c r="Q4035" t="s">
        <v>8315</v>
      </c>
      <c r="R4035" t="s">
        <v>8316</v>
      </c>
      <c r="S4035" s="13">
        <f t="shared" ref="S4035:S4098" si="258">(((J4035/60)/60)/24)+DATE(1970,1,1)</f>
        <v>42614.268796296295</v>
      </c>
      <c r="T4035" s="13">
        <f t="shared" ref="T4035:T4098" si="259">(((I4035/60)/60)/24)+DATE(1970,1,1)</f>
        <v>42645.375</v>
      </c>
      <c r="U4035">
        <f t="shared" si="255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t="s">
        <v>8315</v>
      </c>
      <c r="R4036" t="s">
        <v>8316</v>
      </c>
      <c r="S4036" s="13">
        <f t="shared" si="258"/>
        <v>42067.947337962964</v>
      </c>
      <c r="T4036" s="13">
        <f t="shared" si="259"/>
        <v>42097.905671296292</v>
      </c>
      <c r="U4036">
        <f t="shared" si="255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t="s">
        <v>8315</v>
      </c>
      <c r="R4037" t="s">
        <v>8316</v>
      </c>
      <c r="S4037" s="13">
        <f t="shared" si="258"/>
        <v>41903.882951388885</v>
      </c>
      <c r="T4037" s="13">
        <f t="shared" si="259"/>
        <v>41933.882951388885</v>
      </c>
      <c r="U4037">
        <f t="shared" si="255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t="s">
        <v>8315</v>
      </c>
      <c r="R4038" t="s">
        <v>8316</v>
      </c>
      <c r="S4038" s="13">
        <f t="shared" si="258"/>
        <v>41804.937083333331</v>
      </c>
      <c r="T4038" s="13">
        <f t="shared" si="259"/>
        <v>41821.9375</v>
      </c>
      <c r="U4038">
        <f t="shared" si="255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t="s">
        <v>8315</v>
      </c>
      <c r="R4039" t="s">
        <v>8316</v>
      </c>
      <c r="S4039" s="13">
        <f t="shared" si="258"/>
        <v>42497.070775462969</v>
      </c>
      <c r="T4039" s="13">
        <f t="shared" si="259"/>
        <v>42514.600694444445</v>
      </c>
      <c r="U4039">
        <f t="shared" si="255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t="s">
        <v>8315</v>
      </c>
      <c r="R4040" t="s">
        <v>8316</v>
      </c>
      <c r="S4040" s="13">
        <f t="shared" si="258"/>
        <v>41869.798726851855</v>
      </c>
      <c r="T4040" s="13">
        <f t="shared" si="259"/>
        <v>41929.798726851855</v>
      </c>
      <c r="U4040">
        <f t="shared" si="255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t="s">
        <v>8315</v>
      </c>
      <c r="R4041" t="s">
        <v>8316</v>
      </c>
      <c r="S4041" s="13">
        <f t="shared" si="258"/>
        <v>42305.670914351853</v>
      </c>
      <c r="T4041" s="13">
        <f t="shared" si="259"/>
        <v>42339.249305555553</v>
      </c>
      <c r="U4041">
        <f t="shared" si="255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t="s">
        <v>8315</v>
      </c>
      <c r="R4042" t="s">
        <v>8316</v>
      </c>
      <c r="S4042" s="13">
        <f t="shared" si="258"/>
        <v>42144.231527777782</v>
      </c>
      <c r="T4042" s="13">
        <f t="shared" si="259"/>
        <v>42203.125</v>
      </c>
      <c r="U4042">
        <f t="shared" si="255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t="s">
        <v>8315</v>
      </c>
      <c r="R4043" t="s">
        <v>8316</v>
      </c>
      <c r="S4043" s="13">
        <f t="shared" si="258"/>
        <v>42559.474004629628</v>
      </c>
      <c r="T4043" s="13">
        <f t="shared" si="259"/>
        <v>42619.474004629628</v>
      </c>
      <c r="U4043">
        <f t="shared" si="255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t="s">
        <v>8315</v>
      </c>
      <c r="R4044" t="s">
        <v>8316</v>
      </c>
      <c r="S4044" s="13">
        <f t="shared" si="258"/>
        <v>41995.084074074075</v>
      </c>
      <c r="T4044" s="13">
        <f t="shared" si="259"/>
        <v>42024.802777777775</v>
      </c>
      <c r="U4044">
        <f t="shared" si="255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t="s">
        <v>8315</v>
      </c>
      <c r="R4045" t="s">
        <v>8316</v>
      </c>
      <c r="S4045" s="13">
        <f t="shared" si="258"/>
        <v>41948.957465277781</v>
      </c>
      <c r="T4045" s="13">
        <f t="shared" si="259"/>
        <v>41963.957465277781</v>
      </c>
      <c r="U4045">
        <f t="shared" si="255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t="s">
        <v>8315</v>
      </c>
      <c r="R4046" t="s">
        <v>8316</v>
      </c>
      <c r="S4046" s="13">
        <f t="shared" si="258"/>
        <v>42074.219699074078</v>
      </c>
      <c r="T4046" s="13">
        <f t="shared" si="259"/>
        <v>42104.208333333328</v>
      </c>
      <c r="U4046">
        <f t="shared" si="255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t="s">
        <v>8315</v>
      </c>
      <c r="R4047" t="s">
        <v>8316</v>
      </c>
      <c r="S4047" s="13">
        <f t="shared" si="258"/>
        <v>41842.201261574075</v>
      </c>
      <c r="T4047" s="13">
        <f t="shared" si="259"/>
        <v>41872.201261574075</v>
      </c>
      <c r="U4047">
        <f t="shared" si="255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t="s">
        <v>8315</v>
      </c>
      <c r="R4048" t="s">
        <v>8316</v>
      </c>
      <c r="S4048" s="13">
        <f t="shared" si="258"/>
        <v>41904.650578703702</v>
      </c>
      <c r="T4048" s="13">
        <f t="shared" si="259"/>
        <v>41934.650578703702</v>
      </c>
      <c r="U4048">
        <f t="shared" si="255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t="s">
        <v>8315</v>
      </c>
      <c r="R4049" t="s">
        <v>8316</v>
      </c>
      <c r="S4049" s="13">
        <f t="shared" si="258"/>
        <v>41991.022488425922</v>
      </c>
      <c r="T4049" s="13">
        <f t="shared" si="259"/>
        <v>42015.041666666672</v>
      </c>
      <c r="U4049">
        <f t="shared" si="255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t="s">
        <v>8315</v>
      </c>
      <c r="R4050" t="s">
        <v>8316</v>
      </c>
      <c r="S4050" s="13">
        <f t="shared" si="258"/>
        <v>42436.509108796294</v>
      </c>
      <c r="T4050" s="13">
        <f t="shared" si="259"/>
        <v>42471.467442129629</v>
      </c>
      <c r="U4050">
        <f t="shared" si="255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t="s">
        <v>8315</v>
      </c>
      <c r="R4051" t="s">
        <v>8316</v>
      </c>
      <c r="S4051" s="13">
        <f t="shared" si="258"/>
        <v>42169.958506944444</v>
      </c>
      <c r="T4051" s="13">
        <f t="shared" si="259"/>
        <v>42199.958506944444</v>
      </c>
      <c r="U4051">
        <f t="shared" si="255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t="s">
        <v>8315</v>
      </c>
      <c r="R4052" t="s">
        <v>8316</v>
      </c>
      <c r="S4052" s="13">
        <f t="shared" si="258"/>
        <v>41905.636469907404</v>
      </c>
      <c r="T4052" s="13">
        <f t="shared" si="259"/>
        <v>41935.636469907404</v>
      </c>
      <c r="U4052">
        <f t="shared" si="255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t="s">
        <v>8315</v>
      </c>
      <c r="R4053" t="s">
        <v>8316</v>
      </c>
      <c r="S4053" s="13">
        <f t="shared" si="258"/>
        <v>41761.810150462967</v>
      </c>
      <c r="T4053" s="13">
        <f t="shared" si="259"/>
        <v>41768.286805555559</v>
      </c>
      <c r="U4053">
        <f t="shared" si="255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t="s">
        <v>8315</v>
      </c>
      <c r="R4054" t="s">
        <v>8316</v>
      </c>
      <c r="S4054" s="13">
        <f t="shared" si="258"/>
        <v>41865.878657407404</v>
      </c>
      <c r="T4054" s="13">
        <f t="shared" si="259"/>
        <v>41925.878657407404</v>
      </c>
      <c r="U4054">
        <f t="shared" si="255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t="s">
        <v>8315</v>
      </c>
      <c r="R4055" t="s">
        <v>8316</v>
      </c>
      <c r="S4055" s="13">
        <f t="shared" si="258"/>
        <v>41928.690138888887</v>
      </c>
      <c r="T4055" s="13">
        <f t="shared" si="259"/>
        <v>41958.833333333328</v>
      </c>
      <c r="U4055">
        <f t="shared" si="255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t="s">
        <v>8315</v>
      </c>
      <c r="R4056" t="s">
        <v>8316</v>
      </c>
      <c r="S4056" s="13">
        <f t="shared" si="258"/>
        <v>42613.841261574074</v>
      </c>
      <c r="T4056" s="13">
        <f t="shared" si="259"/>
        <v>42644.166666666672</v>
      </c>
      <c r="U4056">
        <f t="shared" si="255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t="s">
        <v>8315</v>
      </c>
      <c r="R4057" t="s">
        <v>8316</v>
      </c>
      <c r="S4057" s="13">
        <f t="shared" si="258"/>
        <v>41779.648506944446</v>
      </c>
      <c r="T4057" s="13">
        <f t="shared" si="259"/>
        <v>41809.648506944446</v>
      </c>
      <c r="U4057">
        <f t="shared" si="255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t="s">
        <v>8315</v>
      </c>
      <c r="R4058" t="s">
        <v>8316</v>
      </c>
      <c r="S4058" s="13">
        <f t="shared" si="258"/>
        <v>42534.933321759265</v>
      </c>
      <c r="T4058" s="13">
        <f t="shared" si="259"/>
        <v>42554.832638888889</v>
      </c>
      <c r="U4058">
        <f t="shared" si="255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t="s">
        <v>8315</v>
      </c>
      <c r="R4059" t="s">
        <v>8316</v>
      </c>
      <c r="S4059" s="13">
        <f t="shared" si="258"/>
        <v>42310.968518518523</v>
      </c>
      <c r="T4059" s="13">
        <f t="shared" si="259"/>
        <v>42333.958333333328</v>
      </c>
      <c r="U4059">
        <f t="shared" si="255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t="s">
        <v>8315</v>
      </c>
      <c r="R4060" t="s">
        <v>8316</v>
      </c>
      <c r="S4060" s="13">
        <f t="shared" si="258"/>
        <v>42446.060694444444</v>
      </c>
      <c r="T4060" s="13">
        <f t="shared" si="259"/>
        <v>42461.165972222225</v>
      </c>
      <c r="U4060">
        <f t="shared" si="255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t="s">
        <v>8315</v>
      </c>
      <c r="R4061" t="s">
        <v>8316</v>
      </c>
      <c r="S4061" s="13">
        <f t="shared" si="258"/>
        <v>41866.640648148146</v>
      </c>
      <c r="T4061" s="13">
        <f t="shared" si="259"/>
        <v>41898.125</v>
      </c>
      <c r="U4061">
        <f t="shared" si="255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t="s">
        <v>8315</v>
      </c>
      <c r="R4062" t="s">
        <v>8316</v>
      </c>
      <c r="S4062" s="13">
        <f t="shared" si="258"/>
        <v>41779.695092592592</v>
      </c>
      <c r="T4062" s="13">
        <f t="shared" si="259"/>
        <v>41813.666666666664</v>
      </c>
      <c r="U4062">
        <f t="shared" si="255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t="s">
        <v>8315</v>
      </c>
      <c r="R4063" t="s">
        <v>8316</v>
      </c>
      <c r="S4063" s="13">
        <f t="shared" si="258"/>
        <v>42421.141469907408</v>
      </c>
      <c r="T4063" s="13">
        <f t="shared" si="259"/>
        <v>42481.099803240737</v>
      </c>
      <c r="U4063">
        <f t="shared" si="255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t="s">
        <v>8315</v>
      </c>
      <c r="R4064" t="s">
        <v>8316</v>
      </c>
      <c r="S4064" s="13">
        <f t="shared" si="258"/>
        <v>42523.739212962959</v>
      </c>
      <c r="T4064" s="13">
        <f t="shared" si="259"/>
        <v>42553.739212962959</v>
      </c>
      <c r="U4064">
        <f t="shared" si="255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t="s">
        <v>8315</v>
      </c>
      <c r="R4065" t="s">
        <v>8316</v>
      </c>
      <c r="S4065" s="13">
        <f t="shared" si="258"/>
        <v>41787.681527777779</v>
      </c>
      <c r="T4065" s="13">
        <f t="shared" si="259"/>
        <v>41817.681527777779</v>
      </c>
      <c r="U4065">
        <f t="shared" si="255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t="s">
        <v>8315</v>
      </c>
      <c r="R4066" t="s">
        <v>8316</v>
      </c>
      <c r="S4066" s="13">
        <f t="shared" si="258"/>
        <v>42093.588263888887</v>
      </c>
      <c r="T4066" s="13">
        <f t="shared" si="259"/>
        <v>42123.588263888887</v>
      </c>
      <c r="U4066">
        <f t="shared" si="255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t="s">
        <v>8315</v>
      </c>
      <c r="R4067" t="s">
        <v>8316</v>
      </c>
      <c r="S4067" s="13">
        <f t="shared" si="258"/>
        <v>41833.951516203706</v>
      </c>
      <c r="T4067" s="13">
        <f t="shared" si="259"/>
        <v>41863.951516203706</v>
      </c>
      <c r="U4067">
        <f t="shared" ref="U4067:U4115" si="260">YEAR(S4067)</f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t="s">
        <v>8315</v>
      </c>
      <c r="R4068" t="s">
        <v>8316</v>
      </c>
      <c r="S4068" s="13">
        <f t="shared" si="258"/>
        <v>42479.039212962962</v>
      </c>
      <c r="T4068" s="13">
        <f t="shared" si="259"/>
        <v>42509.039212962962</v>
      </c>
      <c r="U4068">
        <f t="shared" si="260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t="s">
        <v>8315</v>
      </c>
      <c r="R4069" t="s">
        <v>8316</v>
      </c>
      <c r="S4069" s="13">
        <f t="shared" si="258"/>
        <v>42235.117476851854</v>
      </c>
      <c r="T4069" s="13">
        <f t="shared" si="259"/>
        <v>42275.117476851854</v>
      </c>
      <c r="U4069">
        <f t="shared" si="260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t="s">
        <v>8315</v>
      </c>
      <c r="R4070" t="s">
        <v>8316</v>
      </c>
      <c r="S4070" s="13">
        <f t="shared" si="258"/>
        <v>42718.963599537034</v>
      </c>
      <c r="T4070" s="13">
        <f t="shared" si="259"/>
        <v>42748.961805555555</v>
      </c>
      <c r="U4070">
        <f t="shared" si="260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t="s">
        <v>8315</v>
      </c>
      <c r="R4071" t="s">
        <v>8316</v>
      </c>
      <c r="S4071" s="13">
        <f t="shared" si="258"/>
        <v>42022.661527777775</v>
      </c>
      <c r="T4071" s="13">
        <f t="shared" si="259"/>
        <v>42063.5</v>
      </c>
      <c r="U4071">
        <f t="shared" si="260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t="s">
        <v>8315</v>
      </c>
      <c r="R4072" t="s">
        <v>8316</v>
      </c>
      <c r="S4072" s="13">
        <f t="shared" si="258"/>
        <v>42031.666898148149</v>
      </c>
      <c r="T4072" s="13">
        <f t="shared" si="259"/>
        <v>42064.125</v>
      </c>
      <c r="U4072">
        <f t="shared" si="260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t="s">
        <v>8315</v>
      </c>
      <c r="R4073" t="s">
        <v>8316</v>
      </c>
      <c r="S4073" s="13">
        <f t="shared" si="258"/>
        <v>42700.804756944446</v>
      </c>
      <c r="T4073" s="13">
        <f t="shared" si="259"/>
        <v>42730.804756944446</v>
      </c>
      <c r="U4073">
        <f t="shared" si="260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t="s">
        <v>8315</v>
      </c>
      <c r="R4074" t="s">
        <v>8316</v>
      </c>
      <c r="S4074" s="13">
        <f t="shared" si="258"/>
        <v>41812.77443287037</v>
      </c>
      <c r="T4074" s="13">
        <f t="shared" si="259"/>
        <v>41872.77443287037</v>
      </c>
      <c r="U4074">
        <f t="shared" si="260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t="s">
        <v>8315</v>
      </c>
      <c r="R4075" t="s">
        <v>8316</v>
      </c>
      <c r="S4075" s="13">
        <f t="shared" si="258"/>
        <v>42078.34520833334</v>
      </c>
      <c r="T4075" s="13">
        <f t="shared" si="259"/>
        <v>42133.166666666672</v>
      </c>
      <c r="U4075">
        <f t="shared" si="260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t="s">
        <v>8315</v>
      </c>
      <c r="R4076" t="s">
        <v>8316</v>
      </c>
      <c r="S4076" s="13">
        <f t="shared" si="258"/>
        <v>42283.552951388891</v>
      </c>
      <c r="T4076" s="13">
        <f t="shared" si="259"/>
        <v>42313.594618055555</v>
      </c>
      <c r="U4076">
        <f t="shared" si="260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t="s">
        <v>8315</v>
      </c>
      <c r="R4077" t="s">
        <v>8316</v>
      </c>
      <c r="S4077" s="13">
        <f t="shared" si="258"/>
        <v>41779.045937499999</v>
      </c>
      <c r="T4077" s="13">
        <f t="shared" si="259"/>
        <v>41820.727777777778</v>
      </c>
      <c r="U4077">
        <f t="shared" si="260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t="s">
        <v>8315</v>
      </c>
      <c r="R4078" t="s">
        <v>8316</v>
      </c>
      <c r="S4078" s="13">
        <f t="shared" si="258"/>
        <v>41905.795706018522</v>
      </c>
      <c r="T4078" s="13">
        <f t="shared" si="259"/>
        <v>41933.82708333333</v>
      </c>
      <c r="U4078">
        <f t="shared" si="260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t="s">
        <v>8315</v>
      </c>
      <c r="R4079" t="s">
        <v>8316</v>
      </c>
      <c r="S4079" s="13">
        <f t="shared" si="258"/>
        <v>42695.7105787037</v>
      </c>
      <c r="T4079" s="13">
        <f t="shared" si="259"/>
        <v>42725.7105787037</v>
      </c>
      <c r="U4079">
        <f t="shared" si="260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t="s">
        <v>8315</v>
      </c>
      <c r="R4080" t="s">
        <v>8316</v>
      </c>
      <c r="S4080" s="13">
        <f t="shared" si="258"/>
        <v>42732.787523148145</v>
      </c>
      <c r="T4080" s="13">
        <f t="shared" si="259"/>
        <v>42762.787523148145</v>
      </c>
      <c r="U4080">
        <f t="shared" si="260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t="s">
        <v>8315</v>
      </c>
      <c r="R4081" t="s">
        <v>8316</v>
      </c>
      <c r="S4081" s="13">
        <f t="shared" si="258"/>
        <v>42510.938900462963</v>
      </c>
      <c r="T4081" s="13">
        <f t="shared" si="259"/>
        <v>42540.938900462963</v>
      </c>
      <c r="U4081">
        <f t="shared" si="260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t="s">
        <v>8315</v>
      </c>
      <c r="R4082" t="s">
        <v>8316</v>
      </c>
      <c r="S4082" s="13">
        <f t="shared" si="258"/>
        <v>42511.698101851856</v>
      </c>
      <c r="T4082" s="13">
        <f t="shared" si="259"/>
        <v>42535.787500000006</v>
      </c>
      <c r="U4082">
        <f t="shared" si="260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t="s">
        <v>8315</v>
      </c>
      <c r="R4083" t="s">
        <v>8316</v>
      </c>
      <c r="S4083" s="13">
        <f t="shared" si="258"/>
        <v>42041.581307870365</v>
      </c>
      <c r="T4083" s="13">
        <f t="shared" si="259"/>
        <v>42071.539641203708</v>
      </c>
      <c r="U4083">
        <f t="shared" si="260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t="s">
        <v>8315</v>
      </c>
      <c r="R4084" t="s">
        <v>8316</v>
      </c>
      <c r="S4084" s="13">
        <f t="shared" si="258"/>
        <v>42307.189270833333</v>
      </c>
      <c r="T4084" s="13">
        <f t="shared" si="259"/>
        <v>42322.958333333328</v>
      </c>
      <c r="U4084">
        <f t="shared" si="260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t="s">
        <v>8315</v>
      </c>
      <c r="R4085" t="s">
        <v>8316</v>
      </c>
      <c r="S4085" s="13">
        <f t="shared" si="258"/>
        <v>42353.761759259258</v>
      </c>
      <c r="T4085" s="13">
        <f t="shared" si="259"/>
        <v>42383.761759259258</v>
      </c>
      <c r="U4085">
        <f t="shared" si="260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t="s">
        <v>8315</v>
      </c>
      <c r="R4086" t="s">
        <v>8316</v>
      </c>
      <c r="S4086" s="13">
        <f t="shared" si="258"/>
        <v>42622.436412037037</v>
      </c>
      <c r="T4086" s="13">
        <f t="shared" si="259"/>
        <v>42652.436412037037</v>
      </c>
      <c r="U4086">
        <f t="shared" si="260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t="s">
        <v>8315</v>
      </c>
      <c r="R4087" t="s">
        <v>8316</v>
      </c>
      <c r="S4087" s="13">
        <f t="shared" si="258"/>
        <v>42058.603877314818</v>
      </c>
      <c r="T4087" s="13">
        <f t="shared" si="259"/>
        <v>42087.165972222225</v>
      </c>
      <c r="U4087">
        <f t="shared" si="260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t="s">
        <v>8315</v>
      </c>
      <c r="R4088" t="s">
        <v>8316</v>
      </c>
      <c r="S4088" s="13">
        <f t="shared" si="258"/>
        <v>42304.940960648149</v>
      </c>
      <c r="T4088" s="13">
        <f t="shared" si="259"/>
        <v>42329.166666666672</v>
      </c>
      <c r="U4088">
        <f t="shared" si="260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t="s">
        <v>8315</v>
      </c>
      <c r="R4089" t="s">
        <v>8316</v>
      </c>
      <c r="S4089" s="13">
        <f t="shared" si="258"/>
        <v>42538.742893518516</v>
      </c>
      <c r="T4089" s="13">
        <f t="shared" si="259"/>
        <v>42568.742893518516</v>
      </c>
      <c r="U4089">
        <f t="shared" si="260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t="s">
        <v>8315</v>
      </c>
      <c r="R4090" t="s">
        <v>8316</v>
      </c>
      <c r="S4090" s="13">
        <f t="shared" si="258"/>
        <v>41990.612546296295</v>
      </c>
      <c r="T4090" s="13">
        <f t="shared" si="259"/>
        <v>42020.434722222228</v>
      </c>
      <c r="U4090">
        <f t="shared" si="260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t="s">
        <v>8315</v>
      </c>
      <c r="R4091" t="s">
        <v>8316</v>
      </c>
      <c r="S4091" s="13">
        <f t="shared" si="258"/>
        <v>42122.732499999998</v>
      </c>
      <c r="T4091" s="13">
        <f t="shared" si="259"/>
        <v>42155.732638888891</v>
      </c>
      <c r="U4091">
        <f t="shared" si="260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t="s">
        <v>8315</v>
      </c>
      <c r="R4092" t="s">
        <v>8316</v>
      </c>
      <c r="S4092" s="13">
        <f t="shared" si="258"/>
        <v>42209.67288194444</v>
      </c>
      <c r="T4092" s="13">
        <f t="shared" si="259"/>
        <v>42223.625</v>
      </c>
      <c r="U4092">
        <f t="shared" si="260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t="s">
        <v>8315</v>
      </c>
      <c r="R4093" t="s">
        <v>8316</v>
      </c>
      <c r="S4093" s="13">
        <f t="shared" si="258"/>
        <v>41990.506377314814</v>
      </c>
      <c r="T4093" s="13">
        <f t="shared" si="259"/>
        <v>42020.506377314814</v>
      </c>
      <c r="U4093">
        <f t="shared" si="260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t="s">
        <v>8315</v>
      </c>
      <c r="R4094" t="s">
        <v>8316</v>
      </c>
      <c r="S4094" s="13">
        <f t="shared" si="258"/>
        <v>42039.194988425923</v>
      </c>
      <c r="T4094" s="13">
        <f t="shared" si="259"/>
        <v>42099.153321759266</v>
      </c>
      <c r="U4094">
        <f t="shared" si="260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t="s">
        <v>8315</v>
      </c>
      <c r="R4095" t="s">
        <v>8316</v>
      </c>
      <c r="S4095" s="13">
        <f t="shared" si="258"/>
        <v>42178.815891203703</v>
      </c>
      <c r="T4095" s="13">
        <f t="shared" si="259"/>
        <v>42238.815891203703</v>
      </c>
      <c r="U4095">
        <f t="shared" si="260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t="s">
        <v>8315</v>
      </c>
      <c r="R4096" t="s">
        <v>8316</v>
      </c>
      <c r="S4096" s="13">
        <f t="shared" si="258"/>
        <v>41890.086805555555</v>
      </c>
      <c r="T4096" s="13">
        <f t="shared" si="259"/>
        <v>41934.207638888889</v>
      </c>
      <c r="U4096">
        <f t="shared" si="260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t="s">
        <v>8315</v>
      </c>
      <c r="R4097" t="s">
        <v>8316</v>
      </c>
      <c r="S4097" s="13">
        <f t="shared" si="258"/>
        <v>42693.031828703708</v>
      </c>
      <c r="T4097" s="13">
        <f t="shared" si="259"/>
        <v>42723.031828703708</v>
      </c>
      <c r="U4097">
        <f t="shared" si="260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t="s">
        <v>8315</v>
      </c>
      <c r="R4098" t="s">
        <v>8316</v>
      </c>
      <c r="S4098" s="13">
        <f t="shared" si="258"/>
        <v>42750.530312499999</v>
      </c>
      <c r="T4098" s="13">
        <f t="shared" si="259"/>
        <v>42794.368749999994</v>
      </c>
      <c r="U4098">
        <f t="shared" si="260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1">ROUND(E4099/D4099*100,0)</f>
        <v>0</v>
      </c>
      <c r="P4099">
        <f t="shared" ref="P4099:P4115" si="262">IFERROR(ROUND(E4099/L4099, 2), 0)</f>
        <v>0</v>
      </c>
      <c r="Q4099" t="s">
        <v>8315</v>
      </c>
      <c r="R4099" t="s">
        <v>8316</v>
      </c>
      <c r="S4099" s="13">
        <f t="shared" ref="S4099:S4115" si="263">(((J4099/60)/60)/24)+DATE(1970,1,1)</f>
        <v>42344.824502314819</v>
      </c>
      <c r="T4099" s="13">
        <f t="shared" ref="T4099:T4115" si="264">(((I4099/60)/60)/24)+DATE(1970,1,1)</f>
        <v>42400.996527777781</v>
      </c>
      <c r="U4099">
        <f t="shared" si="260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>
        <f t="shared" si="262"/>
        <v>0</v>
      </c>
      <c r="Q4100" t="s">
        <v>8315</v>
      </c>
      <c r="R4100" t="s">
        <v>8316</v>
      </c>
      <c r="S4100" s="13">
        <f t="shared" si="263"/>
        <v>42495.722187499996</v>
      </c>
      <c r="T4100" s="13">
        <f t="shared" si="264"/>
        <v>42525.722187499996</v>
      </c>
      <c r="U4100">
        <f t="shared" si="260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>
        <f t="shared" si="262"/>
        <v>50</v>
      </c>
      <c r="Q4101" t="s">
        <v>8315</v>
      </c>
      <c r="R4101" t="s">
        <v>8316</v>
      </c>
      <c r="S4101" s="13">
        <f t="shared" si="263"/>
        <v>42570.850381944445</v>
      </c>
      <c r="T4101" s="13">
        <f t="shared" si="264"/>
        <v>42615.850381944445</v>
      </c>
      <c r="U4101">
        <f t="shared" si="260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>
        <f t="shared" si="262"/>
        <v>0</v>
      </c>
      <c r="Q4102" t="s">
        <v>8315</v>
      </c>
      <c r="R4102" t="s">
        <v>8316</v>
      </c>
      <c r="S4102" s="13">
        <f t="shared" si="263"/>
        <v>41927.124884259261</v>
      </c>
      <c r="T4102" s="13">
        <f t="shared" si="264"/>
        <v>41937.124884259261</v>
      </c>
      <c r="U4102">
        <f t="shared" si="260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>
        <f t="shared" si="262"/>
        <v>0</v>
      </c>
      <c r="Q4103" t="s">
        <v>8315</v>
      </c>
      <c r="R4103" t="s">
        <v>8316</v>
      </c>
      <c r="S4103" s="13">
        <f t="shared" si="263"/>
        <v>42730.903726851851</v>
      </c>
      <c r="T4103" s="13">
        <f t="shared" si="264"/>
        <v>42760.903726851851</v>
      </c>
      <c r="U4103">
        <f t="shared" si="260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>
        <f t="shared" si="262"/>
        <v>22.83</v>
      </c>
      <c r="Q4104" t="s">
        <v>8315</v>
      </c>
      <c r="R4104" t="s">
        <v>8316</v>
      </c>
      <c r="S4104" s="13">
        <f t="shared" si="263"/>
        <v>42475.848067129627</v>
      </c>
      <c r="T4104" s="13">
        <f t="shared" si="264"/>
        <v>42505.848067129627</v>
      </c>
      <c r="U4104">
        <f t="shared" si="260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>
        <f t="shared" si="262"/>
        <v>16.670000000000002</v>
      </c>
      <c r="Q4105" t="s">
        <v>8315</v>
      </c>
      <c r="R4105" t="s">
        <v>8316</v>
      </c>
      <c r="S4105" s="13">
        <f t="shared" si="263"/>
        <v>42188.83293981482</v>
      </c>
      <c r="T4105" s="13">
        <f t="shared" si="264"/>
        <v>42242.772222222222</v>
      </c>
      <c r="U4105">
        <f t="shared" si="260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>
        <f t="shared" si="262"/>
        <v>45.79</v>
      </c>
      <c r="Q4106" t="s">
        <v>8315</v>
      </c>
      <c r="R4106" t="s">
        <v>8316</v>
      </c>
      <c r="S4106" s="13">
        <f t="shared" si="263"/>
        <v>42640.278171296297</v>
      </c>
      <c r="T4106" s="13">
        <f t="shared" si="264"/>
        <v>42670.278171296297</v>
      </c>
      <c r="U4106">
        <f t="shared" si="260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2"/>
        <v>383.33</v>
      </c>
      <c r="Q4107" t="s">
        <v>8315</v>
      </c>
      <c r="R4107" t="s">
        <v>8316</v>
      </c>
      <c r="S4107" s="13">
        <f t="shared" si="263"/>
        <v>42697.010520833333</v>
      </c>
      <c r="T4107" s="13">
        <f t="shared" si="264"/>
        <v>42730.010520833333</v>
      </c>
      <c r="U4107">
        <f t="shared" si="260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2"/>
        <v>106.97</v>
      </c>
      <c r="Q4108" t="s">
        <v>8315</v>
      </c>
      <c r="R4108" t="s">
        <v>8316</v>
      </c>
      <c r="S4108" s="13">
        <f t="shared" si="263"/>
        <v>42053.049375000002</v>
      </c>
      <c r="T4108" s="13">
        <f t="shared" si="264"/>
        <v>42096.041666666672</v>
      </c>
      <c r="U4108">
        <f t="shared" si="260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2"/>
        <v>10.25</v>
      </c>
      <c r="Q4109" t="s">
        <v>8315</v>
      </c>
      <c r="R4109" t="s">
        <v>8316</v>
      </c>
      <c r="S4109" s="13">
        <f t="shared" si="263"/>
        <v>41883.916678240741</v>
      </c>
      <c r="T4109" s="13">
        <f t="shared" si="264"/>
        <v>41906.916678240741</v>
      </c>
      <c r="U4109">
        <f t="shared" si="260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2"/>
        <v>59</v>
      </c>
      <c r="Q4110" t="s">
        <v>8315</v>
      </c>
      <c r="R4110" t="s">
        <v>8316</v>
      </c>
      <c r="S4110" s="13">
        <f t="shared" si="263"/>
        <v>42767.031678240746</v>
      </c>
      <c r="T4110" s="13">
        <f t="shared" si="264"/>
        <v>42797.208333333328</v>
      </c>
      <c r="U4110">
        <f t="shared" si="260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>
        <f t="shared" si="262"/>
        <v>0</v>
      </c>
      <c r="Q4111" t="s">
        <v>8315</v>
      </c>
      <c r="R4111" t="s">
        <v>8316</v>
      </c>
      <c r="S4111" s="13">
        <f t="shared" si="263"/>
        <v>42307.539398148147</v>
      </c>
      <c r="T4111" s="13">
        <f t="shared" si="264"/>
        <v>42337.581064814818</v>
      </c>
      <c r="U4111">
        <f t="shared" si="260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>
        <f t="shared" si="262"/>
        <v>14.33</v>
      </c>
      <c r="Q4112" t="s">
        <v>8315</v>
      </c>
      <c r="R4112" t="s">
        <v>8316</v>
      </c>
      <c r="S4112" s="13">
        <f t="shared" si="263"/>
        <v>42512.626747685179</v>
      </c>
      <c r="T4112" s="13">
        <f t="shared" si="264"/>
        <v>42572.626747685179</v>
      </c>
      <c r="U4112">
        <f t="shared" si="260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>
        <f t="shared" si="262"/>
        <v>15.67</v>
      </c>
      <c r="Q4113" t="s">
        <v>8315</v>
      </c>
      <c r="R4113" t="s">
        <v>8316</v>
      </c>
      <c r="S4113" s="13">
        <f t="shared" si="263"/>
        <v>42029.135879629626</v>
      </c>
      <c r="T4113" s="13">
        <f t="shared" si="264"/>
        <v>42059.135879629626</v>
      </c>
      <c r="U4113">
        <f t="shared" si="260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>
        <f t="shared" si="262"/>
        <v>1</v>
      </c>
      <c r="Q4114" t="s">
        <v>8315</v>
      </c>
      <c r="R4114" t="s">
        <v>8316</v>
      </c>
      <c r="S4114" s="13">
        <f t="shared" si="263"/>
        <v>42400.946597222224</v>
      </c>
      <c r="T4114" s="13">
        <f t="shared" si="264"/>
        <v>42428</v>
      </c>
      <c r="U4114">
        <f t="shared" si="260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>
        <f t="shared" si="262"/>
        <v>1</v>
      </c>
      <c r="Q4115" t="s">
        <v>8315</v>
      </c>
      <c r="R4115" t="s">
        <v>8316</v>
      </c>
      <c r="S4115" s="13">
        <f t="shared" si="263"/>
        <v>42358.573182870372</v>
      </c>
      <c r="T4115" s="13">
        <f t="shared" si="264"/>
        <v>42377.273611111115</v>
      </c>
      <c r="U4115">
        <f t="shared" si="260"/>
        <v>2015</v>
      </c>
    </row>
  </sheetData>
  <autoFilter ref="A1:U4115" xr:uid="{00000000-0001-0000-0000-000000000000}">
    <filterColumn colId="5">
      <filters>
        <filter val="failed"/>
      </filters>
    </filterColumn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6" operator="equal">
      <formula>"successful"</formula>
    </cfRule>
    <cfRule type="cellIs" dxfId="2" priority="7" operator="equal">
      <formula>"live"</formula>
    </cfRule>
  </conditionalFormatting>
  <conditionalFormatting sqref="H7">
    <cfRule type="cellIs" dxfId="1" priority="5" operator="equal">
      <formula>"failed"</formula>
    </cfRule>
  </conditionalFormatting>
  <conditionalFormatting sqref="F173">
    <cfRule type="cellIs" dxfId="0" priority="4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3FF40-D59C-4ECF-99E2-BAD1F8ECB71F}">
  <dimension ref="A1:H13"/>
  <sheetViews>
    <sheetView topLeftCell="A3" zoomScale="115" zoomScaleNormal="115" workbookViewId="0">
      <selection activeCell="H17" sqref="H17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54296875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8387</v>
      </c>
      <c r="B1" t="s">
        <v>8388</v>
      </c>
      <c r="C1" t="s">
        <v>8389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</row>
    <row r="2" spans="1:8" x14ac:dyDescent="0.35">
      <c r="A2" t="s">
        <v>8395</v>
      </c>
      <c r="B2">
        <f>COUNTIFS(Kickstarter!$D:$D, "&lt;1000", Kickstarter!$F:$F, "successful", Kickstarter!$R:R,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35">
      <c r="A3" t="s">
        <v>8396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Kickstarter!$E:$E, "&lt;=4999", Kickstarter!$F:$F, "canceled", Kickstarter!$R:$R, "plays")</f>
        <v>0</v>
      </c>
      <c r="E3">
        <f t="shared" ref="E3:E13" si="0">SUM(B3:D3)</f>
        <v>534</v>
      </c>
      <c r="F3" s="19">
        <f>IFERROR(B3/E3,0)</f>
        <v>0.72659176029962547</v>
      </c>
      <c r="G3" s="19">
        <f t="shared" ref="G3:G12" si="1">IFERROR(C3/E3,0)</f>
        <v>0.27340823970037453</v>
      </c>
      <c r="H3" s="19">
        <f t="shared" ref="H3:H13" si="2">IFERROR(D3/E3,0)</f>
        <v>0</v>
      </c>
    </row>
    <row r="4" spans="1:8" x14ac:dyDescent="0.35">
      <c r="A4" t="s">
        <v>8397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Kickstarter!$E:$E, "&lt;=9999", Kickstarter!$F:$F, "canceled", Kickstarter!$R:$R, "plays")</f>
        <v>0</v>
      </c>
      <c r="E4">
        <f t="shared" si="0"/>
        <v>169</v>
      </c>
      <c r="F4" s="19">
        <f>IFERROR(B4/E4,0)</f>
        <v>0.55029585798816572</v>
      </c>
      <c r="G4" s="19">
        <f t="shared" si="1"/>
        <v>0.44970414201183434</v>
      </c>
      <c r="H4" s="19">
        <f t="shared" si="2"/>
        <v>0</v>
      </c>
    </row>
    <row r="5" spans="1:8" x14ac:dyDescent="0.35">
      <c r="A5" t="s">
        <v>8398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Kickstarter!$E:$E, "&lt;=14999", Kickstarter!$F:$F, "canceld", Kickstarter!$R:$R, "plays")</f>
        <v>0</v>
      </c>
      <c r="E5">
        <f t="shared" si="0"/>
        <v>72</v>
      </c>
      <c r="F5" s="19">
        <f t="shared" ref="F5:F12" si="3">IFERROR(B5/E5,0)</f>
        <v>0.54166666666666663</v>
      </c>
      <c r="G5" s="19">
        <f t="shared" si="1"/>
        <v>0.45833333333333331</v>
      </c>
      <c r="H5" s="19">
        <f t="shared" si="2"/>
        <v>0</v>
      </c>
    </row>
    <row r="6" spans="1:8" x14ac:dyDescent="0.35">
      <c r="A6" t="s">
        <v>8399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Kickstarter!$E:$E, "&lt;=19999", Kickstarter!$F:$F, "canceled", Kickstarter!$R:$R, "plays")</f>
        <v>0</v>
      </c>
      <c r="E6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</row>
    <row r="7" spans="1:8" x14ac:dyDescent="0.35">
      <c r="A7" t="s">
        <v>8400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"&gt;=2000", Kickstarter!$E:$E, "&lt;=24999", Kickstarter!$F:$F, "canceled", Kickstarter!$R:$R, "plays")</f>
        <v>0</v>
      </c>
      <c r="E7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</row>
    <row r="8" spans="1:8" x14ac:dyDescent="0.35">
      <c r="A8" t="s">
        <v>8401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Kickstarter!$E:$E, "&lt;=29999", Kickstarter!$F:$F, "canceled", Kickstarter!$R:$R, "plays")</f>
        <v>0</v>
      </c>
      <c r="E8">
        <f t="shared" si="0"/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</row>
    <row r="9" spans="1:8" x14ac:dyDescent="0.35">
      <c r="A9" t="s">
        <v>8402</v>
      </c>
      <c r="B9">
        <f>COUNTIFS(Kickstarter!$D:$D, "&gt;=30000", Kickstarter!$D:$D, "&lt;=39999", Kickstarter!$F:$F, "successful", Kickstarter!$R:$R, "plays")</f>
        <v>7</v>
      </c>
      <c r="C9">
        <f>COUNTIFS(Kickstarter!$D:$D, "&gt;=30000", Kickstarter!$D:$D, "&lt;=39999", Kickstarter!$F:$F, "failed", Kickstarter!$R:$R, "plays")</f>
        <v>10</v>
      </c>
      <c r="D9">
        <f>COUNTIFS(Kickstarter!$D:$D, "&gt;=30000", Kickstarter!$E:$E, "&lt;=39999", Kickstarter!$F:$F, "canceled", Kickstarter!$R:$R, "plays")</f>
        <v>0</v>
      </c>
      <c r="E9">
        <f t="shared" si="0"/>
        <v>17</v>
      </c>
      <c r="F9" s="19">
        <f t="shared" si="3"/>
        <v>0.41176470588235292</v>
      </c>
      <c r="G9" s="19">
        <f t="shared" si="1"/>
        <v>0.58823529411764708</v>
      </c>
      <c r="H9" s="19">
        <f t="shared" si="2"/>
        <v>0</v>
      </c>
    </row>
    <row r="10" spans="1:8" x14ac:dyDescent="0.35">
      <c r="A10" t="s">
        <v>8403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Kickstarter!$E:$E, "&lt;=39999", Kickstarter!$F:$F, "canceled", Kickstarter!$R:$R, "plays")</f>
        <v>0</v>
      </c>
      <c r="E10">
        <f t="shared" si="0"/>
        <v>6</v>
      </c>
      <c r="F10" s="19">
        <f t="shared" si="3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35">
      <c r="A11" t="s">
        <v>8404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Kickstarter!$E:$E, "&lt;=44999", Kickstarter!$F:$F, "canceled", Kickstarter!$R:$R, "plays")</f>
        <v>0</v>
      </c>
      <c r="E11">
        <f t="shared" si="0"/>
        <v>3</v>
      </c>
      <c r="F11" s="19">
        <f t="shared" si="3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35">
      <c r="A12" t="s">
        <v>8405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Kickstarter!$E:$E, "&lt;=49999", Kickstarter!$F:$F, "canceled", Kickstarter!$R:$R, "plays")</f>
        <v>0</v>
      </c>
      <c r="E12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</row>
    <row r="13" spans="1:8" x14ac:dyDescent="0.35">
      <c r="A13" t="s">
        <v>8406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9">
        <f>IFERROR(B13/E13,0)</f>
        <v>0.125</v>
      </c>
      <c r="G13" s="19">
        <f>IFERROR(C13/E13,0)</f>
        <v>0.875</v>
      </c>
      <c r="H13" s="19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B819-74B2-491A-9B86-7B3A16F2726F}">
  <dimension ref="A1:F22"/>
  <sheetViews>
    <sheetView workbookViewId="0">
      <selection activeCell="A6" sqref="A6:F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8383</v>
      </c>
      <c r="B1" t="s">
        <v>8363</v>
      </c>
    </row>
    <row r="2" spans="1:6" x14ac:dyDescent="0.35">
      <c r="A2" s="10" t="s">
        <v>8358</v>
      </c>
      <c r="B2" t="s">
        <v>8363</v>
      </c>
    </row>
    <row r="4" spans="1:6" x14ac:dyDescent="0.35">
      <c r="A4" s="10" t="s">
        <v>8364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1" t="s">
        <v>8376</v>
      </c>
      <c r="B6" s="12">
        <v>89</v>
      </c>
      <c r="C6" s="12">
        <v>363</v>
      </c>
      <c r="D6" s="12">
        <v>50</v>
      </c>
      <c r="E6" s="12">
        <v>564</v>
      </c>
      <c r="F6" s="12">
        <v>1066</v>
      </c>
    </row>
    <row r="7" spans="1:6" x14ac:dyDescent="0.35">
      <c r="A7" s="14" t="s">
        <v>8377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35">
      <c r="A8" s="14" t="s">
        <v>8378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35">
      <c r="A9" s="14" t="s">
        <v>8379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35">
      <c r="A10" s="11" t="s">
        <v>8367</v>
      </c>
      <c r="B10" s="12">
        <v>80</v>
      </c>
      <c r="C10" s="12">
        <v>375</v>
      </c>
      <c r="D10" s="12"/>
      <c r="E10" s="12">
        <v>637</v>
      </c>
      <c r="F10" s="12">
        <v>1092</v>
      </c>
    </row>
    <row r="11" spans="1:6" x14ac:dyDescent="0.35">
      <c r="A11" s="14" t="s">
        <v>8380</v>
      </c>
      <c r="B11" s="12">
        <v>27</v>
      </c>
      <c r="C11" s="12">
        <v>102</v>
      </c>
      <c r="D11" s="12"/>
      <c r="E11" s="12">
        <v>192</v>
      </c>
      <c r="F11" s="12">
        <v>321</v>
      </c>
    </row>
    <row r="12" spans="1:6" x14ac:dyDescent="0.35">
      <c r="A12" s="14" t="s">
        <v>8368</v>
      </c>
      <c r="B12" s="12">
        <v>26</v>
      </c>
      <c r="C12" s="12">
        <v>126</v>
      </c>
      <c r="D12" s="12"/>
      <c r="E12" s="12">
        <v>234</v>
      </c>
      <c r="F12" s="12">
        <v>386</v>
      </c>
    </row>
    <row r="13" spans="1:6" x14ac:dyDescent="0.35">
      <c r="A13" s="14" t="s">
        <v>8381</v>
      </c>
      <c r="B13" s="12">
        <v>27</v>
      </c>
      <c r="C13" s="12">
        <v>147</v>
      </c>
      <c r="D13" s="12"/>
      <c r="E13" s="12">
        <v>211</v>
      </c>
      <c r="F13" s="12">
        <v>385</v>
      </c>
    </row>
    <row r="14" spans="1:6" x14ac:dyDescent="0.35">
      <c r="A14" s="11" t="s">
        <v>8369</v>
      </c>
      <c r="B14" s="12">
        <v>100</v>
      </c>
      <c r="C14" s="12">
        <v>411</v>
      </c>
      <c r="D14" s="12"/>
      <c r="E14" s="12">
        <v>507</v>
      </c>
      <c r="F14" s="12">
        <v>1018</v>
      </c>
    </row>
    <row r="15" spans="1:6" x14ac:dyDescent="0.35">
      <c r="A15" s="14" t="s">
        <v>8370</v>
      </c>
      <c r="B15" s="12">
        <v>43</v>
      </c>
      <c r="C15" s="12">
        <v>150</v>
      </c>
      <c r="D15" s="12"/>
      <c r="E15" s="12">
        <v>194</v>
      </c>
      <c r="F15" s="12">
        <v>387</v>
      </c>
    </row>
    <row r="16" spans="1:6" x14ac:dyDescent="0.35">
      <c r="A16" s="14" t="s">
        <v>8371</v>
      </c>
      <c r="B16" s="12">
        <v>33</v>
      </c>
      <c r="C16" s="12">
        <v>134</v>
      </c>
      <c r="D16" s="12"/>
      <c r="E16" s="12">
        <v>166</v>
      </c>
      <c r="F16" s="12">
        <v>333</v>
      </c>
    </row>
    <row r="17" spans="1:6" x14ac:dyDescent="0.35">
      <c r="A17" s="14" t="s">
        <v>8372</v>
      </c>
      <c r="B17" s="12">
        <v>24</v>
      </c>
      <c r="C17" s="12">
        <v>127</v>
      </c>
      <c r="D17" s="12"/>
      <c r="E17" s="12">
        <v>147</v>
      </c>
      <c r="F17" s="12">
        <v>298</v>
      </c>
    </row>
    <row r="18" spans="1:6" x14ac:dyDescent="0.35">
      <c r="A18" s="11" t="s">
        <v>8373</v>
      </c>
      <c r="B18" s="12">
        <v>80</v>
      </c>
      <c r="C18" s="12">
        <v>381</v>
      </c>
      <c r="D18" s="12"/>
      <c r="E18" s="12">
        <v>477</v>
      </c>
      <c r="F18" s="12">
        <v>938</v>
      </c>
    </row>
    <row r="19" spans="1:6" x14ac:dyDescent="0.35">
      <c r="A19" s="14" t="s">
        <v>8374</v>
      </c>
      <c r="B19" s="12">
        <v>20</v>
      </c>
      <c r="C19" s="12">
        <v>149</v>
      </c>
      <c r="D19" s="12"/>
      <c r="E19" s="12">
        <v>183</v>
      </c>
      <c r="F19" s="12">
        <v>352</v>
      </c>
    </row>
    <row r="20" spans="1:6" x14ac:dyDescent="0.35">
      <c r="A20" s="14" t="s">
        <v>8375</v>
      </c>
      <c r="B20" s="12">
        <v>37</v>
      </c>
      <c r="C20" s="12">
        <v>114</v>
      </c>
      <c r="D20" s="12"/>
      <c r="E20" s="12">
        <v>183</v>
      </c>
      <c r="F20" s="12">
        <v>334</v>
      </c>
    </row>
    <row r="21" spans="1:6" x14ac:dyDescent="0.35">
      <c r="A21" s="14" t="s">
        <v>8382</v>
      </c>
      <c r="B21" s="12">
        <v>23</v>
      </c>
      <c r="C21" s="12">
        <v>118</v>
      </c>
      <c r="D21" s="12"/>
      <c r="E21" s="12">
        <v>111</v>
      </c>
      <c r="F21" s="12">
        <v>252</v>
      </c>
    </row>
    <row r="22" spans="1:6" x14ac:dyDescent="0.35">
      <c r="A22" s="11" t="s">
        <v>8361</v>
      </c>
      <c r="B22" s="12">
        <v>349</v>
      </c>
      <c r="C22" s="12">
        <v>1530</v>
      </c>
      <c r="D22" s="12">
        <v>50</v>
      </c>
      <c r="E22" s="12">
        <v>2185</v>
      </c>
      <c r="F22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4FB01-1520-439B-8A58-71924248690F}">
  <dimension ref="A1:E18"/>
  <sheetViews>
    <sheetView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10" width="6.6328125" bestFit="1" customWidth="1"/>
    <col min="11" max="11" width="10.7265625" bestFit="1" customWidth="1"/>
    <col min="12" max="12" width="6.6328125" bestFit="1" customWidth="1"/>
    <col min="13" max="13" width="3.81640625" bestFit="1" customWidth="1"/>
    <col min="14" max="14" width="4.26953125" bestFit="1" customWidth="1"/>
    <col min="15" max="15" width="9.36328125" bestFit="1" customWidth="1"/>
    <col min="16" max="16" width="6.453125" bestFit="1" customWidth="1"/>
    <col min="17" max="17" width="4.453125" bestFit="1" customWidth="1"/>
    <col min="18" max="18" width="3.6328125" bestFit="1" customWidth="1"/>
    <col min="19" max="19" width="9.36328125" bestFit="1" customWidth="1"/>
    <col min="20" max="20" width="6.453125" bestFit="1" customWidth="1"/>
    <col min="21" max="21" width="4" bestFit="1" customWidth="1"/>
    <col min="22" max="22" width="3.81640625" bestFit="1" customWidth="1"/>
    <col min="23" max="23" width="9.36328125" bestFit="1" customWidth="1"/>
    <col min="24" max="24" width="6.453125" bestFit="1" customWidth="1"/>
    <col min="25" max="25" width="4.08984375" bestFit="1" customWidth="1"/>
    <col min="26" max="26" width="3.90625" bestFit="1" customWidth="1"/>
    <col min="27" max="27" width="9.36328125" bestFit="1" customWidth="1"/>
    <col min="28" max="28" width="9.54296875" bestFit="1" customWidth="1"/>
    <col min="29" max="29" width="6.6328125" bestFit="1" customWidth="1"/>
    <col min="30" max="30" width="3.81640625" bestFit="1" customWidth="1"/>
    <col min="31" max="31" width="4.26953125" bestFit="1" customWidth="1"/>
    <col min="32" max="32" width="9.36328125" bestFit="1" customWidth="1"/>
    <col min="33" max="33" width="6.453125" bestFit="1" customWidth="1"/>
    <col min="34" max="34" width="4.453125" bestFit="1" customWidth="1"/>
    <col min="35" max="35" width="3.6328125" bestFit="1" customWidth="1"/>
    <col min="36" max="36" width="9.36328125" bestFit="1" customWidth="1"/>
    <col min="37" max="37" width="6.453125" bestFit="1" customWidth="1"/>
    <col min="38" max="38" width="4" bestFit="1" customWidth="1"/>
    <col min="39" max="39" width="3.81640625" bestFit="1" customWidth="1"/>
    <col min="40" max="40" width="9.36328125" bestFit="1" customWidth="1"/>
    <col min="41" max="41" width="6.453125" bestFit="1" customWidth="1"/>
    <col min="42" max="42" width="4.08984375" bestFit="1" customWidth="1"/>
    <col min="43" max="43" width="3.90625" bestFit="1" customWidth="1"/>
    <col min="44" max="44" width="9.36328125" bestFit="1" customWidth="1"/>
    <col min="45" max="45" width="9.54296875" bestFit="1" customWidth="1"/>
    <col min="46" max="46" width="6.6328125" bestFit="1" customWidth="1"/>
    <col min="47" max="47" width="3.81640625" bestFit="1" customWidth="1"/>
    <col min="48" max="48" width="4.26953125" bestFit="1" customWidth="1"/>
    <col min="49" max="49" width="9.36328125" bestFit="1" customWidth="1"/>
    <col min="50" max="50" width="6.453125" bestFit="1" customWidth="1"/>
    <col min="51" max="51" width="4.453125" bestFit="1" customWidth="1"/>
    <col min="52" max="52" width="3.6328125" bestFit="1" customWidth="1"/>
    <col min="53" max="53" width="9.36328125" bestFit="1" customWidth="1"/>
    <col min="54" max="54" width="6.453125" bestFit="1" customWidth="1"/>
    <col min="55" max="55" width="4" bestFit="1" customWidth="1"/>
    <col min="56" max="56" width="3.81640625" bestFit="1" customWidth="1"/>
    <col min="57" max="57" width="9.36328125" bestFit="1" customWidth="1"/>
    <col min="58" max="58" width="6.453125" bestFit="1" customWidth="1"/>
    <col min="59" max="59" width="4.08984375" bestFit="1" customWidth="1"/>
    <col min="60" max="60" width="3.90625" bestFit="1" customWidth="1"/>
    <col min="61" max="61" width="9.36328125" bestFit="1" customWidth="1"/>
    <col min="62" max="62" width="9.54296875" bestFit="1" customWidth="1"/>
    <col min="63" max="63" width="6.6328125" bestFit="1" customWidth="1"/>
    <col min="64" max="64" width="3.81640625" bestFit="1" customWidth="1"/>
    <col min="65" max="65" width="4.26953125" bestFit="1" customWidth="1"/>
    <col min="66" max="66" width="9.36328125" bestFit="1" customWidth="1"/>
    <col min="67" max="67" width="6.453125" bestFit="1" customWidth="1"/>
    <col min="68" max="68" width="4.453125" bestFit="1" customWidth="1"/>
    <col min="69" max="69" width="3.6328125" bestFit="1" customWidth="1"/>
    <col min="70" max="70" width="9.36328125" bestFit="1" customWidth="1"/>
    <col min="71" max="71" width="6.453125" bestFit="1" customWidth="1"/>
    <col min="72" max="72" width="4" bestFit="1" customWidth="1"/>
    <col min="73" max="73" width="3.81640625" bestFit="1" customWidth="1"/>
    <col min="74" max="74" width="9.36328125" bestFit="1" customWidth="1"/>
    <col min="75" max="75" width="6.453125" bestFit="1" customWidth="1"/>
    <col min="76" max="76" width="4.08984375" bestFit="1" customWidth="1"/>
    <col min="77" max="77" width="3.90625" bestFit="1" customWidth="1"/>
    <col min="78" max="78" width="9.36328125" bestFit="1" customWidth="1"/>
    <col min="79" max="79" width="9.54296875" bestFit="1" customWidth="1"/>
    <col min="80" max="80" width="6.6328125" bestFit="1" customWidth="1"/>
    <col min="81" max="81" width="3.81640625" bestFit="1" customWidth="1"/>
    <col min="82" max="82" width="4.26953125" bestFit="1" customWidth="1"/>
    <col min="83" max="83" width="9.36328125" bestFit="1" customWidth="1"/>
    <col min="84" max="84" width="6.453125" bestFit="1" customWidth="1"/>
    <col min="85" max="85" width="4.453125" bestFit="1" customWidth="1"/>
    <col min="86" max="86" width="3.81640625" bestFit="1" customWidth="1"/>
    <col min="87" max="87" width="9.36328125" bestFit="1" customWidth="1"/>
    <col min="88" max="88" width="6.453125" bestFit="1" customWidth="1"/>
    <col min="89" max="89" width="4" bestFit="1" customWidth="1"/>
    <col min="90" max="90" width="3.81640625" bestFit="1" customWidth="1"/>
    <col min="91" max="91" width="9.36328125" bestFit="1" customWidth="1"/>
    <col min="92" max="92" width="6.453125" bestFit="1" customWidth="1"/>
    <col min="93" max="93" width="4.08984375" bestFit="1" customWidth="1"/>
    <col min="94" max="94" width="3.90625" bestFit="1" customWidth="1"/>
    <col min="95" max="95" width="9.36328125" bestFit="1" customWidth="1"/>
    <col min="96" max="96" width="9.54296875" bestFit="1" customWidth="1"/>
    <col min="97" max="97" width="6.6328125" bestFit="1" customWidth="1"/>
    <col min="98" max="98" width="3.81640625" bestFit="1" customWidth="1"/>
    <col min="99" max="99" width="4.26953125" bestFit="1" customWidth="1"/>
    <col min="100" max="100" width="9.36328125" bestFit="1" customWidth="1"/>
    <col min="101" max="101" width="6.453125" bestFit="1" customWidth="1"/>
    <col min="102" max="102" width="4.453125" bestFit="1" customWidth="1"/>
    <col min="103" max="103" width="3.81640625" bestFit="1" customWidth="1"/>
    <col min="104" max="104" width="9.36328125" bestFit="1" customWidth="1"/>
    <col min="105" max="105" width="6.453125" bestFit="1" customWidth="1"/>
    <col min="106" max="106" width="4" bestFit="1" customWidth="1"/>
    <col min="107" max="107" width="3.81640625" bestFit="1" customWidth="1"/>
    <col min="108" max="108" width="9.36328125" bestFit="1" customWidth="1"/>
    <col min="109" max="109" width="6.453125" bestFit="1" customWidth="1"/>
    <col min="110" max="110" width="4.08984375" bestFit="1" customWidth="1"/>
    <col min="111" max="111" width="3.90625" bestFit="1" customWidth="1"/>
    <col min="112" max="112" width="9.36328125" bestFit="1" customWidth="1"/>
    <col min="113" max="113" width="9.54296875" bestFit="1" customWidth="1"/>
    <col min="114" max="114" width="6.6328125" bestFit="1" customWidth="1"/>
    <col min="115" max="115" width="3.81640625" bestFit="1" customWidth="1"/>
    <col min="116" max="116" width="4.26953125" bestFit="1" customWidth="1"/>
    <col min="117" max="117" width="9.36328125" bestFit="1" customWidth="1"/>
    <col min="118" max="118" width="6.453125" bestFit="1" customWidth="1"/>
    <col min="119" max="119" width="4.453125" bestFit="1" customWidth="1"/>
    <col min="120" max="120" width="3.6328125" bestFit="1" customWidth="1"/>
    <col min="121" max="121" width="9.36328125" bestFit="1" customWidth="1"/>
    <col min="122" max="122" width="6.453125" bestFit="1" customWidth="1"/>
    <col min="123" max="123" width="4" bestFit="1" customWidth="1"/>
    <col min="124" max="124" width="3.81640625" bestFit="1" customWidth="1"/>
    <col min="125" max="125" width="9.36328125" bestFit="1" customWidth="1"/>
    <col min="126" max="126" width="6.453125" bestFit="1" customWidth="1"/>
    <col min="127" max="127" width="4.08984375" bestFit="1" customWidth="1"/>
    <col min="128" max="128" width="3.90625" bestFit="1" customWidth="1"/>
    <col min="129" max="129" width="9.36328125" bestFit="1" customWidth="1"/>
    <col min="130" max="130" width="9.54296875" bestFit="1" customWidth="1"/>
    <col min="131" max="131" width="6.6328125" bestFit="1" customWidth="1"/>
    <col min="132" max="132" width="3.81640625" bestFit="1" customWidth="1"/>
    <col min="133" max="133" width="4.26953125" bestFit="1" customWidth="1"/>
    <col min="134" max="134" width="9.36328125" bestFit="1" customWidth="1"/>
    <col min="135" max="135" width="9.54296875" bestFit="1" customWidth="1"/>
    <col min="136" max="136" width="10.7265625" bestFit="1" customWidth="1"/>
    <col min="137" max="140" width="9.453125" bestFit="1" customWidth="1"/>
    <col min="141" max="146" width="8.453125" bestFit="1" customWidth="1"/>
    <col min="147" max="156" width="9.453125" bestFit="1" customWidth="1"/>
    <col min="157" max="162" width="8.453125" bestFit="1" customWidth="1"/>
    <col min="163" max="173" width="9.453125" bestFit="1" customWidth="1"/>
    <col min="174" max="181" width="8.453125" bestFit="1" customWidth="1"/>
    <col min="182" max="192" width="9.453125" bestFit="1" customWidth="1"/>
    <col min="193" max="197" width="8.453125" bestFit="1" customWidth="1"/>
    <col min="198" max="208" width="9.453125" bestFit="1" customWidth="1"/>
    <col min="209" max="217" width="10.453125" bestFit="1" customWidth="1"/>
    <col min="218" max="222" width="9.453125" bestFit="1" customWidth="1"/>
    <col min="223" max="235" width="10.453125" bestFit="1" customWidth="1"/>
    <col min="236" max="242" width="9.453125" bestFit="1" customWidth="1"/>
    <col min="243" max="251" width="10.453125" bestFit="1" customWidth="1"/>
    <col min="252" max="253" width="8.453125" bestFit="1" customWidth="1"/>
    <col min="254" max="278" width="9.453125" bestFit="1" customWidth="1"/>
    <col min="279" max="287" width="8.453125" bestFit="1" customWidth="1"/>
    <col min="288" max="299" width="9.453125" bestFit="1" customWidth="1"/>
    <col min="300" max="310" width="8.453125" bestFit="1" customWidth="1"/>
    <col min="311" max="336" width="9.453125" bestFit="1" customWidth="1"/>
    <col min="337" max="344" width="8.453125" bestFit="1" customWidth="1"/>
    <col min="345" max="364" width="9.453125" bestFit="1" customWidth="1"/>
    <col min="365" max="374" width="8.453125" bestFit="1" customWidth="1"/>
    <col min="375" max="388" width="9.453125" bestFit="1" customWidth="1"/>
    <col min="389" max="394" width="8.453125" bestFit="1" customWidth="1"/>
    <col min="395" max="412" width="9.453125" bestFit="1" customWidth="1"/>
    <col min="413" max="416" width="8.453125" bestFit="1" customWidth="1"/>
    <col min="417" max="434" width="9.453125" bestFit="1" customWidth="1"/>
    <col min="435" max="440" width="8.453125" bestFit="1" customWidth="1"/>
    <col min="441" max="458" width="9.453125" bestFit="1" customWidth="1"/>
    <col min="459" max="465" width="8.453125" bestFit="1" customWidth="1"/>
    <col min="466" max="481" width="9.453125" bestFit="1" customWidth="1"/>
    <col min="482" max="498" width="10.453125" bestFit="1" customWidth="1"/>
    <col min="499" max="502" width="9.453125" bestFit="1" customWidth="1"/>
    <col min="503" max="517" width="10.453125" bestFit="1" customWidth="1"/>
    <col min="518" max="524" width="9.453125" bestFit="1" customWidth="1"/>
    <col min="525" max="533" width="10.453125" bestFit="1" customWidth="1"/>
    <col min="534" max="539" width="8.453125" bestFit="1" customWidth="1"/>
    <col min="540" max="555" width="9.453125" bestFit="1" customWidth="1"/>
    <col min="556" max="566" width="8.453125" bestFit="1" customWidth="1"/>
    <col min="567" max="582" width="9.453125" bestFit="1" customWidth="1"/>
    <col min="583" max="587" width="8.453125" bestFit="1" customWidth="1"/>
    <col min="588" max="599" width="9.453125" bestFit="1" customWidth="1"/>
    <col min="600" max="611" width="8.453125" bestFit="1" customWidth="1"/>
    <col min="612" max="630" width="9.453125" bestFit="1" customWidth="1"/>
    <col min="631" max="637" width="8.453125" bestFit="1" customWidth="1"/>
    <col min="638" max="651" width="9.453125" bestFit="1" customWidth="1"/>
    <col min="652" max="655" width="8.453125" bestFit="1" customWidth="1"/>
    <col min="656" max="669" width="9.453125" bestFit="1" customWidth="1"/>
    <col min="670" max="676" width="8.453125" bestFit="1" customWidth="1"/>
    <col min="677" max="686" width="9.453125" bestFit="1" customWidth="1"/>
    <col min="687" max="693" width="8.453125" bestFit="1" customWidth="1"/>
    <col min="694" max="703" width="9.453125" bestFit="1" customWidth="1"/>
    <col min="704" max="713" width="8.453125" bestFit="1" customWidth="1"/>
    <col min="714" max="738" width="9.453125" bestFit="1" customWidth="1"/>
    <col min="739" max="763" width="10.453125" bestFit="1" customWidth="1"/>
    <col min="764" max="769" width="9.453125" bestFit="1" customWidth="1"/>
    <col min="770" max="787" width="10.453125" bestFit="1" customWidth="1"/>
    <col min="788" max="796" width="9.453125" bestFit="1" customWidth="1"/>
    <col min="797" max="807" width="10.453125" bestFit="1" customWidth="1"/>
    <col min="808" max="816" width="8.453125" bestFit="1" customWidth="1"/>
    <col min="817" max="837" width="9.453125" bestFit="1" customWidth="1"/>
    <col min="838" max="841" width="8.453125" bestFit="1" customWidth="1"/>
    <col min="842" max="858" width="9.453125" bestFit="1" customWidth="1"/>
    <col min="859" max="862" width="8.453125" bestFit="1" customWidth="1"/>
    <col min="863" max="885" width="9.453125" bestFit="1" customWidth="1"/>
    <col min="886" max="901" width="8.453125" bestFit="1" customWidth="1"/>
    <col min="902" max="933" width="9.453125" bestFit="1" customWidth="1"/>
    <col min="934" max="955" width="8.453125" bestFit="1" customWidth="1"/>
    <col min="956" max="1029" width="9.453125" bestFit="1" customWidth="1"/>
    <col min="1030" max="1062" width="8.453125" bestFit="1" customWidth="1"/>
    <col min="1063" max="1133" width="9.453125" bestFit="1" customWidth="1"/>
    <col min="1134" max="1178" width="8.453125" bestFit="1" customWidth="1"/>
    <col min="1179" max="1292" width="9.453125" bestFit="1" customWidth="1"/>
    <col min="1293" max="1320" width="8.453125" bestFit="1" customWidth="1"/>
    <col min="1321" max="1403" width="9.453125" bestFit="1" customWidth="1"/>
    <col min="1404" max="1431" width="8.453125" bestFit="1" customWidth="1"/>
    <col min="1432" max="1517" width="9.453125" bestFit="1" customWidth="1"/>
    <col min="1518" max="1608" width="10.453125" bestFit="1" customWidth="1"/>
    <col min="1609" max="1640" width="9.453125" bestFit="1" customWidth="1"/>
    <col min="1641" max="1703" width="10.453125" bestFit="1" customWidth="1"/>
    <col min="1704" max="1740" width="9.453125" bestFit="1" customWidth="1"/>
    <col min="1741" max="1783" width="10.453125" bestFit="1" customWidth="1"/>
    <col min="1784" max="1804" width="8.453125" bestFit="1" customWidth="1"/>
    <col min="1805" max="1900" width="9.453125" bestFit="1" customWidth="1"/>
    <col min="1901" max="1935" width="8.453125" bestFit="1" customWidth="1"/>
    <col min="1936" max="2025" width="9.453125" bestFit="1" customWidth="1"/>
    <col min="2026" max="2066" width="8.453125" bestFit="1" customWidth="1"/>
    <col min="2067" max="2140" width="9.453125" bestFit="1" customWidth="1"/>
    <col min="2141" max="2183" width="8.453125" bestFit="1" customWidth="1"/>
    <col min="2184" max="2262" width="9.453125" bestFit="1" customWidth="1"/>
    <col min="2263" max="2295" width="8.453125" bestFit="1" customWidth="1"/>
    <col min="2296" max="2382" width="9.453125" bestFit="1" customWidth="1"/>
    <col min="2383" max="2414" width="8.453125" bestFit="1" customWidth="1"/>
    <col min="2415" max="2504" width="9.453125" bestFit="1" customWidth="1"/>
    <col min="2505" max="2540" width="8.453125" bestFit="1" customWidth="1"/>
    <col min="2541" max="2603" width="9.453125" bestFit="1" customWidth="1"/>
    <col min="2604" max="2629" width="8.453125" bestFit="1" customWidth="1"/>
    <col min="2630" max="2693" width="9.453125" bestFit="1" customWidth="1"/>
    <col min="2694" max="2722" width="8.453125" bestFit="1" customWidth="1"/>
    <col min="2723" max="2808" width="9.453125" bestFit="1" customWidth="1"/>
    <col min="2809" max="2873" width="10.453125" bestFit="1" customWidth="1"/>
    <col min="2874" max="2892" width="9.453125" bestFit="1" customWidth="1"/>
    <col min="2893" max="2957" width="10.453125" bestFit="1" customWidth="1"/>
    <col min="2958" max="2984" width="9.453125" bestFit="1" customWidth="1"/>
    <col min="2985" max="3008" width="10.453125" bestFit="1" customWidth="1"/>
    <col min="3009" max="3034" width="8.453125" bestFit="1" customWidth="1"/>
    <col min="3035" max="3095" width="9.453125" bestFit="1" customWidth="1"/>
    <col min="3096" max="3120" width="8.453125" bestFit="1" customWidth="1"/>
    <col min="3121" max="3186" width="9.453125" bestFit="1" customWidth="1"/>
    <col min="3187" max="3222" width="8.453125" bestFit="1" customWidth="1"/>
    <col min="3223" max="3288" width="9.453125" bestFit="1" customWidth="1"/>
    <col min="3289" max="3320" width="8.453125" bestFit="1" customWidth="1"/>
    <col min="3321" max="3365" width="9.453125" bestFit="1" customWidth="1"/>
    <col min="3366" max="3402" width="8.453125" bestFit="1" customWidth="1"/>
    <col min="3403" max="3464" width="9.453125" bestFit="1" customWidth="1"/>
    <col min="3465" max="3496" width="8.453125" bestFit="1" customWidth="1"/>
    <col min="3497" max="3553" width="9.453125" bestFit="1" customWidth="1"/>
    <col min="3554" max="3581" width="8.453125" bestFit="1" customWidth="1"/>
    <col min="3582" max="3622" width="9.453125" bestFit="1" customWidth="1"/>
    <col min="3623" max="3639" width="8.453125" bestFit="1" customWidth="1"/>
    <col min="3640" max="3689" width="9.453125" bestFit="1" customWidth="1"/>
    <col min="3690" max="3712" width="8.453125" bestFit="1" customWidth="1"/>
    <col min="3713" max="3770" width="9.453125" bestFit="1" customWidth="1"/>
    <col min="3771" max="3810" width="10.453125" bestFit="1" customWidth="1"/>
    <col min="3811" max="3839" width="9.453125" bestFit="1" customWidth="1"/>
    <col min="3840" max="3896" width="10.453125" bestFit="1" customWidth="1"/>
    <col min="3897" max="3923" width="9.453125" bestFit="1" customWidth="1"/>
    <col min="3924" max="3958" width="10.453125" bestFit="1" customWidth="1"/>
    <col min="3959" max="3975" width="8.453125" bestFit="1" customWidth="1"/>
    <col min="3976" max="4026" width="9.453125" bestFit="1" customWidth="1"/>
    <col min="4027" max="4052" width="8.453125" bestFit="1" customWidth="1"/>
    <col min="4053" max="4083" width="9.453125" bestFit="1" customWidth="1"/>
    <col min="4084" max="4103" width="8.453125" bestFit="1" customWidth="1"/>
    <col min="4104" max="4115" width="9.453125" bestFit="1" customWidth="1"/>
    <col min="4116" max="4116" width="10.7265625" bestFit="1" customWidth="1"/>
  </cols>
  <sheetData>
    <row r="1" spans="1:5" x14ac:dyDescent="0.35">
      <c r="A1" s="10" t="s">
        <v>8358</v>
      </c>
      <c r="B1" t="s">
        <v>8315</v>
      </c>
    </row>
    <row r="2" spans="1:5" x14ac:dyDescent="0.35">
      <c r="A2" s="10" t="s">
        <v>8383</v>
      </c>
      <c r="B2" t="s">
        <v>8363</v>
      </c>
    </row>
    <row r="4" spans="1:5" x14ac:dyDescent="0.35">
      <c r="A4" s="10" t="s">
        <v>8364</v>
      </c>
      <c r="B4" s="10" t="s">
        <v>8360</v>
      </c>
    </row>
    <row r="5" spans="1:5" x14ac:dyDescent="0.3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8" t="s">
        <v>8377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8" t="s">
        <v>8378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8" t="s">
        <v>8379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8" t="s">
        <v>8380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8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8" t="s">
        <v>8381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8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8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8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8" t="s">
        <v>8374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8" t="s">
        <v>8375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8" t="s">
        <v>8382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8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C9A3B-8B0E-4FF6-988D-E31078E2E36E}">
  <dimension ref="A1:L6"/>
  <sheetViews>
    <sheetView workbookViewId="0">
      <selection activeCell="D4" sqref="D4"/>
    </sheetView>
  </sheetViews>
  <sheetFormatPr defaultRowHeight="14.5" x14ac:dyDescent="0.35"/>
  <cols>
    <col min="1" max="1" width="31.08984375" style="15" bestFit="1" customWidth="1"/>
    <col min="2" max="2" width="34.08984375" style="15" customWidth="1"/>
    <col min="3" max="12" width="8.7265625" style="15"/>
  </cols>
  <sheetData>
    <row r="1" spans="1:4" x14ac:dyDescent="0.35">
      <c r="A1" s="16" t="s">
        <v>8384</v>
      </c>
      <c r="B1" s="16" t="s">
        <v>4110</v>
      </c>
      <c r="C1" s="16" t="s">
        <v>8385</v>
      </c>
      <c r="D1" s="16" t="s">
        <v>8386</v>
      </c>
    </row>
    <row r="2" spans="1:4" ht="72.5" x14ac:dyDescent="0.35">
      <c r="A2" s="15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5">
        <f>VLOOKUP(A2, Kickstarter!B:E, 4, FALSE)</f>
        <v>2020</v>
      </c>
    </row>
    <row r="3" spans="1:4" ht="58" x14ac:dyDescent="0.35">
      <c r="A3" s="15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5">
        <f>VLOOKUP(A3, Kickstarter!B:E, 4, FALSE)</f>
        <v>2020</v>
      </c>
    </row>
    <row r="4" spans="1:4" ht="58" x14ac:dyDescent="0.35">
      <c r="A4" s="15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5">
        <f>VLOOKUP(A4, Kickstarter!B:E, 4, FALSE)</f>
        <v>2576</v>
      </c>
    </row>
    <row r="5" spans="1:4" ht="43.5" x14ac:dyDescent="0.35">
      <c r="A5" s="15" t="s">
        <v>3329</v>
      </c>
      <c r="B5" s="1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5">
        <f>VLOOKUP(A5, Kickstarter!B:E, 4, FALSE)</f>
        <v>1168</v>
      </c>
    </row>
    <row r="6" spans="1:4" ht="58" x14ac:dyDescent="0.35">
      <c r="A6" s="15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Outcomes Based on Launch Date</vt:lpstr>
      <vt:lpstr>Theater Outcomes by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Shveta Gupta</cp:lastModifiedBy>
  <dcterms:created xsi:type="dcterms:W3CDTF">2017-04-20T15:17:24Z</dcterms:created>
  <dcterms:modified xsi:type="dcterms:W3CDTF">2021-06-27T21:30:33Z</dcterms:modified>
</cp:coreProperties>
</file>