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pta\Desktop\GW DATA Course\Module 1 Excel\"/>
    </mc:Choice>
  </mc:AlternateContent>
  <xr:revisionPtr revIDLastSave="0" documentId="13_ncr:1_{6E528E61-5BC1-4DC1-A070-F15360EE047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heater Outcomes by Launch Date" sheetId="16" r:id="rId1"/>
    <sheet name="Kickstarter" sheetId="1" r:id="rId2"/>
    <sheet name="Pivot Table Category" sheetId="2" r:id="rId3"/>
    <sheet name="Outcomes Based on Launch Date" sheetId="4" r:id="rId4"/>
    <sheet name="Edinburgh Research" sheetId="5" r:id="rId5"/>
    <sheet name="Successful US Kickstarters" sheetId="11" r:id="rId6"/>
    <sheet name="Failed US Kickstarters" sheetId="13" r:id="rId7"/>
    <sheet name="Descriptive Statistics" sheetId="12" r:id="rId8"/>
    <sheet name="Musicals in GB" sheetId="15" r:id="rId9"/>
  </sheets>
  <definedNames>
    <definedName name="_xlnm._FilterDatabase" localSheetId="1" hidden="1">Kickstarter!$A$1:$W$4115</definedName>
    <definedName name="_xlnm._FilterDatabase" localSheetId="5" hidden="1">'Successful US Kickstarters'!$G$1:$G$696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811" i="1" l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810" i="1"/>
  <c r="C14" i="12"/>
  <c r="B14" i="12"/>
  <c r="C7" i="12"/>
  <c r="B7" i="12"/>
  <c r="B12" i="12"/>
  <c r="B13" i="12"/>
  <c r="C13" i="12"/>
  <c r="C12" i="12"/>
  <c r="C11" i="12"/>
  <c r="C6" i="12"/>
  <c r="C5" i="12"/>
  <c r="B6" i="12"/>
  <c r="B5" i="12"/>
  <c r="B11" i="12"/>
  <c r="C4" i="12"/>
  <c r="B4" i="12"/>
  <c r="B2" i="12"/>
  <c r="B10" i="12"/>
  <c r="C10" i="12"/>
  <c r="C9" i="12"/>
  <c r="B9" i="12"/>
  <c r="C3" i="12"/>
  <c r="B3" i="12"/>
  <c r="C2" i="12"/>
  <c r="D3" i="5"/>
  <c r="D4" i="5"/>
  <c r="D5" i="5"/>
  <c r="D6" i="5"/>
  <c r="D2" i="5"/>
  <c r="B3" i="5"/>
  <c r="B4" i="5"/>
  <c r="B5" i="5"/>
  <c r="B6" i="5"/>
  <c r="C3" i="5"/>
  <c r="C4" i="5"/>
  <c r="C5" i="5"/>
  <c r="C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<sst xmlns="http://schemas.openxmlformats.org/spreadsheetml/2006/main" count="38361" uniqueCount="8401">
  <si>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</si>
  <si>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</si>
  <si>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</si>
  <si>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</si>
  <si>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</si>
  <si>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</si>
  <si>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</si>
  <si>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</si>
  <si>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</si>
  <si>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</si>
  <si>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</si>
  <si>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</si>
  <si>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</si>
  <si>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</si>
  <si>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</si>
  <si>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</si>
  <si>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</si>
  <si>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</si>
  <si>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</si>
  <si>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</si>
  <si>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</si>
  <si>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</si>
  <si>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</si>
  <si>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</si>
  <si>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</si>
  <si>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</si>
  <si>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</si>
  <si>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</si>
  <si>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</si>
  <si>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</si>
  <si>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</si>
  <si>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</si>
  <si>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</si>
  <si>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</si>
  <si>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</si>
  <si>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</si>
  <si>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</si>
  <si>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</si>
  <si>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</si>
  <si>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</si>
  <si>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</si>
  <si>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</si>
  <si>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</si>
  <si>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</si>
  <si>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</si>
  <si>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</si>
  <si>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</si>
  <si>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</si>
  <si>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</si>
  <si>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</si>
  <si>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</si>
  <si>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</si>
  <si>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</si>
  <si>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</si>
  <si>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</si>
  <si>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</si>
  <si>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</si>
  <si>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</si>
  <si>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</si>
  <si>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</si>
  <si>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</si>
  <si>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</si>
  <si>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</si>
  <si>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</si>
  <si>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</si>
  <si>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</si>
  <si>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</si>
  <si>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</si>
  <si>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</si>
  <si>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</si>
  <si>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</si>
  <si>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</si>
  <si>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</si>
  <si>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</si>
  <si>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</si>
  <si>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</si>
  <si>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</si>
  <si>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</si>
  <si>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</si>
  <si>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</si>
  <si>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</si>
  <si>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</si>
  <si>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</si>
  <si>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</si>
  <si>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</si>
  <si>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</si>
  <si>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</si>
  <si>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</si>
  <si>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</si>
  <si>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</si>
  <si>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</si>
  <si>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</si>
  <si>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</si>
  <si>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</si>
  <si>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</si>
  <si>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</si>
  <si>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</si>
  <si>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</si>
  <si>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</si>
  <si>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</si>
  <si>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</si>
  <si>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</si>
  <si>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</si>
  <si>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</si>
  <si>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</si>
  <si>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</si>
  <si>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</si>
  <si>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</si>
  <si>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</si>
  <si>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</si>
  <si>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</si>
  <si>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</si>
  <si>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</si>
  <si>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</si>
  <si>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</si>
  <si>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</si>
  <si>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</si>
  <si>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</si>
  <si>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</si>
  <si>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</si>
  <si>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</si>
  <si>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</si>
  <si>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</si>
  <si>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</si>
  <si>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</si>
  <si>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</si>
  <si>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</si>
  <si>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</si>
  <si>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</si>
  <si>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</si>
  <si>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</si>
  <si>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</si>
  <si>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</si>
  <si>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</si>
  <si>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</si>
  <si>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</si>
  <si>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</si>
  <si>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</si>
  <si>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</si>
  <si>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</si>
  <si>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</si>
  <si>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</si>
  <si>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</si>
  <si>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</si>
  <si>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</si>
  <si>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</si>
  <si>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</si>
  <si>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</si>
  <si>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</si>
  <si>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</si>
  <si>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</si>
  <si>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</si>
  <si>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</si>
  <si>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</si>
  <si>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</si>
  <si>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</si>
  <si>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</si>
  <si>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</si>
  <si>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</si>
  <si>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</si>
  <si>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</si>
  <si>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</si>
  <si>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</si>
  <si>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</si>
  <si>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</si>
  <si>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</si>
  <si>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</si>
  <si>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</si>
  <si>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</si>
  <si>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</si>
  <si>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</si>
  <si>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</si>
  <si>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</si>
  <si>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</si>
  <si>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</si>
  <si>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</si>
  <si>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</si>
  <si>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</si>
  <si>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</si>
  <si>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</si>
  <si>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</si>
  <si>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</si>
  <si>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</si>
  <si>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</si>
  <si>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</si>
  <si>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</si>
  <si>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</si>
  <si>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</si>
  <si>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</si>
  <si>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</si>
  <si>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</si>
  <si>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</si>
  <si>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</si>
  <si>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</si>
  <si>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</si>
  <si>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</si>
  <si>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</si>
  <si>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</si>
  <si>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</si>
  <si>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</si>
  <si>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</si>
  <si>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</si>
  <si>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</si>
  <si>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</si>
  <si>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</si>
  <si>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</si>
  <si>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</si>
  <si>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</si>
  <si>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</si>
  <si>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</si>
  <si>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</si>
  <si>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</si>
  <si>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</si>
  <si>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</si>
  <si>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</si>
  <si>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</si>
  <si>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</si>
  <si>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</si>
  <si>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</si>
  <si>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</si>
  <si>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</si>
  <si>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</si>
  <si>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</si>
  <si>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</si>
  <si>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</si>
  <si>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</si>
  <si>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</si>
  <si>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</si>
  <si>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</si>
  <si>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</si>
  <si>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</si>
  <si>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</si>
  <si>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</si>
  <si>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</si>
  <si>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</si>
  <si>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</si>
  <si>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</si>
  <si>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</si>
  <si>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</si>
  <si>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</si>
  <si>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</si>
  <si>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</si>
  <si>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</si>
  <si>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</si>
  <si>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</si>
  <si>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</si>
  <si>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</si>
  <si>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</si>
  <si>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</si>
  <si>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</si>
  <si>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</si>
  <si>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</si>
  <si>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</si>
  <si>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</si>
  <si>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</si>
  <si>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</si>
  <si>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</si>
  <si>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</si>
  <si>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</si>
  <si>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</si>
  <si>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</si>
  <si>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</si>
  <si>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</si>
  <si>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</si>
  <si>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</si>
  <si>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</si>
  <si>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</si>
  <si>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</si>
  <si>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</si>
  <si>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</si>
  <si>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</si>
  <si>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</si>
  <si>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</si>
  <si>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</si>
  <si>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</si>
  <si>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</si>
  <si>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</si>
  <si>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</si>
  <si>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</si>
  <si>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</si>
  <si>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</si>
  <si>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</si>
  <si>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</si>
  <si>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</si>
  <si>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</si>
  <si>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</si>
  <si>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</si>
  <si>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</si>
  <si>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</si>
  <si>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</si>
  <si>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</si>
  <si>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</si>
  <si>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</si>
  <si>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</si>
  <si>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</si>
  <si>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</si>
  <si>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</si>
  <si>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</si>
  <si>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</si>
  <si>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</si>
  <si>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</si>
  <si>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</si>
  <si>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</si>
  <si>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</si>
  <si>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</si>
  <si>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</si>
  <si>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</si>
  <si>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</si>
  <si>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</si>
  <si>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</si>
  <si>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</si>
  <si>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</si>
  <si>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</si>
  <si>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</si>
  <si>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</si>
  <si>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</si>
  <si>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</si>
  <si>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</si>
  <si>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</si>
  <si>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</si>
  <si>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</si>
  <si>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</si>
  <si>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</si>
  <si>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</si>
  <si>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</si>
  <si>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</si>
  <si>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</si>
  <si>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</si>
  <si>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</si>
  <si>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</si>
  <si>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</si>
  <si>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</si>
  <si>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</si>
  <si>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</si>
  <si>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</si>
  <si>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</si>
  <si>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</si>
  <si>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</si>
  <si>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</si>
  <si>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</si>
  <si>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</si>
  <si>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</si>
  <si>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</si>
  <si>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</si>
  <si>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</si>
  <si>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</si>
  <si>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</si>
  <si>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</si>
  <si>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</si>
  <si>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</si>
  <si>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</si>
  <si>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</si>
  <si>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</si>
  <si>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</si>
  <si>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</si>
  <si>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</si>
  <si>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</si>
  <si>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</si>
  <si>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</si>
  <si>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</si>
  <si>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</si>
  <si>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</si>
  <si>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</si>
  <si>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</si>
  <si>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</si>
  <si>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</si>
  <si>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</si>
  <si>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</si>
  <si>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</si>
  <si>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</si>
  <si>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</si>
  <si>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</si>
  <si>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</si>
  <si>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</si>
  <si>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</si>
  <si>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</si>
  <si>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</si>
  <si>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</si>
  <si>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</si>
  <si>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</si>
  <si>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</si>
  <si>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</si>
  <si>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</si>
  <si>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</si>
  <si>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</si>
  <si>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</si>
  <si>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</si>
  <si>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</si>
  <si>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</si>
  <si>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</si>
  <si>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</si>
  <si>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</si>
  <si>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</si>
  <si>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</si>
  <si>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</si>
  <si>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</si>
  <si>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</si>
  <si>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</si>
  <si>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</si>
  <si>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</si>
  <si>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</si>
  <si>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</si>
  <si>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</si>
  <si>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</si>
  <si>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</si>
  <si>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</si>
  <si>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</si>
  <si>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</si>
  <si>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</si>
  <si>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</si>
  <si>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</si>
  <si>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</si>
  <si>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</si>
  <si>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</si>
  <si>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</si>
  <si>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</si>
  <si>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</si>
  <si>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</si>
  <si>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</si>
  <si>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</si>
  <si>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</si>
  <si>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</si>
  <si>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</si>
  <si>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</si>
  <si>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</si>
  <si>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</si>
  <si>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</si>
  <si>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</si>
  <si>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</si>
  <si>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</si>
  <si>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</si>
  <si>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</si>
  <si>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</si>
  <si>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</si>
  <si>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</si>
  <si>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</si>
  <si>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</si>
  <si>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</si>
  <si>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</si>
  <si>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</si>
  <si>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</si>
  <si>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</si>
  <si>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</si>
  <si>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</si>
  <si>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</si>
  <si>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</si>
  <si>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</si>
  <si>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</si>
  <si>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</si>
  <si>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</si>
  <si>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</si>
  <si>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</si>
  <si>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</si>
  <si>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</si>
  <si>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</si>
  <si>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</si>
  <si>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</si>
  <si>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</si>
  <si>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</si>
  <si>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</si>
  <si>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</si>
  <si>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</si>
  <si>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</si>
  <si>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</si>
  <si>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</si>
  <si>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</si>
  <si>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</si>
  <si>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</si>
  <si>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</si>
  <si>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</si>
  <si>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</si>
  <si>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</si>
  <si>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</si>
  <si>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</si>
  <si>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</si>
  <si>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</si>
  <si>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</si>
  <si>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</si>
  <si>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</si>
  <si>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</si>
  <si>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</si>
  <si>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</si>
  <si>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</si>
  <si>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</si>
  <si>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</si>
  <si>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</si>
  <si>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</si>
  <si>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</si>
  <si>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</si>
  <si>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</si>
  <si>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</si>
  <si>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</si>
  <si>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</si>
  <si>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</si>
  <si>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</si>
  <si>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</si>
  <si>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</si>
  <si>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</si>
  <si>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</si>
  <si>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</si>
  <si>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</si>
  <si>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</si>
  <si>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</si>
  <si>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</si>
  <si>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</si>
  <si>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</si>
  <si>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</si>
  <si>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</si>
  <si>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</si>
  <si>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</si>
  <si>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</si>
  <si>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</si>
  <si>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</si>
  <si>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</si>
  <si>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</si>
  <si>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</si>
  <si>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</si>
  <si>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</si>
  <si>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</si>
  <si>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</si>
  <si>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</si>
  <si>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</si>
  <si>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</si>
  <si>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</si>
  <si>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</si>
  <si>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</si>
  <si>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</si>
  <si>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</si>
  <si>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</si>
  <si>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</si>
  <si>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</si>
  <si>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</si>
  <si>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</si>
  <si>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</si>
  <si>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</si>
  <si>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</si>
  <si>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</si>
  <si>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</si>
  <si>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</si>
  <si>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</si>
  <si>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</si>
  <si>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</si>
  <si>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</si>
  <si>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</si>
  <si>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</si>
  <si>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</si>
  <si>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</si>
  <si>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</si>
  <si>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</si>
  <si>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</si>
  <si>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</si>
  <si>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</si>
  <si>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</si>
  <si>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</si>
  <si>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</si>
  <si>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</si>
  <si>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</si>
  <si>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</si>
  <si>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</si>
  <si>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</si>
  <si>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</si>
  <si>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</si>
  <si>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</si>
  <si>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</si>
  <si>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</si>
  <si>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</si>
  <si>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</si>
  <si>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</si>
  <si>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</si>
  <si>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</si>
  <si>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</si>
  <si>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</si>
  <si>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</si>
  <si>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</si>
  <si>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</si>
  <si>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</si>
  <si>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</si>
  <si>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</si>
  <si>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</si>
  <si>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</si>
  <si>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</si>
  <si>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</si>
  <si>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</si>
  <si>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</si>
  <si>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</si>
  <si>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</si>
  <si>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</si>
  <si>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</si>
  <si>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</si>
  <si>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</si>
  <si>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</si>
  <si>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</si>
  <si>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</si>
  <si>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</si>
  <si>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</si>
  <si>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</si>
  <si>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</si>
  <si>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</si>
  <si>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</si>
  <si>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</si>
  <si>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</si>
  <si>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</si>
  <si>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</si>
  <si>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</si>
  <si>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</si>
  <si>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</si>
  <si>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</si>
  <si>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</si>
  <si>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</si>
  <si>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</si>
  <si>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</si>
  <si>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</si>
  <si>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</si>
  <si>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</si>
  <si>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</si>
  <si>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</si>
  <si>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</si>
  <si>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</si>
  <si>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</si>
  <si>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</si>
  <si>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</si>
  <si>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</si>
  <si>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</si>
  <si>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</si>
  <si>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</si>
  <si>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</si>
  <si>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</si>
  <si>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</si>
  <si>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</si>
  <si>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</si>
  <si>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</si>
  <si>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</si>
  <si>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</si>
  <si>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</si>
  <si>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</si>
  <si>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</si>
  <si>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</si>
  <si>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</si>
  <si>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</si>
  <si>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</si>
  <si>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</si>
  <si>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</si>
  <si>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</si>
  <si>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</si>
  <si>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</si>
  <si>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</si>
  <si>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</si>
  <si>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</si>
  <si>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</si>
  <si>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</si>
  <si>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</si>
  <si>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</si>
  <si>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</si>
  <si>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</si>
  <si>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</si>
  <si>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</si>
  <si>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</si>
  <si>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</si>
  <si>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</si>
  <si>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</si>
  <si>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</si>
  <si>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</si>
  <si>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</si>
  <si>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</si>
  <si>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</si>
  <si>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</si>
  <si>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</si>
  <si>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</si>
  <si>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</si>
  <si>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</si>
  <si>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</si>
  <si>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</si>
  <si>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</si>
  <si>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</si>
  <si>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</si>
  <si>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</si>
  <si>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</si>
  <si>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</si>
  <si>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</si>
  <si>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</si>
  <si>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</si>
  <si>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</si>
  <si>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</si>
  <si>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</si>
  <si>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</si>
  <si>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</si>
  <si>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</si>
  <si>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</si>
  <si>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</si>
  <si>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</si>
  <si>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</si>
  <si>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</si>
  <si>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</si>
  <si>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</si>
  <si>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</si>
  <si>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</si>
  <si>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</si>
  <si>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</si>
  <si>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</si>
  <si>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</si>
  <si>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</si>
  <si>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</si>
  <si>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</si>
  <si>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</si>
  <si>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</si>
  <si>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</si>
  <si>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</si>
  <si>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</si>
  <si>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</si>
  <si>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</si>
  <si>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</si>
  <si>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</si>
  <si>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</si>
  <si>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</si>
  <si>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</si>
  <si>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</si>
  <si>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</si>
  <si>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</si>
  <si>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</si>
  <si>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</si>
  <si>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</si>
  <si>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</si>
  <si>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</si>
  <si>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</si>
  <si>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</si>
  <si>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</si>
  <si>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</si>
  <si>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</si>
  <si>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</si>
  <si>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</si>
  <si>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</si>
  <si>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</si>
  <si>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</si>
  <si>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</si>
  <si>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</si>
  <si>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</si>
  <si>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</si>
  <si>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</si>
  <si>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</si>
  <si>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</si>
  <si>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</si>
  <si>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</si>
  <si>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</si>
  <si>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</si>
  <si>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</si>
  <si>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</si>
  <si>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</si>
  <si>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</si>
  <si>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</si>
  <si>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</si>
  <si>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</si>
  <si>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</si>
  <si>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</si>
  <si>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</si>
  <si>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</si>
  <si>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</si>
  <si>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</si>
  <si>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</si>
  <si>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</si>
  <si>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</si>
  <si>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</si>
  <si>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</si>
  <si>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</si>
  <si>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</si>
  <si>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</si>
  <si>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</si>
  <si>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</si>
  <si>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</si>
  <si>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</si>
  <si>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</si>
  <si>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</si>
  <si>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</si>
  <si>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</si>
  <si>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</si>
  <si>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</si>
  <si>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</si>
  <si>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</si>
  <si>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</si>
  <si>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</si>
  <si>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</si>
  <si>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</si>
  <si>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</si>
  <si>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</si>
  <si>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</si>
  <si>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</si>
  <si>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</si>
  <si>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</si>
  <si>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</si>
  <si>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</si>
  <si>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</si>
  <si>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</si>
  <si>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</si>
  <si>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</si>
  <si>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</si>
  <si>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</si>
  <si>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</si>
  <si>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</si>
  <si>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</si>
  <si>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</si>
  <si>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</si>
  <si>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</si>
  <si>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</si>
  <si>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</si>
  <si>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</si>
  <si>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</si>
  <si>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</si>
  <si>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</si>
  <si>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</si>
  <si>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</si>
  <si>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</si>
  <si>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</si>
  <si>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</si>
  <si>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</si>
  <si>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</si>
  <si>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</si>
  <si>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</si>
  <si>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</si>
  <si>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</si>
  <si>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</si>
  <si>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</si>
  <si>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</si>
  <si>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</si>
  <si>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</si>
  <si>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</si>
  <si>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</si>
  <si>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</si>
  <si>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</si>
  <si>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</si>
  <si>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</si>
  <si>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</si>
  <si>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</si>
  <si>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</si>
  <si>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</si>
  <si>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</si>
  <si>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</si>
  <si>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</si>
  <si>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</si>
  <si>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</si>
  <si>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</si>
  <si>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</si>
  <si>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</si>
  <si>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</si>
  <si>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</si>
  <si>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</si>
  <si>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</si>
  <si>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</si>
  <si>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</si>
  <si>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</si>
  <si>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</si>
  <si>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</si>
  <si>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</si>
  <si>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</si>
  <si>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</si>
  <si>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</si>
  <si>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</si>
  <si>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</si>
  <si>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</si>
  <si>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</si>
  <si>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</si>
  <si>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</si>
  <si>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</si>
  <si>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</si>
  <si>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</si>
  <si>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</si>
  <si>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</si>
  <si>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</si>
  <si>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</si>
  <si>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</si>
  <si>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</si>
  <si>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</si>
  <si>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</si>
  <si>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</si>
  <si>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</si>
  <si>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</si>
  <si>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</si>
  <si>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</si>
  <si>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</si>
  <si>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</si>
  <si>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</si>
  <si>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</si>
  <si>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</si>
  <si>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</si>
  <si>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</si>
  <si>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</si>
  <si>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</si>
  <si>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</si>
  <si>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</si>
  <si>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</si>
  <si>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</si>
  <si>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</si>
  <si>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</si>
  <si>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</si>
  <si>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</si>
  <si>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</si>
  <si>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</si>
  <si>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</si>
  <si>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</si>
  <si>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</si>
  <si>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</si>
  <si>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</si>
  <si>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</si>
  <si>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</si>
  <si>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</si>
  <si>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</si>
  <si>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</si>
  <si>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</si>
  <si>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</si>
  <si>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</si>
  <si>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</si>
  <si>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</si>
  <si>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</si>
  <si>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</si>
  <si>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</si>
  <si>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</si>
  <si>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</si>
  <si>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</si>
  <si>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</si>
  <si>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</si>
  <si>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</si>
  <si>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</si>
  <si>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</si>
  <si>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</si>
  <si>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</si>
  <si>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</si>
  <si>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</si>
  <si>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</si>
  <si>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</si>
  <si>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</si>
  <si>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</si>
  <si>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</si>
  <si>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</si>
  <si>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</si>
  <si>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</si>
  <si>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</si>
  <si>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</si>
  <si>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</si>
  <si>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</si>
  <si>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</si>
  <si>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</si>
  <si>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</si>
  <si>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</si>
  <si>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</si>
  <si>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</si>
  <si>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</si>
  <si>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</si>
  <si>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</si>
  <si>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</si>
  <si>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</si>
  <si>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</si>
  <si>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</si>
  <si>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</si>
  <si>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</si>
  <si>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</si>
  <si>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</si>
  <si>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</si>
  <si>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</si>
  <si>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</si>
  <si>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</si>
  <si>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</si>
  <si>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</si>
  <si>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</si>
  <si>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</si>
  <si>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</si>
  <si>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</si>
  <si>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</si>
  <si>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</si>
  <si>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</si>
  <si>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</si>
  <si>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</si>
  <si>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</si>
  <si>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</si>
  <si>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</si>
  <si>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</si>
  <si>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</si>
  <si>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</si>
  <si>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</si>
  <si>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</si>
  <si>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</si>
  <si>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</si>
  <si>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</si>
  <si>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</si>
  <si>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</si>
  <si>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</si>
  <si>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</si>
  <si>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</si>
  <si>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</si>
  <si>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</si>
  <si>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</si>
  <si>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</si>
  <si>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</si>
  <si>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</si>
  <si>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</si>
  <si>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</si>
  <si>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</si>
  <si>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</si>
  <si>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</si>
  <si>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</si>
  <si>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</si>
  <si>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</si>
  <si>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</si>
  <si>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</si>
  <si>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</si>
  <si>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</si>
  <si>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</si>
  <si>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</si>
  <si>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</si>
  <si>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</si>
  <si>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</si>
  <si>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</si>
  <si>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</si>
  <si>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</si>
  <si>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</si>
  <si>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</si>
  <si>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</si>
  <si>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</si>
  <si>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</si>
  <si>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</si>
  <si>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</si>
  <si>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</si>
  <si>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</si>
  <si>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</si>
  <si>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</si>
  <si>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</si>
  <si>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</si>
  <si>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</si>
  <si>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</si>
  <si>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</si>
  <si>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</si>
  <si>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</si>
  <si>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</si>
  <si>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</si>
  <si>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</si>
  <si>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</si>
  <si>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</si>
  <si>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</si>
  <si>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</si>
  <si>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</si>
  <si>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</si>
  <si>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</si>
  <si>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</si>
  <si>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</si>
  <si>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</si>
  <si>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</si>
  <si>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</si>
  <si>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</si>
  <si>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</si>
  <si>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</si>
  <si>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</si>
  <si>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</si>
  <si>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</si>
  <si>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</si>
  <si>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</si>
  <si>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</si>
  <si>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</si>
  <si>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</si>
  <si>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</si>
  <si>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</si>
  <si>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</si>
  <si>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</si>
  <si>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</si>
  <si>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</si>
  <si>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</si>
  <si>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</si>
  <si>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</si>
  <si>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</si>
  <si>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</si>
  <si>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</si>
  <si>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</si>
  <si>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</si>
  <si>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</si>
  <si>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</si>
  <si>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</si>
  <si>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</si>
  <si>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</si>
  <si>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</si>
  <si>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</si>
  <si>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</si>
  <si>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</si>
  <si>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</si>
  <si>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</si>
  <si>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</si>
  <si>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</si>
  <si>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</si>
  <si>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</si>
  <si>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</si>
  <si>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</si>
  <si>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</si>
  <si>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</si>
  <si>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</si>
  <si>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</si>
  <si>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</si>
  <si>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</si>
  <si>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</si>
  <si>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</si>
  <si>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</si>
  <si>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</si>
  <si>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</si>
  <si>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</si>
  <si>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</si>
  <si>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</si>
  <si>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</si>
  <si>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</si>
  <si>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</si>
  <si>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</si>
  <si>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</si>
  <si>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</si>
  <si>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</si>
  <si>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</si>
  <si>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</si>
  <si>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</si>
  <si>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</si>
  <si>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</si>
  <si>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</si>
  <si>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</si>
  <si>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</si>
  <si>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</si>
  <si>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</si>
  <si>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</si>
  <si>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</si>
  <si>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</si>
  <si>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</si>
  <si>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</si>
  <si>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</si>
  <si>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</si>
  <si>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</si>
  <si>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</si>
  <si>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</si>
  <si>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</si>
  <si>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</si>
  <si>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</si>
  <si>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</si>
  <si>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</si>
  <si>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</si>
  <si>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</si>
  <si>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</si>
  <si>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</si>
  <si>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</si>
  <si>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</si>
  <si>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</si>
  <si>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</si>
  <si>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</si>
  <si>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</si>
  <si>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</si>
  <si>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</si>
  <si>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</si>
  <si>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</si>
  <si>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</si>
  <si>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</si>
  <si>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</si>
  <si>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</si>
  <si>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</si>
  <si>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</si>
  <si>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</si>
  <si>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</si>
  <si>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</si>
  <si>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</si>
  <si>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</si>
  <si>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</si>
  <si>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</si>
  <si>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</si>
  <si>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</si>
  <si>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</si>
  <si>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</si>
  <si>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</si>
  <si>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</si>
  <si>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</si>
  <si>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</si>
  <si>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</si>
  <si>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</si>
  <si>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</si>
  <si>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</si>
  <si>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</si>
  <si>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</si>
  <si>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</si>
  <si>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</si>
  <si>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</si>
  <si>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</si>
  <si>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</si>
  <si>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</si>
  <si>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</si>
  <si>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</si>
  <si>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</si>
  <si>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</si>
  <si>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</si>
  <si>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</si>
  <si>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</si>
  <si>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</si>
  <si>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</si>
  <si>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</si>
  <si>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</si>
  <si>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</si>
  <si>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</si>
  <si>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</si>
  <si>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</si>
  <si>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</si>
  <si>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</si>
  <si>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</si>
  <si>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</si>
  <si>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</si>
  <si>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</si>
  <si>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</si>
  <si>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</si>
  <si>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</si>
  <si>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</si>
  <si>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</si>
  <si>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</si>
  <si>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</si>
  <si>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</si>
  <si>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</si>
  <si>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</si>
  <si>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</si>
  <si>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</si>
  <si>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</si>
  <si>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</si>
  <si>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</si>
  <si>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</si>
  <si>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</si>
  <si>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</si>
  <si>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</si>
  <si>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</si>
  <si>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</si>
  <si>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</si>
  <si>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</si>
  <si>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</si>
  <si>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</si>
  <si>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</si>
  <si>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</si>
  <si>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</si>
  <si>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</si>
  <si>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</si>
  <si>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</si>
  <si>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</si>
  <si>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</si>
  <si>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</si>
  <si>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</si>
  <si>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</si>
  <si>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</si>
  <si>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</si>
  <si>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</si>
  <si>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</si>
  <si>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</si>
  <si>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</si>
  <si>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</si>
  <si>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</si>
  <si>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</si>
  <si>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</si>
  <si>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</si>
  <si>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</si>
  <si>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</si>
  <si>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</si>
  <si>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</si>
  <si>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</si>
  <si>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</si>
  <si>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</si>
  <si>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</si>
  <si>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</si>
  <si>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</si>
  <si>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</si>
  <si>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</si>
  <si>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</si>
  <si>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</si>
  <si>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</si>
  <si>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</si>
  <si>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</si>
  <si>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</si>
  <si>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</si>
  <si>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</si>
  <si>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</si>
  <si>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</si>
  <si>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</si>
  <si>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</si>
  <si>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</si>
  <si>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</si>
  <si>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</si>
  <si>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</si>
  <si>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</si>
  <si>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</si>
  <si>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</si>
  <si>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</si>
  <si>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</si>
  <si>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</si>
  <si>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</si>
  <si>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</si>
  <si>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</si>
  <si>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</si>
  <si>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</si>
  <si>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</si>
  <si>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</si>
  <si>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</si>
  <si>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</si>
  <si>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</si>
  <si>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</si>
  <si>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</si>
  <si>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</si>
  <si>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</si>
  <si>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</si>
  <si>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</si>
  <si>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</si>
  <si>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</si>
  <si>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</si>
  <si>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</si>
  <si>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</si>
  <si>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</si>
  <si>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</si>
  <si>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</si>
  <si>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</si>
  <si>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</si>
  <si>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</si>
  <si>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</si>
  <si>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</si>
  <si>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</si>
  <si>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</si>
  <si>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</si>
  <si>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</si>
  <si>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</si>
  <si>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</si>
  <si>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</si>
  <si>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</si>
  <si>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</si>
  <si>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</si>
  <si>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</si>
  <si>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</si>
  <si>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</si>
  <si>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</si>
  <si>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</si>
  <si>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</si>
  <si>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</si>
  <si>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</si>
  <si>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</si>
  <si>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</si>
  <si>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</si>
  <si>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</si>
  <si>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</si>
  <si>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</si>
  <si>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</si>
  <si>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</si>
  <si>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</si>
  <si>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</si>
  <si>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</si>
  <si>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</si>
  <si>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</si>
  <si>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</si>
  <si>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</si>
  <si>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</si>
  <si>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</si>
  <si>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</si>
  <si>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</si>
  <si>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</si>
  <si>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</si>
  <si>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</si>
  <si>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</si>
  <si>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</si>
  <si>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</si>
  <si>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</si>
  <si>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</si>
  <si>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</si>
  <si>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</si>
  <si>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</si>
  <si>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</si>
  <si>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</si>
  <si>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</si>
  <si>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</si>
  <si>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</si>
  <si>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</si>
  <si>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</si>
  <si>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</si>
  <si>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</si>
  <si>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</si>
  <si>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</si>
  <si>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</si>
  <si>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</si>
  <si>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</si>
  <si>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</si>
  <si>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</si>
  <si>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</si>
  <si>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</si>
  <si>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</si>
  <si>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</si>
  <si>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</si>
  <si>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</si>
  <si>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</si>
  <si>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</si>
  <si>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</si>
  <si>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</si>
  <si>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</si>
  <si>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</si>
  <si>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</si>
  <si>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</si>
  <si>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</si>
  <si>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</si>
  <si>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</si>
  <si>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</si>
  <si>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</si>
  <si>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</si>
  <si>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</si>
  <si>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</si>
  <si>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</si>
  <si>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</si>
  <si>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</si>
  <si>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</si>
  <si>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</si>
  <si>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</si>
  <si>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</si>
  <si>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</si>
  <si>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</si>
  <si>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</si>
  <si>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</si>
  <si>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</si>
  <si>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</si>
  <si>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</si>
  <si>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</si>
  <si>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</si>
  <si>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</si>
  <si>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</si>
  <si>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</si>
  <si>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</si>
  <si>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</si>
  <si>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</si>
  <si>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</si>
  <si>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</si>
  <si>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</si>
  <si>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</si>
  <si>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</si>
  <si>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</si>
  <si>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</si>
  <si>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</si>
  <si>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</si>
  <si>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</si>
  <si>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</si>
  <si>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</si>
  <si>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</si>
  <si>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</si>
  <si>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</si>
  <si>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</si>
  <si>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</si>
  <si>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</si>
  <si>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</si>
  <si>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</si>
  <si>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</si>
  <si>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</si>
  <si>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</si>
  <si>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</si>
  <si>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</si>
  <si>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</si>
  <si>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</si>
  <si>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</si>
  <si>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</si>
  <si>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</si>
  <si>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</si>
  <si>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</si>
  <si>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</si>
  <si>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</si>
  <si>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</si>
  <si>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</si>
  <si>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</si>
  <si>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</si>
  <si>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</si>
  <si>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</si>
  <si>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</si>
  <si>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</si>
  <si>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</si>
  <si>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</si>
  <si>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</si>
  <si>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</si>
  <si>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</si>
  <si>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</si>
  <si>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</si>
  <si>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</si>
  <si>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</si>
  <si>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</si>
  <si>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</si>
  <si>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</si>
  <si>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</si>
  <si>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</si>
  <si>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</si>
  <si>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</si>
  <si>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</si>
  <si>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</si>
  <si>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</si>
  <si>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</si>
  <si>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</si>
  <si>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</si>
  <si>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</si>
  <si>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</si>
  <si>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</si>
  <si>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</si>
  <si>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</si>
  <si>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</si>
  <si>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</si>
  <si>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</si>
  <si>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</si>
  <si>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</si>
  <si>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</si>
  <si>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</si>
  <si>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</si>
  <si>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</si>
  <si>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</si>
  <si>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</si>
  <si>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</si>
  <si>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</si>
  <si>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</si>
  <si>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</si>
  <si>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</si>
  <si>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</si>
  <si>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</si>
  <si>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</si>
  <si>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</si>
  <si>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</si>
  <si>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</si>
  <si>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</si>
  <si>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</si>
  <si>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</si>
  <si>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</si>
  <si>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</si>
  <si>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</si>
  <si>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</si>
  <si>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</si>
  <si>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</si>
  <si>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</si>
  <si>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</si>
  <si>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</si>
  <si>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</si>
  <si>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</si>
  <si>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</si>
  <si>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</si>
  <si>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</si>
  <si>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</si>
  <si>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</si>
  <si>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</si>
  <si>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</si>
  <si>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</si>
  <si>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</si>
  <si>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</si>
  <si>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</si>
  <si>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</si>
  <si>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</si>
  <si>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</si>
  <si>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</si>
  <si>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</si>
  <si>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</si>
  <si>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</si>
  <si>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</si>
  <si>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</si>
  <si>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</si>
  <si>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</si>
  <si>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</si>
  <si>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</si>
  <si>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</si>
  <si>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</si>
  <si>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</si>
  <si>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</si>
  <si>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</si>
  <si>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</si>
  <si>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</si>
  <si>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</si>
  <si>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</si>
  <si>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</si>
  <si>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</si>
  <si>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</si>
  <si>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</si>
  <si>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</si>
  <si>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</si>
  <si>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</si>
  <si>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</si>
  <si>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</si>
  <si>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</si>
  <si>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</si>
  <si>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</si>
  <si>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</si>
  <si>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</si>
  <si>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</si>
  <si>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</si>
  <si>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</si>
  <si>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</si>
  <si>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</si>
  <si>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</si>
  <si>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</si>
  <si>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</si>
  <si>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</si>
  <si>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</si>
  <si>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</si>
  <si>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</si>
  <si>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</si>
  <si>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</si>
  <si>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</si>
  <si>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</si>
  <si>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</si>
  <si>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</si>
  <si>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</si>
  <si>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</si>
  <si>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</si>
  <si>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</si>
  <si>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</si>
  <si>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</si>
  <si>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</si>
  <si>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</si>
  <si>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</si>
  <si>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</si>
  <si>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</si>
  <si>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</si>
  <si>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</si>
  <si>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</si>
  <si>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</si>
  <si>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</si>
  <si>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</si>
  <si>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</si>
  <si>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</si>
  <si>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</si>
  <si>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</si>
  <si>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</si>
  <si>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</si>
  <si>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</si>
  <si>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</si>
  <si>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</si>
  <si>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</si>
  <si>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</si>
  <si>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</si>
  <si>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</si>
  <si>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</si>
  <si>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</si>
  <si>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</si>
  <si>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</si>
  <si>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</si>
  <si>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</si>
  <si>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</si>
  <si>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</si>
  <si>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</si>
  <si>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</si>
  <si>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</si>
  <si>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</si>
  <si>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</si>
  <si>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</si>
  <si>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</si>
  <si>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</si>
  <si>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</si>
  <si>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</si>
  <si>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</si>
  <si>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</si>
  <si>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</si>
  <si>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</si>
  <si>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</si>
  <si>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</si>
  <si>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</si>
  <si>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</si>
  <si>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</si>
  <si>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</si>
  <si>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</si>
  <si>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</si>
  <si>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</si>
  <si>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</si>
  <si>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</si>
  <si>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</si>
  <si>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</si>
  <si>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</si>
  <si>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</si>
  <si>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</si>
  <si>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</si>
  <si>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</si>
  <si>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</si>
  <si>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</si>
  <si>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</si>
  <si>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</si>
  <si>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</si>
  <si>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</si>
  <si>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</si>
  <si>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</si>
  <si>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</si>
  <si>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</si>
  <si>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</si>
  <si>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</si>
  <si>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</si>
  <si>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</si>
  <si>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</si>
  <si>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</si>
  <si>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</si>
  <si>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</si>
  <si>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</si>
  <si>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</si>
  <si>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</si>
  <si>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</si>
  <si>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</si>
  <si>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</si>
  <si>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</si>
  <si>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</si>
  <si>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</si>
  <si>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</si>
  <si>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</si>
  <si>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</si>
  <si>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</si>
  <si>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</si>
  <si>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</si>
  <si>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</si>
  <si>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</si>
  <si>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</si>
  <si>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</si>
  <si>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</si>
  <si>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</si>
  <si>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</si>
  <si>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</si>
  <si>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</si>
  <si>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</si>
  <si>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</si>
  <si>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</si>
  <si>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</si>
  <si>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</si>
  <si>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</si>
  <si>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</si>
  <si>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</si>
  <si>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</si>
  <si>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</si>
  <si>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</si>
  <si>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</si>
  <si>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</si>
  <si>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</si>
  <si>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</si>
  <si>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</si>
  <si>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</si>
  <si>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</si>
  <si>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</si>
  <si>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</si>
  <si>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</si>
  <si>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</si>
  <si>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</si>
  <si>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</si>
  <si>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</si>
  <si>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</si>
  <si>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</si>
  <si>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</si>
  <si>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</si>
  <si>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</si>
  <si>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</si>
  <si>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</si>
  <si>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</si>
  <si>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</si>
  <si>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</si>
  <si>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</si>
  <si>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</si>
  <si>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</si>
  <si>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</si>
  <si>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</si>
  <si>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</si>
  <si>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</si>
  <si>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</si>
  <si>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</si>
  <si>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</si>
  <si>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</si>
  <si>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</si>
  <si>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</si>
  <si>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</si>
  <si>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</si>
  <si>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</si>
  <si>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</si>
  <si>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</si>
  <si>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</si>
  <si>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</si>
  <si>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</si>
  <si>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</si>
  <si>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</si>
  <si>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</si>
  <si>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</si>
  <si>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</si>
  <si>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</si>
  <si>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</si>
  <si>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</si>
  <si>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</si>
  <si>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</si>
  <si>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</si>
  <si>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</si>
  <si>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</si>
  <si>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</si>
  <si>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</si>
  <si>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</si>
  <si>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</si>
  <si>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</si>
  <si>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</si>
  <si>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</si>
  <si>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</si>
  <si>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</si>
  <si>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</si>
  <si>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</si>
  <si>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</si>
  <si>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</si>
  <si>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</si>
  <si>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</si>
  <si>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</si>
  <si>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</si>
  <si>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</si>
  <si>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</si>
  <si>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</si>
  <si>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</si>
  <si>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</si>
  <si>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</si>
  <si>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</si>
  <si>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</si>
  <si>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</si>
  <si>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</si>
  <si>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</si>
  <si>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</si>
  <si>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</si>
  <si>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</si>
  <si>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</si>
  <si>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</si>
  <si>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</si>
  <si>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</si>
  <si>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</si>
  <si>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</si>
  <si>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</si>
  <si>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</si>
  <si>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</si>
  <si>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</si>
  <si>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</si>
  <si>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</si>
  <si>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</si>
  <si>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</si>
  <si>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</si>
  <si>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</si>
  <si>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</si>
  <si>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</si>
  <si>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</si>
  <si>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</si>
  <si>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</si>
  <si>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</si>
  <si>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</si>
  <si>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</si>
  <si>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</si>
  <si>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</si>
  <si>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</si>
  <si>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</si>
  <si>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</si>
  <si>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</si>
  <si>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</si>
  <si>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</si>
  <si>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</si>
  <si>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</si>
  <si>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</si>
  <si>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</si>
  <si>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</si>
  <si>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</si>
  <si>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</si>
  <si>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</si>
  <si>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</si>
  <si>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</si>
  <si>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</si>
  <si>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</si>
  <si>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</si>
  <si>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</si>
  <si>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</si>
  <si>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</si>
  <si>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</si>
  <si>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</si>
  <si>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</si>
  <si>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</si>
  <si>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</si>
  <si>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</si>
  <si>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</si>
  <si>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</si>
  <si>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</si>
  <si>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</si>
  <si>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</si>
  <si>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</si>
  <si>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</si>
  <si>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</si>
  <si>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</si>
  <si>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</si>
  <si>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</si>
  <si>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</si>
  <si>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</si>
  <si>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</si>
  <si>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</si>
  <si>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</si>
  <si>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</si>
  <si>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</si>
  <si>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</si>
  <si>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</si>
  <si>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</si>
  <si>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</si>
  <si>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</si>
  <si>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</si>
  <si>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</si>
  <si>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</si>
  <si>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</si>
  <si>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</si>
  <si>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</si>
  <si>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</si>
  <si>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</si>
  <si>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</si>
  <si>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</si>
  <si>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</si>
  <si>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</si>
  <si>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</si>
  <si>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</si>
  <si>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</si>
  <si>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</si>
  <si>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</si>
  <si>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</si>
  <si>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</si>
  <si>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</si>
  <si>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</si>
  <si>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</si>
  <si>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</si>
  <si>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</si>
  <si>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</si>
  <si>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</si>
  <si>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</si>
  <si>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</si>
  <si>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</si>
  <si>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</si>
  <si>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</si>
  <si>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</si>
  <si>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</si>
  <si>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</si>
  <si>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</si>
  <si>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</si>
  <si>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</si>
  <si>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</si>
  <si>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</si>
  <si>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</si>
  <si>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</si>
  <si>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</si>
  <si>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</si>
  <si>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</si>
  <si>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</si>
  <si>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</si>
  <si>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</si>
  <si>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</si>
  <si>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</si>
  <si>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</si>
  <si>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</si>
  <si>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</si>
  <si>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</si>
  <si>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</si>
  <si>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</si>
  <si>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</si>
  <si>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</si>
  <si>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</si>
  <si>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</si>
  <si>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</si>
  <si>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</si>
  <si>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</si>
  <si>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</si>
  <si>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</si>
  <si>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</si>
  <si>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</si>
  <si>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</si>
  <si>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</si>
  <si>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</si>
  <si>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</si>
  <si>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</si>
  <si>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</si>
  <si>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</si>
  <si>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</si>
  <si>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</si>
  <si>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</si>
  <si>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</si>
  <si>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</si>
  <si>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</si>
  <si>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</si>
  <si>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</si>
  <si>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</si>
  <si>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</si>
  <si>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</si>
  <si>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</si>
  <si>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</si>
  <si>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</si>
  <si>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</si>
  <si>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</si>
  <si>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</si>
  <si>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</si>
  <si>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</si>
  <si>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</si>
  <si>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</si>
  <si>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</si>
  <si>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</si>
  <si>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</si>
  <si>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</si>
  <si>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</si>
  <si>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</si>
  <si>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</si>
  <si>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</si>
  <si>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</si>
  <si>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</si>
  <si>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</si>
  <si>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</si>
  <si>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</si>
  <si>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</si>
  <si>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</si>
  <si>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</si>
  <si>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</si>
  <si>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</si>
  <si>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</si>
  <si>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</si>
  <si>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</si>
  <si>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</si>
  <si>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</si>
  <si>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</si>
  <si>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</si>
  <si>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</si>
  <si>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</si>
  <si>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</si>
  <si>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</si>
  <si>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</si>
  <si>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</si>
  <si>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</si>
  <si>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</si>
  <si>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</si>
  <si>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</si>
  <si>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</si>
  <si>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</si>
  <si>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</si>
  <si>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</si>
  <si>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</si>
  <si>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</si>
  <si>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</si>
  <si>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</si>
  <si>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</si>
  <si>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</si>
  <si>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</si>
  <si>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</si>
  <si>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</si>
  <si>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</si>
  <si>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</si>
  <si>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</si>
  <si>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</si>
  <si>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</si>
  <si>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</si>
  <si>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</si>
  <si>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</si>
  <si>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</si>
  <si>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</si>
  <si>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</si>
  <si>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</si>
  <si>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</si>
  <si>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</si>
  <si>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</si>
  <si>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</si>
  <si>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</si>
  <si>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</si>
  <si>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</si>
  <si>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</si>
  <si>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</si>
  <si>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</si>
  <si>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</si>
  <si>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</si>
  <si>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</si>
  <si>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</si>
  <si>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</si>
  <si>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</si>
  <si>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</si>
  <si>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</si>
  <si>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</si>
  <si>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</si>
  <si>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</si>
  <si>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</si>
  <si>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</si>
  <si>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</si>
  <si>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</si>
  <si>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</si>
  <si>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</si>
  <si>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</si>
  <si>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</si>
  <si>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</si>
  <si>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</si>
  <si>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</si>
  <si>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</si>
  <si>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</si>
  <si>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</si>
  <si>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</si>
  <si>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</si>
  <si>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</si>
  <si>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</si>
  <si>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</si>
  <si>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</si>
  <si>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</si>
  <si>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</si>
  <si>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</si>
  <si>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</si>
  <si>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</si>
  <si>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</si>
  <si>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</si>
  <si>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</si>
  <si>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</si>
  <si>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</si>
  <si>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</si>
  <si>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</si>
  <si>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</si>
  <si>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</si>
  <si>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</si>
  <si>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</si>
  <si>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</si>
  <si>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</si>
  <si>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</si>
  <si>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</si>
  <si>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</si>
  <si>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</si>
  <si>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</si>
  <si>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</si>
  <si>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</si>
  <si>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</si>
  <si>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</si>
  <si>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</si>
  <si>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</si>
  <si>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</si>
  <si>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</si>
  <si>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</si>
  <si>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</si>
  <si>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</si>
  <si>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</si>
  <si>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</si>
  <si>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</si>
  <si>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</si>
  <si>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</si>
  <si>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</si>
  <si>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</si>
  <si>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</si>
  <si>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</si>
  <si>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</si>
  <si>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</si>
  <si>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</si>
  <si>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</si>
  <si>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</si>
  <si>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</si>
  <si>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</si>
  <si>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</si>
  <si>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</si>
  <si>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</si>
  <si>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</si>
  <si>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</si>
  <si>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</si>
  <si>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</si>
  <si>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</si>
  <si>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</si>
  <si>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</si>
  <si>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</si>
  <si>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</si>
  <si>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</si>
  <si>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</si>
  <si>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</si>
  <si>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</si>
  <si>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</si>
  <si>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</si>
  <si>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</si>
  <si>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</si>
  <si>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</si>
  <si>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</si>
  <si>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</si>
  <si>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</si>
  <si>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</si>
  <si>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</si>
  <si>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</si>
  <si>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</si>
  <si>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</si>
  <si>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</si>
  <si>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</si>
  <si>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</si>
  <si>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</si>
  <si>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</si>
  <si>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</si>
  <si>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</si>
  <si>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</si>
  <si>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</si>
  <si>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</si>
  <si>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</si>
  <si>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</si>
  <si>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</si>
  <si>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</si>
  <si>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</si>
  <si>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</si>
  <si>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</si>
  <si>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</si>
  <si>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</si>
  <si>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</si>
  <si>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</si>
  <si>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</si>
  <si>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</si>
  <si>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</si>
  <si>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</si>
  <si>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</si>
  <si>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</si>
  <si>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</si>
  <si>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</si>
  <si>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</si>
  <si>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</si>
  <si>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</si>
  <si>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</si>
  <si>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</si>
  <si>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</si>
  <si>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</si>
  <si>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</si>
  <si>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</si>
  <si>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</si>
  <si>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</si>
  <si>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</si>
  <si>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</si>
  <si>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</si>
  <si>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</si>
  <si>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</si>
  <si>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</si>
  <si>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</si>
  <si>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</si>
  <si>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</si>
  <si>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</si>
  <si>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</si>
  <si>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</si>
  <si>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</si>
  <si>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</si>
  <si>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</si>
  <si>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</si>
  <si>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</si>
  <si>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</si>
  <si>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</si>
  <si>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</si>
  <si>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</si>
  <si>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</si>
  <si>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</si>
  <si>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</si>
  <si>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</si>
  <si>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</si>
  <si>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</si>
  <si>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</si>
  <si>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</si>
  <si>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</si>
  <si>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</si>
  <si>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</si>
  <si>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</si>
  <si>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</si>
  <si>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</si>
  <si>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</si>
  <si>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</si>
  <si>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</si>
  <si>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</si>
  <si>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</si>
  <si>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</si>
  <si>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</si>
  <si>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</si>
  <si>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</si>
  <si>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</si>
  <si>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</si>
  <si>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</si>
  <si>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</si>
  <si>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</si>
  <si>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</si>
  <si>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</si>
  <si>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</si>
  <si>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</si>
  <si>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</si>
  <si>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</si>
  <si>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</si>
  <si>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</si>
  <si>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</si>
  <si>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</si>
  <si>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</si>
  <si>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</si>
  <si>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</si>
  <si>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</si>
  <si>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</si>
  <si>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</si>
  <si>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</si>
  <si>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</si>
  <si>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</si>
  <si>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</si>
  <si>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</si>
  <si>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</si>
  <si>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</si>
  <si>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</si>
  <si>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</si>
  <si>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</si>
  <si>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</si>
  <si>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</si>
  <si>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</si>
  <si>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</si>
  <si>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</si>
  <si>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</si>
  <si>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</si>
  <si>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</si>
  <si>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</si>
  <si>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</si>
  <si>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</si>
  <si>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</si>
  <si>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</si>
  <si>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</si>
  <si>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</si>
  <si>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</si>
  <si>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</si>
  <si>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</si>
  <si>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</si>
  <si>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</si>
  <si>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</si>
  <si>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</si>
  <si>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</si>
  <si>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</si>
  <si>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</si>
  <si>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</si>
  <si>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</si>
  <si>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</si>
  <si>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</si>
  <si>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</si>
  <si>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</si>
  <si>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</si>
  <si>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</si>
  <si>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</si>
  <si>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</si>
  <si>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</si>
  <si>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</si>
  <si>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</si>
  <si>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</si>
  <si>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</si>
  <si>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</si>
  <si>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</si>
  <si>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</si>
  <si>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</si>
  <si>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</si>
  <si>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</si>
  <si>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</si>
  <si>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</si>
  <si>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</si>
  <si>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</si>
  <si>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</si>
  <si>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</si>
  <si>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</si>
  <si>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</si>
  <si>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</si>
  <si>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</si>
  <si>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</si>
  <si>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</si>
  <si>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</si>
  <si>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</si>
  <si>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</si>
  <si>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</si>
  <si>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</si>
  <si>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</si>
  <si>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</si>
  <si>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</si>
  <si>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</si>
  <si>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</si>
  <si>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</si>
  <si>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</si>
  <si>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</si>
  <si>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</si>
  <si>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</si>
  <si>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</si>
  <si>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</si>
  <si>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</si>
  <si>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</si>
  <si>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</si>
  <si>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</si>
  <si>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</si>
  <si>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</si>
  <si>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</si>
  <si>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</si>
  <si>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</si>
  <si>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</si>
  <si>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</si>
  <si>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</si>
  <si>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</si>
  <si>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</si>
  <si>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</si>
  <si>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</si>
  <si>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</si>
  <si>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</si>
  <si>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</si>
  <si>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</si>
  <si>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</si>
  <si>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</si>
  <si>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</si>
  <si>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</si>
  <si>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</si>
  <si>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</si>
  <si>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</si>
  <si>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</si>
  <si>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</si>
  <si>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</si>
  <si>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</si>
  <si>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</si>
  <si>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</si>
  <si>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</si>
  <si>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</si>
  <si>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</si>
  <si>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</si>
  <si>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</si>
  <si>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</si>
  <si>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</si>
  <si>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</si>
  <si>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</si>
  <si>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</si>
  <si>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</si>
  <si>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</si>
  <si>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</si>
  <si>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</si>
  <si>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</si>
  <si>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</si>
  <si>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</si>
  <si>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</si>
  <si>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</si>
  <si>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</si>
  <si>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</si>
  <si>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</si>
  <si>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</si>
  <si>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</si>
  <si>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</si>
  <si>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</si>
  <si>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</si>
  <si>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</si>
  <si>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</si>
  <si>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</si>
  <si>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</si>
  <si>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</si>
  <si>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</si>
  <si>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</si>
  <si>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</si>
  <si>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</si>
  <si>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</si>
  <si>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</si>
  <si>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</si>
  <si>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</si>
  <si>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</si>
  <si>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</si>
  <si>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</si>
  <si>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</si>
  <si>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</si>
  <si>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</si>
  <si>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</si>
  <si>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</si>
  <si>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</si>
  <si>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</si>
  <si>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</si>
  <si>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</si>
  <si>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</si>
  <si>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</si>
  <si>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</si>
  <si>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</si>
  <si>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</si>
  <si>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</si>
  <si>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</si>
  <si>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</si>
  <si>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</si>
  <si>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</si>
  <si>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</si>
  <si>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</si>
  <si>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</si>
  <si>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</si>
  <si>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</si>
  <si>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</si>
  <si>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</si>
  <si>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</si>
  <si>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</si>
  <si>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</si>
  <si>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</si>
  <si>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</si>
  <si>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</si>
  <si>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</si>
  <si>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</si>
  <si>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</si>
  <si>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</si>
  <si>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</si>
  <si>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</si>
  <si>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</si>
  <si>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</si>
  <si>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</si>
  <si>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</si>
  <si>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</si>
  <si>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</si>
  <si>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</si>
  <si>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</si>
  <si>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</si>
  <si>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</si>
  <si>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</si>
  <si>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</si>
  <si>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</si>
  <si>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</si>
  <si>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</si>
  <si>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</si>
  <si>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</si>
  <si>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</si>
  <si>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</si>
  <si>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</si>
  <si>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</si>
  <si>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</si>
  <si>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</si>
  <si>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</si>
  <si>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</si>
  <si>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</si>
  <si>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</si>
  <si>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</si>
  <si>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</si>
  <si>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</si>
  <si>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</si>
  <si>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</si>
  <si>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</si>
  <si>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</si>
  <si>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</si>
  <si>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</si>
  <si>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</si>
  <si>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</si>
  <si>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</si>
  <si>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</si>
  <si>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</si>
  <si>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</si>
  <si>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</si>
  <si>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</si>
  <si>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</si>
  <si>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</si>
  <si>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</si>
  <si>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</si>
  <si>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</si>
  <si>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</si>
  <si>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</si>
  <si>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</si>
  <si>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</si>
  <si>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</si>
  <si>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</si>
  <si>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</si>
  <si>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</si>
  <si>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</si>
  <si>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</si>
  <si>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</si>
  <si>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</si>
  <si>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</si>
  <si>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</si>
  <si>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</si>
  <si>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</si>
  <si>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</si>
  <si>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</si>
  <si>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</si>
  <si>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</si>
  <si>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</si>
  <si>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</si>
  <si>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</si>
  <si>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</si>
  <si>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</si>
  <si>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</si>
  <si>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</si>
  <si>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</si>
  <si>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</si>
  <si>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</si>
  <si>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</si>
  <si>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</si>
  <si>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</si>
  <si>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</si>
  <si>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</si>
  <si>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</si>
  <si>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</si>
  <si>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</si>
  <si>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</si>
  <si>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</si>
  <si>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</si>
  <si>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</si>
  <si>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</si>
  <si>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</si>
  <si>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</si>
  <si>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</si>
  <si>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</si>
  <si>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</si>
  <si>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</si>
  <si>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</si>
  <si>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</si>
  <si>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</si>
  <si>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</si>
  <si>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</si>
  <si>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</si>
  <si>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</si>
  <si>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</si>
  <si>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</si>
  <si>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</si>
  <si>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</si>
  <si>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</si>
  <si>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</si>
  <si>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</si>
  <si>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</si>
  <si>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</si>
  <si>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</si>
  <si>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</si>
  <si>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</si>
  <si>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</si>
  <si>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</si>
  <si>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</si>
  <si>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</si>
  <si>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</si>
  <si>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</si>
  <si>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</si>
  <si>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</si>
  <si>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</si>
  <si>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</si>
  <si>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</si>
  <si>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</si>
  <si>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</si>
  <si>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</si>
  <si>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</si>
  <si>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</si>
  <si>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</si>
  <si>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</si>
  <si>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</si>
  <si>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</si>
  <si>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</si>
  <si>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</si>
  <si>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</si>
  <si>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</si>
  <si>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</si>
  <si>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</si>
  <si>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</si>
  <si>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</si>
  <si>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</si>
  <si>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</si>
  <si>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</si>
  <si>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</si>
  <si>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</si>
  <si>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</si>
  <si>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</si>
  <si>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</si>
  <si>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</si>
  <si>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</si>
  <si>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</si>
  <si>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</si>
  <si>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</si>
  <si>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</si>
  <si>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</si>
  <si>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</si>
  <si>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</si>
  <si>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</si>
  <si>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</si>
  <si>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</si>
  <si>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</si>
  <si>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</si>
  <si>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</si>
  <si>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</si>
  <si>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</si>
  <si>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</si>
  <si>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</si>
  <si>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</si>
  <si>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</si>
  <si>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</si>
  <si>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</si>
  <si>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</si>
  <si>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</si>
  <si>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</si>
  <si>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</si>
  <si>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</si>
  <si>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</si>
  <si>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</si>
  <si>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</si>
  <si>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</si>
  <si>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</si>
  <si>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</si>
  <si>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</si>
  <si>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</si>
  <si>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</si>
  <si>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</si>
  <si>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</si>
  <si>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</si>
  <si>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</si>
  <si>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</si>
  <si>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</si>
  <si>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</si>
  <si>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</si>
  <si>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</si>
  <si>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</si>
  <si>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</si>
  <si>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</si>
  <si>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</si>
  <si>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</si>
  <si>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</si>
  <si>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</si>
  <si>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</si>
  <si>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</si>
  <si>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</si>
  <si>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</si>
  <si>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</si>
  <si>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</si>
  <si>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</si>
  <si>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</si>
  <si>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</si>
  <si>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</si>
  <si>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</si>
  <si>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</si>
  <si>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</si>
  <si>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</si>
  <si>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</si>
  <si>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</si>
  <si>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</si>
  <si>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</si>
  <si>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</si>
  <si>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</si>
  <si>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</si>
  <si>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</si>
  <si>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</si>
  <si>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</si>
  <si>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</si>
  <si>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</si>
  <si>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</si>
  <si>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</si>
  <si>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</si>
  <si>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</si>
  <si>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</si>
  <si>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</si>
  <si>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</si>
  <si>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</si>
  <si>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</si>
  <si>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</si>
  <si>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</si>
  <si>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</si>
  <si>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</si>
  <si>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</si>
  <si>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</si>
  <si>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</si>
  <si>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</si>
  <si>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</si>
  <si>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</si>
  <si>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</si>
  <si>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</si>
  <si>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</si>
  <si>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</si>
  <si>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</si>
  <si>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</si>
  <si>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</si>
  <si>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</si>
  <si>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</si>
  <si>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</si>
  <si>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</si>
  <si>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</si>
  <si>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</si>
  <si>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</si>
  <si>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</si>
  <si>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</si>
  <si>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</si>
  <si>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</si>
  <si>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</si>
  <si>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</si>
  <si>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</si>
  <si>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</si>
  <si>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</si>
  <si>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</si>
  <si>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</si>
  <si>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</si>
  <si>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</si>
  <si>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</si>
  <si>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</si>
  <si>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</si>
  <si>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</si>
  <si>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</si>
  <si>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</si>
  <si>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</si>
  <si>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</si>
  <si>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</si>
  <si>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</si>
  <si>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</si>
  <si>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</si>
  <si>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</si>
  <si>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</si>
  <si>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</si>
  <si>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</si>
  <si>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</si>
  <si>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</si>
  <si>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</si>
  <si>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</si>
  <si>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</si>
  <si>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</si>
  <si>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</si>
  <si>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</si>
  <si>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</si>
  <si>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</si>
  <si>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</si>
  <si>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</si>
  <si>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</si>
  <si>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</si>
  <si>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</si>
  <si>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</si>
  <si>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</si>
  <si>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</si>
  <si>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</si>
  <si>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</si>
  <si>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</si>
  <si>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</si>
  <si>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</si>
  <si>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</si>
  <si>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</si>
  <si>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</si>
  <si>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</si>
  <si>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</si>
  <si>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</si>
  <si>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</si>
  <si>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</si>
  <si>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</si>
  <si>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</si>
  <si>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</si>
  <si>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</si>
  <si>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</si>
  <si>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</si>
  <si>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</si>
  <si>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</si>
  <si>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</si>
  <si>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</si>
  <si>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</si>
  <si>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</si>
  <si>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</si>
  <si>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</si>
  <si>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</si>
  <si>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</si>
  <si>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</si>
  <si>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</si>
  <si>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</si>
  <si>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</si>
  <si>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</si>
  <si>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</si>
  <si>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</si>
  <si>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</si>
  <si>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</si>
  <si>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</si>
  <si>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</si>
  <si>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</si>
  <si>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</si>
  <si>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</si>
  <si>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</si>
  <si>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</si>
  <si>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</si>
  <si>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</si>
  <si>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</si>
  <si>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</si>
  <si>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</si>
  <si>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</si>
  <si>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</si>
  <si>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</si>
  <si>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</si>
  <si>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</si>
  <si>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</si>
  <si>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</si>
  <si>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</si>
  <si>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</si>
  <si>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</si>
  <si>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</si>
  <si>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</si>
  <si>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</si>
  <si>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</si>
  <si>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</si>
  <si>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</si>
  <si>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</si>
  <si>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</si>
  <si>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</si>
  <si>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</si>
  <si>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</si>
  <si>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</si>
  <si>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</si>
  <si>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</si>
  <si>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</si>
  <si>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</si>
  <si>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</si>
  <si>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</si>
  <si>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</si>
  <si>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</si>
  <si>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</si>
  <si>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</si>
  <si>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</si>
  <si>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</si>
  <si>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</si>
  <si>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</si>
  <si>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</si>
  <si>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</si>
  <si>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</si>
  <si>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</si>
  <si>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</si>
  <si>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</si>
  <si>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</si>
  <si>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</si>
  <si>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</si>
  <si>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</si>
  <si>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</si>
  <si>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</si>
  <si>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</si>
  <si>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</si>
  <si>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</si>
  <si>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</si>
  <si>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</si>
  <si>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</si>
  <si>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</si>
  <si>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</si>
  <si>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</si>
  <si>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</si>
  <si>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</si>
  <si>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</si>
  <si>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</si>
  <si>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</si>
  <si>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</si>
  <si>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</si>
  <si>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</si>
  <si>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</si>
  <si>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</si>
  <si>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</si>
  <si>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</si>
  <si>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</si>
  <si>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</si>
  <si>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</si>
  <si>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</si>
  <si>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</si>
  <si>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</si>
  <si>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</si>
  <si>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</si>
  <si>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</si>
  <si>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</si>
  <si>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</si>
  <si>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</si>
  <si>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</si>
  <si>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</si>
  <si>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</si>
  <si>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</si>
  <si>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</si>
  <si>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</si>
  <si>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</si>
  <si>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</si>
  <si>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</si>
  <si>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</si>
  <si>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</si>
  <si>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</si>
  <si>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</si>
  <si>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</si>
  <si>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</si>
  <si>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</si>
  <si>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</si>
  <si>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</si>
  <si>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</si>
  <si>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</si>
  <si>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</si>
  <si>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</si>
  <si>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</si>
  <si>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</si>
  <si>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</si>
  <si>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</si>
  <si>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</si>
  <si>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</si>
  <si>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</si>
  <si>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</si>
  <si>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</si>
  <si>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</si>
  <si>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</si>
  <si>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</si>
  <si>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</si>
  <si>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</si>
  <si>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</si>
  <si>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</si>
  <si>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</si>
  <si>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</si>
  <si>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</si>
  <si>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</si>
  <si>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</si>
  <si>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</si>
  <si>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</si>
  <si>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</si>
  <si>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</si>
  <si>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</si>
  <si>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</si>
  <si>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</si>
  <si>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</si>
  <si>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</si>
  <si>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</si>
  <si>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</si>
  <si>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</si>
  <si>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</si>
  <si>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</si>
  <si>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</si>
  <si>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</si>
  <si>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</si>
  <si>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</si>
  <si>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</si>
  <si>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</si>
  <si>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</si>
  <si>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</si>
  <si>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</si>
  <si>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</si>
  <si>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</si>
  <si>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</si>
  <si>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</si>
  <si>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</si>
  <si>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</si>
  <si>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</si>
  <si>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</si>
  <si>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</si>
  <si>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</si>
  <si>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</si>
  <si>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</si>
  <si>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</si>
  <si>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</si>
  <si>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</si>
  <si>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</si>
  <si>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</si>
  <si>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</si>
  <si>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</si>
  <si>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</si>
  <si>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</si>
  <si>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</si>
  <si>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</si>
  <si>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</si>
  <si>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</si>
  <si>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</si>
  <si>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</si>
  <si>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</si>
  <si>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</si>
  <si>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</si>
  <si>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</si>
  <si>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</si>
  <si>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</si>
  <si>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</si>
  <si>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</si>
  <si>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</si>
  <si>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</si>
  <si>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</si>
  <si>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</si>
  <si>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</si>
  <si>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</si>
  <si>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</si>
  <si>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</si>
  <si>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</si>
  <si>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</si>
  <si>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</si>
  <si>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</si>
  <si>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</si>
  <si>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</si>
  <si>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</si>
  <si>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</si>
  <si>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</si>
  <si>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</si>
  <si>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</si>
  <si>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</si>
  <si>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</si>
  <si>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</si>
  <si>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</si>
  <si>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</si>
  <si>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</si>
  <si>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</si>
  <si>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</si>
  <si>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</si>
  <si>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</si>
  <si>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</si>
  <si>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</si>
  <si>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</si>
  <si>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</si>
  <si>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</si>
  <si>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</si>
  <si>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</si>
  <si>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</si>
  <si>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</si>
  <si>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</si>
  <si>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</si>
  <si>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</si>
  <si>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</si>
  <si>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</si>
  <si>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</si>
  <si>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</si>
  <si>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</si>
  <si>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</si>
  <si>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</si>
  <si>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</si>
  <si>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</si>
  <si>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</si>
  <si>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</si>
  <si>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</si>
  <si>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</si>
  <si>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</si>
  <si>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</si>
  <si>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</si>
  <si>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</si>
  <si>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</si>
  <si>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</si>
  <si>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</si>
  <si>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</si>
  <si>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</si>
  <si>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</si>
  <si>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</si>
  <si>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</si>
  <si>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</si>
  <si>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</si>
  <si>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</si>
  <si>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</si>
  <si>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</si>
  <si>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</si>
  <si>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</si>
  <si>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</si>
  <si>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</si>
  <si>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</si>
  <si>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</si>
  <si>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</si>
  <si>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</si>
  <si>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</si>
  <si>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</si>
  <si>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</si>
  <si>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</si>
  <si>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</si>
  <si>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</si>
  <si>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</si>
  <si>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</si>
  <si>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</si>
  <si>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</si>
  <si>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</si>
  <si>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</si>
  <si>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</si>
  <si>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</si>
  <si>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</si>
  <si>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</si>
  <si>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</si>
  <si>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</si>
  <si>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</si>
  <si>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</si>
  <si>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</si>
  <si>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</si>
  <si>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</si>
  <si>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</si>
  <si>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</si>
  <si>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</si>
  <si>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</si>
  <si>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</si>
  <si>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</si>
  <si>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</si>
  <si>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</si>
  <si>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</si>
  <si>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</si>
  <si>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</si>
  <si>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</si>
  <si>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</si>
  <si>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</si>
  <si>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</si>
  <si>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</si>
  <si>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</si>
  <si>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</si>
  <si>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</si>
  <si>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</si>
  <si>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</si>
  <si>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</si>
  <si>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</si>
  <si>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</si>
  <si>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</si>
  <si>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</si>
  <si>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</si>
  <si>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</si>
  <si>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</si>
  <si>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</si>
  <si>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</si>
  <si>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</si>
  <si>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</si>
  <si>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</si>
  <si>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</si>
  <si>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</si>
  <si>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</si>
  <si>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</si>
  <si>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</si>
  <si>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</si>
  <si>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</si>
  <si>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</si>
  <si>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</si>
  <si>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</si>
  <si>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</si>
  <si>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</si>
  <si>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</si>
  <si>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</si>
  <si>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</si>
  <si>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</si>
  <si>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</si>
  <si>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</si>
  <si>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</si>
  <si>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</si>
  <si>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</si>
  <si>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</si>
  <si>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</si>
  <si>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</si>
  <si>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</si>
  <si>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</si>
  <si>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</si>
  <si>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</si>
  <si>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</si>
  <si>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</si>
  <si>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</si>
  <si>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</si>
  <si>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</si>
  <si>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</si>
  <si>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</si>
  <si>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</si>
  <si>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</si>
  <si>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</si>
  <si>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</si>
  <si>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</si>
  <si>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</si>
  <si>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</si>
  <si>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</si>
  <si>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</si>
  <si>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</si>
  <si>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</si>
  <si>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</si>
  <si>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</si>
  <si>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</si>
  <si>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</si>
  <si>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</si>
  <si>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</si>
  <si>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</si>
  <si>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</si>
  <si>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</si>
  <si>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</si>
  <si>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</si>
  <si>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</si>
  <si>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</si>
  <si>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</si>
  <si>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</si>
  <si>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</si>
  <si>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</si>
  <si>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</si>
  <si>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</si>
  <si>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</si>
  <si>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</si>
  <si>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</si>
  <si>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</si>
  <si>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</si>
  <si>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</si>
  <si>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</si>
  <si>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</si>
  <si>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</si>
  <si>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</si>
  <si>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</si>
  <si>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</si>
  <si>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</si>
  <si>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</si>
  <si>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</si>
  <si>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</si>
  <si>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</si>
  <si>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</si>
  <si>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</si>
  <si>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</si>
  <si>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</si>
  <si>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</si>
  <si>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</si>
  <si>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</si>
  <si>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</si>
  <si>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</si>
  <si>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</si>
  <si>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</si>
  <si>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</si>
  <si>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</si>
  <si>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</si>
  <si>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</si>
  <si>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</si>
  <si>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</si>
  <si>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</si>
  <si>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</si>
  <si>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</si>
  <si>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</si>
  <si>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</si>
  <si>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</si>
  <si>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</si>
  <si>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</si>
  <si>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</si>
  <si>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</si>
  <si>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</si>
  <si>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</si>
  <si>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</si>
  <si>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</si>
  <si>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</si>
  <si>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</si>
  <si>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</si>
  <si>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</si>
  <si>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</si>
  <si>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</si>
  <si>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</si>
  <si>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</si>
  <si>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</si>
  <si>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</si>
  <si>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</si>
  <si>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</si>
  <si>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</si>
  <si>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</si>
  <si>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</si>
  <si>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</si>
  <si>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</si>
  <si>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</si>
  <si>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</si>
  <si>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</si>
  <si>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</si>
  <si>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</si>
  <si>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</si>
  <si>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</si>
  <si>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</si>
  <si>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</si>
  <si>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</si>
  <si>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</si>
  <si>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</si>
  <si>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</si>
  <si>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</si>
  <si>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</si>
  <si>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</si>
  <si>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</si>
  <si>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</si>
  <si>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</si>
  <si>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</si>
  <si>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</si>
  <si>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</si>
  <si>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</si>
  <si>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</si>
  <si>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</si>
  <si>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</si>
  <si>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</si>
  <si>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</si>
  <si>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</si>
  <si>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</si>
  <si>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</si>
  <si>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</si>
  <si>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</si>
  <si>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</si>
  <si>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</si>
  <si>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</si>
  <si>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</si>
  <si>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</si>
  <si>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</si>
  <si>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</si>
  <si>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</si>
  <si>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</si>
  <si>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</si>
  <si>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</si>
  <si>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</si>
  <si>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</si>
  <si>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</si>
  <si>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</si>
  <si>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</si>
  <si>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</si>
  <si>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</si>
  <si>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</si>
  <si>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</si>
  <si>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</si>
  <si>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</si>
  <si>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</si>
  <si>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</si>
  <si>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</si>
  <si>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</si>
  <si>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</si>
  <si>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</si>
  <si>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</si>
  <si>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</si>
  <si>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</si>
  <si>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</si>
  <si>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</si>
  <si>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</si>
  <si>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</si>
  <si>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</si>
  <si>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</si>
  <si>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</si>
  <si>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</si>
  <si>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</si>
  <si>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</si>
  <si>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</si>
  <si>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</si>
  <si>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</si>
  <si>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</si>
  <si>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</si>
  <si>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</si>
  <si>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</si>
  <si>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</si>
  <si>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</si>
  <si>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</si>
  <si>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</si>
  <si>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</si>
  <si>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</si>
  <si>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</si>
  <si>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</si>
  <si>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</si>
  <si>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</si>
  <si>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</si>
  <si>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</si>
  <si>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</si>
  <si>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</si>
  <si>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</si>
  <si>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</si>
  <si>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</si>
  <si>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</si>
  <si>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</si>
  <si>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</si>
  <si>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</si>
  <si>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</si>
  <si>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</si>
  <si>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</si>
  <si>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</si>
  <si>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</si>
  <si>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</si>
  <si>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</si>
  <si>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</si>
  <si>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</si>
  <si>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</si>
  <si>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</si>
  <si>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</si>
  <si>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</si>
  <si>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</si>
  <si>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</si>
  <si>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</si>
  <si>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</si>
  <si>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</si>
  <si>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</si>
  <si>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</si>
  <si>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</si>
  <si>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</si>
  <si>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</si>
  <si>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</si>
  <si>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</si>
  <si>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</si>
  <si>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</si>
  <si>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</si>
  <si>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</si>
  <si>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</si>
  <si>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</si>
  <si>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</si>
  <si>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</si>
  <si>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</si>
  <si>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</si>
  <si>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</si>
  <si>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</si>
  <si>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</si>
  <si>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</si>
  <si>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</si>
  <si>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</si>
  <si>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</si>
  <si>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</si>
  <si>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</si>
  <si>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</si>
  <si>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</si>
  <si>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</si>
  <si>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</si>
  <si>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</si>
  <si>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</si>
  <si>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</si>
  <si>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</si>
  <si>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</si>
  <si>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</si>
  <si>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</si>
  <si>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</si>
  <si>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</si>
  <si>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</si>
  <si>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</si>
  <si>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</si>
  <si>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</si>
  <si>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</si>
  <si>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</si>
  <si>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</si>
  <si>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</si>
  <si>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</si>
  <si>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</si>
  <si>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</si>
  <si>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</si>
  <si>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</si>
  <si>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</si>
  <si>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</si>
  <si>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</si>
  <si>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</si>
  <si>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</si>
  <si>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</si>
  <si>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</si>
  <si>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</si>
  <si>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</si>
  <si>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</si>
  <si>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</si>
  <si>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</si>
  <si>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</si>
  <si>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</si>
  <si>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</si>
  <si>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</si>
  <si>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</si>
  <si>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</si>
  <si>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</si>
  <si>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</si>
  <si>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</si>
  <si>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</si>
  <si>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</si>
  <si>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</si>
  <si>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</si>
  <si>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</si>
  <si>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</si>
  <si>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</si>
  <si>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</si>
  <si>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</si>
  <si>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</si>
  <si>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</si>
  <si>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</si>
  <si>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</si>
  <si>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</si>
  <si>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</si>
  <si>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</si>
  <si>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</si>
  <si>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</si>
  <si>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</si>
  <si>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</si>
  <si>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</si>
  <si>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</si>
  <si>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</si>
  <si>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</si>
  <si>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</si>
  <si>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</si>
  <si>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</si>
  <si>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</si>
  <si>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</si>
  <si>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</si>
  <si>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</si>
  <si>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</si>
  <si>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</si>
  <si>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</si>
  <si>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</si>
  <si>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</si>
  <si>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</si>
  <si>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</si>
  <si>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</si>
  <si>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</si>
  <si>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</si>
  <si>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</si>
  <si>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</si>
  <si>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</si>
  <si>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</si>
  <si>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</si>
  <si>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</si>
  <si>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</si>
  <si>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</si>
  <si>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</si>
  <si>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</si>
  <si>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</si>
  <si>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</si>
  <si>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</si>
  <si>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</si>
  <si>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</si>
  <si>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</si>
  <si>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</si>
  <si>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</si>
  <si>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</si>
  <si>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</si>
  <si>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</si>
  <si>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</si>
  <si>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</si>
  <si>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</si>
  <si>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</si>
  <si>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</si>
  <si>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</si>
  <si>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</si>
  <si>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</si>
  <si>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</si>
  <si>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</si>
  <si>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</si>
  <si>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</si>
  <si>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</si>
  <si>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</si>
  <si>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</si>
  <si>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</si>
  <si>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</si>
  <si>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</si>
  <si>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</si>
  <si>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</si>
  <si>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</si>
  <si>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</si>
  <si>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</si>
  <si>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</si>
  <si>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</si>
  <si>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</si>
  <si>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</si>
  <si>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</si>
  <si>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</si>
  <si>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</si>
  <si>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</si>
  <si>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</si>
  <si>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</si>
  <si>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</si>
  <si>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</si>
  <si>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</si>
  <si>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</si>
  <si>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</si>
  <si>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</si>
  <si>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</si>
  <si>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</si>
  <si>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</si>
  <si>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</si>
  <si>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</si>
  <si>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</si>
  <si>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</si>
  <si>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</si>
  <si>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</si>
  <si>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</si>
  <si>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</si>
  <si>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</si>
  <si>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</si>
  <si>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</si>
  <si>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</si>
  <si>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</si>
  <si>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</si>
  <si>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</si>
  <si>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</si>
  <si>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</si>
  <si>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</si>
  <si>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</si>
  <si>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</si>
  <si>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</si>
  <si>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</si>
  <si>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</si>
  <si>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</si>
  <si>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</si>
  <si>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</si>
  <si>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</si>
  <si>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</si>
  <si>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</si>
  <si>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</si>
  <si>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</si>
  <si>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</si>
  <si>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</si>
  <si>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</si>
  <si>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</si>
  <si>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</si>
  <si>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</si>
  <si>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</si>
  <si>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</si>
  <si>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</si>
  <si>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</si>
  <si>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</si>
  <si>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</si>
  <si>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</si>
  <si>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</si>
  <si>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</si>
  <si>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</si>
  <si>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</si>
  <si>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</si>
  <si>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</si>
  <si>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</si>
  <si>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</si>
  <si>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</si>
  <si>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</si>
  <si>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</si>
  <si>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</si>
  <si>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</si>
  <si>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</si>
  <si>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</si>
  <si>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</si>
  <si>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</si>
  <si>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</si>
  <si>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</si>
  <si>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</si>
  <si>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</si>
  <si>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</si>
  <si>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</si>
  <si>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</si>
  <si>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</si>
  <si>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</si>
  <si>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</si>
  <si>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</si>
  <si>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</si>
  <si>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</si>
  <si>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</si>
  <si>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</si>
  <si>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</si>
  <si>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</si>
  <si>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</si>
  <si>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</si>
  <si>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</si>
  <si>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</si>
  <si>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</si>
  <si>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</si>
  <si>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</si>
  <si>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</si>
  <si>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</si>
  <si>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</si>
  <si>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</si>
  <si>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</si>
  <si>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</si>
  <si>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</si>
  <si>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</si>
  <si>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</si>
  <si>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</si>
  <si>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</si>
  <si>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</si>
  <si>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</si>
  <si>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</si>
  <si>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</si>
  <si>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</si>
  <si>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</si>
  <si>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</si>
  <si>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</si>
  <si>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</si>
  <si>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</si>
  <si>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</si>
  <si>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</si>
  <si>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</si>
  <si>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</si>
  <si>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</si>
  <si>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</si>
  <si>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</si>
  <si>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</si>
  <si>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</si>
  <si>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</si>
  <si>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</si>
  <si>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</si>
  <si>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</si>
  <si>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</si>
  <si>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</si>
  <si>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</si>
  <si>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</si>
  <si>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</si>
  <si>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</si>
  <si>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</si>
  <si>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</si>
  <si>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</si>
  <si>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</si>
  <si>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</si>
  <si>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</si>
  <si>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</si>
  <si>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</si>
  <si>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</si>
  <si>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</si>
  <si>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</si>
  <si>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</si>
  <si>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</si>
  <si>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</si>
  <si>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</si>
  <si>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</si>
  <si>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</si>
  <si>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</si>
  <si>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</si>
  <si>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</si>
  <si>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</si>
  <si>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</si>
  <si>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</si>
  <si>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</si>
  <si>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</si>
  <si>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</si>
  <si>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</si>
  <si>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</si>
  <si>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</si>
  <si>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</si>
  <si>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</si>
  <si>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</si>
  <si>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</si>
  <si>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</si>
  <si>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</si>
  <si>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</si>
  <si>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</si>
  <si>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</si>
  <si>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</si>
  <si>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</si>
  <si>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</si>
  <si>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</si>
  <si>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</si>
  <si>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</si>
  <si>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</si>
  <si>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</si>
  <si>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</si>
  <si>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</si>
  <si>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</si>
  <si>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</si>
  <si>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</si>
  <si>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</si>
  <si>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</si>
  <si>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</si>
  <si>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</si>
  <si>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</si>
  <si>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</si>
  <si>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</si>
  <si>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</si>
  <si>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</si>
  <si>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</si>
  <si>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</si>
  <si>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</si>
  <si>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</si>
  <si>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</si>
  <si>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</si>
  <si>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</si>
  <si>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</si>
  <si>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</si>
  <si>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</si>
  <si>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</si>
  <si>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</si>
  <si>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</si>
  <si>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</si>
  <si>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</si>
  <si>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</si>
  <si>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</si>
  <si>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</si>
  <si>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</si>
  <si>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</si>
  <si>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</si>
  <si>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</si>
  <si>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</si>
  <si>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</si>
  <si>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</si>
  <si>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</si>
  <si>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</si>
  <si>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</si>
  <si>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</si>
  <si>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</si>
  <si>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</si>
  <si>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</si>
  <si>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</si>
  <si>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</si>
  <si>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</si>
  <si>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</si>
  <si>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</si>
  <si>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</si>
  <si>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</si>
  <si>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</si>
  <si>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</si>
  <si>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</si>
  <si>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</si>
  <si>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</si>
  <si>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</si>
  <si>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</si>
  <si>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</si>
  <si>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</si>
  <si>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</si>
  <si>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</si>
  <si>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</si>
  <si>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</si>
  <si>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</si>
  <si>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</si>
  <si>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</si>
  <si>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</si>
  <si>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</si>
  <si>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</si>
  <si>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</si>
  <si>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</si>
  <si>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</si>
  <si>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</si>
  <si>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</si>
  <si>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</si>
  <si>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</si>
  <si>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</si>
  <si>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</si>
  <si>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</si>
  <si>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</si>
  <si>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</si>
  <si>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</si>
  <si>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</si>
  <si>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</si>
  <si>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</si>
  <si>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</si>
  <si>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</si>
  <si>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</si>
  <si>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</si>
  <si>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</si>
  <si>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</si>
  <si>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</si>
  <si>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</si>
  <si>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</si>
  <si>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</si>
  <si>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</si>
  <si>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</si>
  <si>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</si>
  <si>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</si>
  <si>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</si>
  <si>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</si>
  <si>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</si>
  <si>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</si>
  <si>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</si>
  <si>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</si>
  <si>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</si>
  <si>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</si>
  <si>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</si>
  <si>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</si>
  <si>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</si>
  <si>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</si>
  <si>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</si>
  <si>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</si>
  <si>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</si>
  <si>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</si>
  <si>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</si>
  <si>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</si>
  <si>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</si>
  <si>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</si>
  <si>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</si>
  <si>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</si>
  <si>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</si>
  <si>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</si>
  <si>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</si>
  <si>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</si>
  <si>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</si>
  <si>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</si>
  <si>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</si>
  <si>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</si>
  <si>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</si>
  <si>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</si>
  <si>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</si>
  <si>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</si>
  <si>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</si>
  <si>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</si>
  <si>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</si>
  <si>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</si>
  <si>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</si>
  <si>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</si>
  <si>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</si>
  <si>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</si>
  <si>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</si>
  <si>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</si>
  <si>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</si>
  <si>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</si>
  <si>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</si>
  <si>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</si>
  <si>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</si>
  <si>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</si>
  <si>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</si>
  <si>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</si>
  <si>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</si>
  <si>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</si>
  <si>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</si>
  <si>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</si>
  <si>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</si>
  <si>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</si>
  <si>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</si>
  <si>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</si>
  <si>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</si>
  <si>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</si>
  <si>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</si>
  <si>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</si>
  <si>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</si>
  <si>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</si>
  <si>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</si>
  <si>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</si>
  <si>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</si>
  <si>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</si>
  <si>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</si>
  <si>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</si>
  <si>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</si>
  <si>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</si>
  <si>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</si>
  <si>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</si>
  <si>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</si>
  <si>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</si>
  <si>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</si>
  <si>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</si>
  <si>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</si>
  <si>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</si>
  <si>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</si>
  <si>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</si>
  <si>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</si>
  <si>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</si>
  <si>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</si>
  <si>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</si>
  <si>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</si>
  <si>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</si>
  <si>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</si>
  <si>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</si>
  <si>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</si>
  <si>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</si>
  <si>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</si>
  <si>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</si>
  <si>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</si>
  <si>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</si>
  <si>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</si>
  <si>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</si>
  <si>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</si>
  <si>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</si>
  <si>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</si>
  <si>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</si>
  <si>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</si>
  <si>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</si>
  <si>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</si>
  <si>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</si>
  <si>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</si>
  <si>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</si>
  <si>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</si>
  <si>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</si>
  <si>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</si>
  <si>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</si>
  <si>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</si>
  <si>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</si>
  <si>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</si>
  <si>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</si>
  <si>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</si>
  <si>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</si>
  <si>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</si>
  <si>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</si>
  <si>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</si>
  <si>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</si>
  <si>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</si>
  <si>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</si>
  <si>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</si>
  <si>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</si>
  <si>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</si>
  <si>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</si>
  <si>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</si>
  <si>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</si>
  <si>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</si>
  <si>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</si>
  <si>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</si>
  <si>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</si>
  <si>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</si>
  <si>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</si>
  <si>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</si>
  <si>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</si>
  <si>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</si>
  <si>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</si>
  <si>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</si>
  <si>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</si>
  <si>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</si>
  <si>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</si>
  <si>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</si>
  <si>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</si>
  <si>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</si>
  <si>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</si>
  <si>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</si>
  <si>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</si>
  <si>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</si>
  <si>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</si>
  <si>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</si>
  <si>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</si>
  <si>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</si>
  <si>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</si>
  <si>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</si>
  <si>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</si>
  <si>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</si>
  <si>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</si>
  <si>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</si>
  <si>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</si>
  <si>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</si>
  <si>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</si>
  <si>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</si>
  <si>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</si>
  <si>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</si>
  <si>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</si>
  <si>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</si>
  <si>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</si>
  <si>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</si>
  <si>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</si>
  <si>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</si>
  <si>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</si>
  <si>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</si>
  <si>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</si>
  <si>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</si>
  <si>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</si>
  <si>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</si>
  <si>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</si>
  <si>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</si>
  <si>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</si>
  <si>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</si>
  <si>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</si>
  <si>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</si>
  <si>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</si>
  <si>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</si>
  <si>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</si>
  <si>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</si>
  <si>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</si>
  <si>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</si>
  <si>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</si>
  <si>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</si>
  <si>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</si>
  <si>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</si>
  <si>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</si>
  <si>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</si>
  <si>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</si>
  <si>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</si>
  <si>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</si>
  <si>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</si>
  <si>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</si>
  <si>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</si>
  <si>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</si>
  <si>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</si>
  <si>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</si>
  <si>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</si>
  <si>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</si>
  <si>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</si>
  <si>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</si>
  <si>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</si>
  <si>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</si>
  <si>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</si>
  <si>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</si>
  <si>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</si>
  <si>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</si>
  <si>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</si>
  <si>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</si>
  <si>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</si>
  <si>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</si>
  <si>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</si>
  <si>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</si>
  <si>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</si>
  <si>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</si>
  <si>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</si>
  <si>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</si>
  <si>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</si>
  <si>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</si>
  <si>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</si>
  <si>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</si>
  <si>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</si>
  <si>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</si>
  <si>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</si>
  <si>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</si>
  <si>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</si>
  <si>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</si>
  <si>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</si>
  <si>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</si>
  <si>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</si>
  <si>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</si>
  <si>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</si>
  <si>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</si>
  <si>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</si>
  <si>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</si>
  <si>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</si>
  <si>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</si>
  <si>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</si>
  <si>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</si>
  <si>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</si>
  <si>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</si>
  <si>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</si>
  <si>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</si>
  <si>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</si>
  <si>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</si>
  <si>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</si>
  <si>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</si>
  <si>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</si>
  <si>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</si>
  <si>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</si>
  <si>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</si>
  <si>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</si>
  <si>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</si>
  <si>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</si>
  <si>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</si>
  <si>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</si>
  <si>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</si>
  <si>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</si>
  <si>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</si>
  <si>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</si>
  <si>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</si>
  <si>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</si>
  <si>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</si>
  <si>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</si>
  <si>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</si>
  <si>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</si>
  <si>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</si>
  <si>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</si>
  <si>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</si>
  <si>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</si>
  <si>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</si>
  <si>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</si>
  <si>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</si>
  <si>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</si>
  <si>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</si>
  <si>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</si>
  <si>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</si>
  <si>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</si>
  <si>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</si>
  <si>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</si>
  <si>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</si>
  <si>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</si>
  <si>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</si>
  <si>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</si>
  <si>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</si>
  <si>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</si>
  <si>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</si>
  <si>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</si>
  <si>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</si>
  <si>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</si>
  <si>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</si>
  <si>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</si>
  <si>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</si>
  <si>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</si>
  <si>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</si>
  <si>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</si>
  <si>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</si>
  <si>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</si>
  <si>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</si>
  <si>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</si>
  <si>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</si>
  <si>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</si>
  <si>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</si>
  <si>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</si>
  <si>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</si>
  <si>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</si>
  <si>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</si>
  <si>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</si>
  <si>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</si>
  <si>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</si>
  <si>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</si>
  <si>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</si>
  <si>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</si>
  <si>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</si>
  <si>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</si>
  <si>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</si>
  <si>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</si>
  <si>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</si>
  <si>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</si>
  <si>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</si>
  <si>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</si>
  <si>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</si>
  <si>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</si>
  <si>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</si>
  <si>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</si>
  <si>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</si>
  <si>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</si>
  <si>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</si>
  <si>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</si>
  <si>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</si>
  <si>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</si>
  <si>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</si>
  <si>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</si>
  <si>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</si>
  <si>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</si>
  <si>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</si>
  <si>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</si>
  <si>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</si>
  <si>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</si>
  <si>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</si>
  <si>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</si>
  <si>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</si>
  <si>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</si>
  <si>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</si>
  <si>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</si>
  <si>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</si>
  <si>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</si>
  <si>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</si>
  <si>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</si>
  <si>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</si>
  <si>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</si>
  <si>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</si>
  <si>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</si>
  <si>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</si>
  <si>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</si>
  <si>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</si>
  <si>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</si>
  <si>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</si>
  <si>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</si>
  <si>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</si>
  <si>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</si>
  <si>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</si>
  <si>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</si>
  <si>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</si>
  <si>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</si>
  <si>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</si>
  <si>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</si>
  <si>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</si>
  <si>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</si>
  <si>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</si>
  <si>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</si>
  <si>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</si>
  <si>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</si>
  <si>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</si>
  <si>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</si>
  <si>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</si>
  <si>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</si>
  <si>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</si>
  <si>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</si>
  <si>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</si>
  <si>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</si>
  <si>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</si>
  <si>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</si>
  <si>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</si>
  <si>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</si>
  <si>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</si>
  <si>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</si>
  <si>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</si>
  <si>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</si>
  <si>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</si>
  <si>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</si>
  <si>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</si>
  <si>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</si>
  <si>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</si>
  <si>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</si>
  <si>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</si>
  <si>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</si>
  <si>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</si>
  <si>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</si>
  <si>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</si>
  <si>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</si>
  <si>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</si>
  <si>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</si>
  <si>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</si>
  <si>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</si>
  <si>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</si>
  <si>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</si>
  <si>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</si>
  <si>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</si>
  <si>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</si>
  <si>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</si>
  <si>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</si>
  <si>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</si>
  <si>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</si>
  <si>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</si>
  <si>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</si>
  <si>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</si>
  <si>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</si>
  <si>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</si>
  <si>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</si>
  <si>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</si>
  <si>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</si>
  <si>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</si>
  <si>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</si>
  <si>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</si>
  <si>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</si>
  <si>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</si>
  <si>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</si>
  <si>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</si>
  <si>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</si>
  <si>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</si>
  <si>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</si>
  <si>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</si>
  <si>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</si>
  <si>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</si>
  <si>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</si>
  <si>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</si>
  <si>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</si>
  <si>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</si>
  <si>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</si>
  <si>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</si>
  <si>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</si>
  <si>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</si>
  <si>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</si>
  <si>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</si>
  <si>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</si>
  <si>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</si>
  <si>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</si>
  <si>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</si>
  <si>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</si>
  <si>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</si>
  <si>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</si>
  <si>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</si>
  <si>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</si>
  <si>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</si>
  <si>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</si>
  <si>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</si>
  <si>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</si>
  <si>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</si>
  <si>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</si>
  <si>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</si>
  <si>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</si>
  <si>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</si>
  <si>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</si>
  <si>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</si>
  <si>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</si>
  <si>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</si>
  <si>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</si>
  <si>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</si>
  <si>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</si>
  <si>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</si>
  <si>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</si>
  <si>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</si>
  <si>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</si>
  <si>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</si>
  <si>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</si>
  <si>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</si>
  <si>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</si>
  <si>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</si>
  <si>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</si>
  <si>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</si>
  <si>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</si>
  <si>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</si>
  <si>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</si>
  <si>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</si>
  <si>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</si>
  <si>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</si>
  <si>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</si>
  <si>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</si>
  <si>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</si>
  <si>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</si>
  <si>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</si>
  <si>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</si>
  <si>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</si>
  <si>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</si>
  <si>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</si>
  <si>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</si>
  <si>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</si>
  <si>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</si>
  <si>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</si>
  <si>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</si>
  <si>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</si>
  <si>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</si>
  <si>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</si>
  <si>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</si>
  <si>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</si>
  <si>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</si>
  <si>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</si>
  <si>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</si>
  <si>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</si>
  <si>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</si>
  <si>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</si>
  <si>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</si>
  <si>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</si>
  <si>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</si>
  <si>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</si>
  <si>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</si>
  <si>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</si>
  <si>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</si>
  <si>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</si>
  <si>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</si>
  <si>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</si>
  <si>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</si>
  <si>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</si>
  <si>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</si>
  <si>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</si>
  <si>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</si>
  <si>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</si>
  <si>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</si>
  <si>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</si>
  <si>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</si>
  <si>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</si>
  <si>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</si>
  <si>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</si>
  <si>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</si>
  <si>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</si>
  <si>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</si>
  <si>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</si>
  <si>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</si>
  <si>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</si>
  <si>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</si>
  <si>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</si>
  <si>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</si>
  <si>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</si>
  <si>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</si>
  <si>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</si>
  <si>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</si>
  <si>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</si>
  <si>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</si>
  <si>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</si>
  <si>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</si>
  <si>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</si>
  <si>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</si>
  <si>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</si>
  <si>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</si>
  <si>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</si>
  <si>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</si>
  <si>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</si>
  <si>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</si>
  <si>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</si>
  <si>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</si>
  <si>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</si>
  <si>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</si>
  <si>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</si>
  <si>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</si>
  <si>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</si>
  <si>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</si>
  <si>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</si>
  <si>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</si>
  <si>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</si>
  <si>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</si>
  <si>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</si>
  <si>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</si>
  <si>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</si>
  <si>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</si>
  <si>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</si>
  <si>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</si>
  <si>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</si>
  <si>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</si>
  <si>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</si>
  <si>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</si>
  <si>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</si>
  <si>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</si>
  <si>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</si>
  <si>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</si>
  <si>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</si>
  <si>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</si>
  <si>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</si>
  <si>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</si>
  <si>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</si>
  <si>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</si>
  <si>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</si>
  <si>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</si>
  <si>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</si>
  <si>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</si>
  <si>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</si>
  <si>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</si>
  <si>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</si>
  <si>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</si>
  <si>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</si>
  <si>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</si>
  <si>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</si>
  <si>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</si>
  <si>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</si>
  <si>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</si>
  <si>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</si>
  <si>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</si>
  <si>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</si>
  <si>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</si>
  <si>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</si>
  <si>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</si>
  <si>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</si>
  <si>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</si>
  <si>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</si>
  <si>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</si>
  <si>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</si>
  <si>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</si>
  <si>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</si>
  <si>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</si>
  <si>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</si>
  <si>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</si>
  <si>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</si>
  <si>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</si>
  <si>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</si>
  <si>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</si>
  <si>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</si>
  <si>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</si>
  <si>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</si>
  <si>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</si>
  <si>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</si>
  <si>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</si>
  <si>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</si>
  <si>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</si>
  <si>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</si>
  <si>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</si>
  <si>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</si>
  <si>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</si>
  <si>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</si>
  <si>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</si>
  <si>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</si>
  <si>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</si>
  <si>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</si>
  <si>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</si>
  <si>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</si>
  <si>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</si>
  <si>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</si>
  <si>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</si>
  <si>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</si>
  <si>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</si>
  <si>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</si>
  <si>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</si>
  <si>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</si>
  <si>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</si>
  <si>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</si>
  <si>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</si>
  <si>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</si>
  <si>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</si>
  <si>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</si>
  <si>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</si>
  <si>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</si>
  <si>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</si>
  <si>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</si>
  <si>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</si>
  <si>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</si>
  <si>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</si>
  <si>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</si>
  <si>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</si>
  <si>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</si>
  <si>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</si>
  <si>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</si>
  <si>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</si>
  <si>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</si>
  <si>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</si>
  <si>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</si>
  <si>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</si>
  <si>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</si>
  <si>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</si>
  <si>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</si>
  <si>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</si>
  <si>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</si>
  <si>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</si>
  <si>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</si>
  <si>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</si>
  <si>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</si>
  <si>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</si>
  <si>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</si>
  <si>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</si>
  <si>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</si>
  <si>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</si>
  <si>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</si>
  <si>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</si>
  <si>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</si>
  <si>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</si>
  <si>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</si>
  <si>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</si>
  <si>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</si>
  <si>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</si>
  <si>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</si>
  <si>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</si>
  <si>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</si>
  <si>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</si>
  <si>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</si>
  <si>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</si>
  <si>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</si>
  <si>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</si>
  <si>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</si>
  <si>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</si>
  <si>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</si>
  <si>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</si>
  <si>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</si>
  <si>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</si>
  <si>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</si>
  <si>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</si>
  <si>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</si>
  <si>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</si>
  <si>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</si>
  <si>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</si>
  <si>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</si>
  <si>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</si>
  <si>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</si>
  <si>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</si>
  <si>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</si>
  <si>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</si>
  <si>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</si>
  <si>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</si>
  <si>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</si>
  <si>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</si>
  <si>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</si>
  <si>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</si>
  <si>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</si>
  <si>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</si>
  <si>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</si>
  <si>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</si>
  <si>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</si>
  <si>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</si>
  <si>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</si>
  <si>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</si>
  <si>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</si>
  <si>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</si>
  <si>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</si>
  <si>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</si>
  <si>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</si>
  <si>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</si>
  <si>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</si>
  <si>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</si>
  <si>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</si>
  <si>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</si>
  <si>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</si>
  <si>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</si>
  <si>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</si>
  <si>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</si>
  <si>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</si>
  <si>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</si>
  <si>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</si>
  <si>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</si>
  <si>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</si>
  <si>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</si>
  <si>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</si>
  <si>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</si>
  <si>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</si>
  <si>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</si>
  <si>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</si>
  <si>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</si>
  <si>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</si>
  <si>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</si>
  <si>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</si>
  <si>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</si>
  <si>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</si>
  <si>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</si>
  <si>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</si>
  <si>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</si>
  <si>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</si>
  <si>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</si>
  <si>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</si>
  <si>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</si>
  <si>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</si>
  <si>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</si>
  <si>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</si>
  <si>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</si>
  <si>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</si>
  <si>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</si>
  <si>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</si>
  <si>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</si>
  <si>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</si>
  <si>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</si>
  <si>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</si>
  <si>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</si>
  <si>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</si>
  <si>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</si>
  <si>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</si>
  <si>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</si>
  <si>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</si>
  <si>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</si>
  <si>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</si>
  <si>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</si>
  <si>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</si>
  <si>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</si>
  <si>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</si>
  <si>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</si>
  <si>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</si>
  <si>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</si>
  <si>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</si>
  <si>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</si>
  <si>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</si>
  <si>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</si>
  <si>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</si>
  <si>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</si>
  <si>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</si>
  <si>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</si>
  <si>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</si>
  <si>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</si>
  <si>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</si>
  <si>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</si>
  <si>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</si>
  <si>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</si>
  <si>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</si>
  <si>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</si>
  <si>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</si>
  <si>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</si>
  <si>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</si>
  <si>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</si>
  <si>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</si>
  <si>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</si>
  <si>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</si>
  <si>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</si>
  <si>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</si>
  <si>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</si>
  <si>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</si>
  <si>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</si>
  <si>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</si>
  <si>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</si>
  <si>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</si>
  <si>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</si>
  <si>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</si>
  <si>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</si>
  <si>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</si>
  <si>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</si>
  <si>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</si>
  <si>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</si>
  <si>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</si>
  <si>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</si>
  <si>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</si>
  <si>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</si>
  <si>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</si>
  <si>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</si>
  <si>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</si>
  <si>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</si>
  <si>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</si>
  <si>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</si>
  <si>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</si>
  <si>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</si>
  <si>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</si>
  <si>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</si>
  <si>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</si>
  <si>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</si>
  <si>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</si>
  <si>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</si>
  <si>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</si>
  <si>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</si>
  <si>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</si>
  <si>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</si>
  <si>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</si>
  <si>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</si>
  <si>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</si>
  <si>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</si>
  <si>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</si>
  <si>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</si>
  <si>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</si>
  <si>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</si>
  <si>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</si>
  <si>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</si>
  <si>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</si>
  <si>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</si>
  <si>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</si>
  <si>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</si>
  <si>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</si>
  <si>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</si>
  <si>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</si>
  <si>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</si>
  <si>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</si>
  <si>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</si>
  <si>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</si>
  <si>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</si>
  <si>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</si>
  <si>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</si>
  <si>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</si>
  <si>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</si>
  <si>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</si>
  <si>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</si>
  <si>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</si>
  <si>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</si>
  <si>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</si>
  <si>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</si>
  <si>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</si>
  <si>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</si>
  <si>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</si>
  <si>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</si>
  <si>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</si>
  <si>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</si>
  <si>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</si>
  <si>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</si>
  <si>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</si>
  <si>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</si>
  <si>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</si>
  <si>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</si>
  <si>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</si>
  <si>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</si>
  <si>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</si>
  <si>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</si>
  <si>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</si>
  <si>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</si>
  <si>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</si>
  <si>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</si>
  <si>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</si>
  <si>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</si>
  <si>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</si>
  <si>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</si>
  <si>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</si>
  <si>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</si>
  <si>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</si>
  <si>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</si>
  <si>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</si>
  <si>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</si>
  <si>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</si>
  <si>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</si>
  <si>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</si>
  <si>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</si>
  <si>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</si>
  <si>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</si>
  <si>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</si>
  <si>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</si>
  <si>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</si>
  <si>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</si>
  <si>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</si>
  <si>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</si>
  <si>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</si>
  <si>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</si>
  <si>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</si>
  <si>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</si>
  <si>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</si>
  <si>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</si>
  <si>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</si>
  <si>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</si>
  <si>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</si>
  <si>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</si>
  <si>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</si>
  <si>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</si>
  <si>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</si>
  <si>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</si>
  <si>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</si>
  <si>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</si>
  <si>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</si>
  <si>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</si>
  <si>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</si>
  <si>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</si>
  <si>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</si>
  <si>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</si>
  <si>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</si>
  <si>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</si>
  <si>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</si>
  <si>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</si>
  <si>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</si>
  <si>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</si>
  <si>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</si>
  <si>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</si>
  <si>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</si>
  <si>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</si>
  <si>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</si>
  <si>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</si>
  <si>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</si>
  <si>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</si>
  <si>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</si>
  <si>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</si>
  <si>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</si>
  <si>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</si>
  <si>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</si>
  <si>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</si>
  <si>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</si>
  <si>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</si>
  <si>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</si>
  <si>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</si>
  <si>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</si>
  <si>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</si>
  <si>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</si>
  <si>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</si>
  <si>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</si>
  <si>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</si>
  <si>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</si>
  <si>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</si>
  <si>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</si>
  <si>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</si>
  <si>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</si>
  <si>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</si>
  <si>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</si>
  <si>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</si>
  <si>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</si>
  <si>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</si>
  <si>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</si>
  <si>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</si>
  <si>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</si>
  <si>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</si>
  <si>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</si>
  <si>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</si>
  <si>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</si>
  <si>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</si>
  <si>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</si>
  <si>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</si>
  <si>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</si>
  <si>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</si>
  <si>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</si>
  <si>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</si>
  <si>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</si>
  <si>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</si>
  <si>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</si>
  <si>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</si>
  <si>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</si>
  <si>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</si>
  <si>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</si>
  <si>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</si>
  <si>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</si>
  <si>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</si>
  <si>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</si>
  <si>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</si>
  <si>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</si>
  <si>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</si>
  <si>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</si>
  <si>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</si>
  <si>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</si>
  <si>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</si>
  <si>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</si>
  <si>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</si>
  <si>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</si>
  <si>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</si>
  <si>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</si>
  <si>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</si>
  <si>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</si>
  <si>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</si>
  <si>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</si>
  <si>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</si>
  <si>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</si>
  <si>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</si>
  <si>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</si>
  <si>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</si>
  <si>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</si>
  <si>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</si>
  <si>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</si>
  <si>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</si>
  <si>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</si>
  <si>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</si>
  <si>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</si>
  <si>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</si>
  <si>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</si>
  <si>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</si>
  <si>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</si>
  <si>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</si>
  <si>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</si>
  <si>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</si>
  <si>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</si>
  <si>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</si>
  <si>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</si>
  <si>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</si>
  <si>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</si>
  <si>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</si>
  <si>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</si>
  <si>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</si>
  <si>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</si>
  <si>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</si>
  <si>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</si>
  <si>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</si>
  <si>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</si>
  <si>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</si>
  <si>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</si>
  <si>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</si>
  <si>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</si>
  <si>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</si>
  <si>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</si>
  <si>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</si>
  <si>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</si>
  <si>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</si>
  <si>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</si>
  <si>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</si>
  <si>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</si>
  <si>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</si>
  <si>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</si>
  <si>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</si>
  <si>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</si>
  <si>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</si>
  <si>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</si>
  <si>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</si>
  <si>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</si>
  <si>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</si>
  <si>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</si>
  <si>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</si>
  <si>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</si>
  <si>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</si>
  <si>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</si>
  <si>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</si>
  <si>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</si>
  <si>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</si>
  <si>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</si>
  <si>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</si>
  <si>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</si>
  <si>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</si>
  <si>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</si>
  <si>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</si>
  <si>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</si>
  <si>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</si>
  <si>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</si>
  <si>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</si>
  <si>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</si>
  <si>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</si>
  <si>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</si>
  <si>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</si>
  <si>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</si>
  <si>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</si>
  <si>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</si>
  <si>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</si>
  <si>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</si>
  <si>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</si>
  <si>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</si>
  <si>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</si>
  <si>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</si>
  <si>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</si>
  <si>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</si>
  <si>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</si>
  <si>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</si>
  <si>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</si>
  <si>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</si>
  <si>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</si>
  <si>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</si>
  <si>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</si>
  <si>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</si>
  <si>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</si>
  <si>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</si>
  <si>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</si>
  <si>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</si>
  <si>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</si>
  <si>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</si>
  <si>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</si>
  <si>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</si>
  <si>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</si>
  <si>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</si>
  <si>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</si>
  <si>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</si>
  <si>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</si>
  <si>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</si>
  <si>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</si>
  <si>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</si>
  <si>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</si>
  <si>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</si>
  <si>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</si>
  <si>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</si>
  <si>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</si>
  <si>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</si>
  <si>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</si>
  <si>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</si>
  <si>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</si>
  <si>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</si>
  <si>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</si>
  <si>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</si>
  <si>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</si>
  <si>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</si>
  <si>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</si>
  <si>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</si>
  <si>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</si>
  <si>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</si>
  <si>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</si>
  <si>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</si>
  <si>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</si>
  <si>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</si>
  <si>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</si>
  <si>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</si>
  <si>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</si>
  <si>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</si>
  <si>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</si>
  <si>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</si>
  <si>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</si>
  <si>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</si>
  <si>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</si>
  <si>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</si>
  <si>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</si>
  <si>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</si>
  <si>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</si>
  <si>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</si>
  <si>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</si>
  <si>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</si>
  <si>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</si>
  <si>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</si>
  <si>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</si>
  <si>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</si>
  <si>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</si>
  <si>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</si>
  <si>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</si>
  <si>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</si>
  <si>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</si>
  <si>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</si>
  <si>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</si>
  <si>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</si>
  <si>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</si>
  <si>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</si>
  <si>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</si>
  <si>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</si>
  <si>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</si>
  <si>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</si>
  <si>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</si>
  <si>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</si>
  <si>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</si>
  <si>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</si>
  <si>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</si>
  <si>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</si>
  <si>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</si>
  <si>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</si>
  <si>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</si>
  <si>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</si>
  <si>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</si>
  <si>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</si>
  <si>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</si>
  <si>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</si>
  <si>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</si>
  <si>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</si>
  <si>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</si>
  <si>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</si>
  <si>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</si>
  <si>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</si>
  <si>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</si>
  <si>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</si>
  <si>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</si>
  <si>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</si>
  <si>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</si>
  <si>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</si>
  <si>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</si>
  <si>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</si>
  <si>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</si>
  <si>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</si>
  <si>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</si>
  <si>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</si>
  <si>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</si>
  <si>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</si>
  <si>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</si>
  <si>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</si>
  <si>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</si>
  <si>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</si>
  <si>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</si>
  <si>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</si>
  <si>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</si>
  <si>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</si>
  <si>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</si>
  <si>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</si>
  <si>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</si>
  <si>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</si>
  <si>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</si>
  <si>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</si>
  <si>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</si>
  <si>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</si>
  <si>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</si>
  <si>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</si>
  <si>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</si>
  <si>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</si>
  <si>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</si>
  <si>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</si>
  <si>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</si>
  <si>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</si>
  <si>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</si>
  <si>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</si>
  <si>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</si>
  <si>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</si>
  <si>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</si>
  <si>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</si>
  <si>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</si>
  <si>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</si>
  <si>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</si>
  <si>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</si>
  <si>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</si>
  <si>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</si>
  <si>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</si>
  <si>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</si>
  <si>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</si>
  <si>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</si>
  <si>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</si>
  <si>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</si>
  <si>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</si>
  <si>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</si>
  <si>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</si>
  <si>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</si>
  <si>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</si>
  <si>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</si>
  <si>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</si>
  <si>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</si>
  <si>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</si>
  <si>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</si>
  <si>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</si>
  <si>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</si>
  <si>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</si>
  <si>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</si>
  <si>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</si>
  <si>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</si>
  <si>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</si>
  <si>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</si>
  <si>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</si>
  <si>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</si>
  <si>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</si>
  <si>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</si>
  <si>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</si>
  <si>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</si>
  <si>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</si>
  <si>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</si>
  <si>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</si>
  <si>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</si>
  <si>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</si>
  <si>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</si>
  <si>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</si>
  <si>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</si>
  <si>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</si>
  <si>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</si>
  <si>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</si>
  <si>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</si>
  <si>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</si>
  <si>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</si>
  <si>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</si>
  <si>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</si>
  <si>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</si>
  <si>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</si>
  <si>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</si>
  <si>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</si>
  <si>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</si>
  <si>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</si>
  <si>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</si>
  <si>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</si>
  <si>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</si>
  <si>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</si>
  <si>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</si>
  <si>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</si>
  <si>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</si>
  <si>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</si>
  <si>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</si>
  <si>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</si>
  <si>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</si>
  <si>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</si>
  <si>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</si>
  <si>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</si>
  <si>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</si>
  <si>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</si>
  <si>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</si>
  <si>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</si>
  <si>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</si>
  <si>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</si>
  <si>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</si>
  <si>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</si>
  <si>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</si>
  <si>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</si>
  <si>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</si>
  <si>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</si>
  <si>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</si>
  <si>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</si>
  <si>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</si>
  <si>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</si>
  <si>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</si>
  <si>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</si>
  <si>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</si>
  <si>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</si>
  <si>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</si>
  <si>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</si>
  <si>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</si>
  <si>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</si>
  <si>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</si>
  <si>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</si>
  <si>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</si>
  <si>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</si>
  <si>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</si>
  <si>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</si>
  <si>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</si>
  <si>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</si>
  <si>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</si>
  <si>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</si>
  <si>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</si>
  <si>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</si>
  <si>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</si>
  <si>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</si>
  <si>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</si>
  <si>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</si>
  <si>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</si>
  <si>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</si>
  <si>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</si>
  <si>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</si>
  <si>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</si>
  <si>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</si>
  <si>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</si>
  <si>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</si>
  <si>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</si>
  <si>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</si>
  <si>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</si>
  <si>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</si>
  <si>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</si>
  <si>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</si>
  <si>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</si>
  <si>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</si>
  <si>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</si>
  <si>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</si>
  <si>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</si>
  <si>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</si>
  <si>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</si>
  <si>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</si>
  <si>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</si>
  <si>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</si>
  <si>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</si>
  <si>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</si>
  <si>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</si>
  <si>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</si>
  <si>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</si>
  <si>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</si>
  <si>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</si>
  <si>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</si>
  <si>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</si>
  <si>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</si>
  <si>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</si>
  <si>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</si>
  <si>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</si>
  <si>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</si>
  <si>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</si>
  <si>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</si>
  <si>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</si>
  <si>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</si>
  <si>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</si>
  <si>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</si>
  <si>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</si>
  <si>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</si>
  <si>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</si>
  <si>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</si>
  <si>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</si>
  <si>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</si>
  <si>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</si>
  <si>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</si>
  <si>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</si>
  <si>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</si>
  <si>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</si>
  <si>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</si>
  <si>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</si>
  <si>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</si>
  <si>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</si>
  <si>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</si>
  <si>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</si>
  <si>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</si>
  <si>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</si>
  <si>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</si>
  <si>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</si>
  <si>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</si>
  <si>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</si>
  <si>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</si>
  <si>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</si>
  <si>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</si>
  <si>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</si>
  <si>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</si>
  <si>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</si>
  <si>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</si>
  <si>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</si>
  <si>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</si>
  <si>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</si>
  <si>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</si>
  <si>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</si>
  <si>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</si>
  <si>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</si>
  <si>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</si>
  <si>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</si>
  <si>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</si>
  <si>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</si>
  <si>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</si>
  <si>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</si>
  <si>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</si>
  <si>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</si>
  <si>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</si>
  <si>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</si>
  <si>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</si>
  <si>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</si>
  <si>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</si>
  <si>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</si>
  <si>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</si>
  <si>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</si>
  <si>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</si>
  <si>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</si>
  <si>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</si>
  <si>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</si>
  <si>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</si>
  <si>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</si>
  <si>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</si>
  <si>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</si>
  <si>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</si>
  <si>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</si>
  <si>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</si>
  <si>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</si>
  <si>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</si>
  <si>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</si>
  <si>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</si>
  <si>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</si>
  <si>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</si>
  <si>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</si>
  <si>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</si>
  <si>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</si>
  <si>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</si>
  <si>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</si>
  <si>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</si>
  <si>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</si>
  <si>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</si>
  <si>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</si>
  <si>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</si>
  <si>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</si>
  <si>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</si>
  <si>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</si>
  <si>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</si>
  <si>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</si>
  <si>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</si>
  <si>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</si>
  <si>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</si>
  <si>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</si>
  <si>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</si>
  <si>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</si>
  <si>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</si>
  <si>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</si>
  <si>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</si>
  <si>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</si>
  <si>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</si>
  <si>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</si>
  <si>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</si>
  <si>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</si>
  <si>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</si>
  <si>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</si>
  <si>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</si>
  <si>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</si>
  <si>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</si>
  <si>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</si>
  <si>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</si>
  <si>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</si>
  <si>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</si>
  <si>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</si>
  <si>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</si>
  <si>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</si>
  <si>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</si>
  <si>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</si>
  <si>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</si>
  <si>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</si>
  <si>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</si>
  <si>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</si>
  <si>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</si>
  <si>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</si>
  <si>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</si>
  <si>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</si>
  <si>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</si>
  <si>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</si>
  <si>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</si>
  <si>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</si>
  <si>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</si>
  <si>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</si>
  <si>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</si>
  <si>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</si>
  <si>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</si>
  <si>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</si>
  <si>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</si>
  <si>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</si>
  <si>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</si>
  <si>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</si>
  <si>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</si>
  <si>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</si>
  <si>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</si>
  <si>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</si>
  <si>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</si>
  <si>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</si>
  <si>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</si>
  <si>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</si>
  <si>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</si>
  <si>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</si>
  <si>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</si>
  <si>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</si>
  <si>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</si>
  <si>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</si>
  <si>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</si>
  <si>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</si>
  <si>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</si>
  <si>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</si>
  <si>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</si>
  <si>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</si>
  <si>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</si>
  <si>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</si>
  <si>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</si>
  <si>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</si>
  <si>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</si>
  <si>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</si>
  <si>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</si>
  <si>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</si>
  <si>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</si>
  <si>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</si>
  <si>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</si>
  <si>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</si>
  <si>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</si>
  <si>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</si>
  <si>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</si>
  <si>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</si>
  <si>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</si>
  <si>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</si>
  <si>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</si>
  <si>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</si>
  <si>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</si>
  <si>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</si>
  <si>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</si>
  <si>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</si>
  <si>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</si>
  <si>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</si>
  <si>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</si>
  <si>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</si>
  <si>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</si>
  <si>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</si>
  <si>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</si>
  <si>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</si>
  <si>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</si>
  <si>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</si>
  <si>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</si>
  <si>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</si>
  <si>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</si>
  <si>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</si>
  <si>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</si>
  <si>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</si>
  <si>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</si>
  <si>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</si>
  <si>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</si>
  <si>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</si>
  <si>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</si>
  <si>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</si>
  <si>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</si>
  <si>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</si>
  <si>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</si>
  <si>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</si>
  <si>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</si>
  <si>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</si>
  <si>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</si>
  <si>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</si>
  <si>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</si>
  <si>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</si>
  <si>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</si>
  <si>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</si>
  <si>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</si>
  <si>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</si>
  <si>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</si>
  <si>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</si>
  <si>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</si>
  <si>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</si>
  <si>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</si>
  <si>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</si>
  <si>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</si>
  <si>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</si>
  <si>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</si>
  <si>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</si>
  <si>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</si>
  <si>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</si>
  <si>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</si>
  <si>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</si>
  <si>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</si>
  <si>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</si>
  <si>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</si>
  <si>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</si>
  <si>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</si>
  <si>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</si>
  <si>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</si>
  <si>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</si>
  <si>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</si>
  <si>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</si>
  <si>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</si>
  <si>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</si>
  <si>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</si>
  <si>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</si>
  <si>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</si>
  <si>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</si>
  <si>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</si>
  <si>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</si>
  <si>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</si>
  <si>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</si>
  <si>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</si>
  <si>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</si>
  <si>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</si>
  <si>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</si>
  <si>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</si>
  <si>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</si>
  <si>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</si>
  <si>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</si>
  <si>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</si>
  <si>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</si>
  <si>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</si>
  <si>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</si>
  <si>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</si>
  <si>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</si>
  <si>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</si>
  <si>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</si>
  <si>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</si>
  <si>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</si>
  <si>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</si>
  <si>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</si>
  <si>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</si>
  <si>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</si>
  <si>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</si>
  <si>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</si>
  <si>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</si>
  <si>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</si>
  <si>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</si>
  <si>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</si>
  <si>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</si>
  <si>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</si>
  <si>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</si>
  <si>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</si>
  <si>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</si>
  <si>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</si>
  <si>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</si>
  <si>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</si>
  <si>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</si>
  <si>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</si>
  <si>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</si>
  <si>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</si>
  <si>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</si>
  <si>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</si>
  <si>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</si>
  <si>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</si>
  <si>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</si>
  <si>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</si>
  <si>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</si>
  <si>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</si>
  <si>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</si>
  <si>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</si>
  <si>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</si>
  <si>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</si>
  <si>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</si>
  <si>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</si>
  <si>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</si>
  <si>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</si>
  <si>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</si>
  <si>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</si>
  <si>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</si>
  <si>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</si>
  <si>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</si>
  <si>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</si>
  <si>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</si>
  <si>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</si>
  <si>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</si>
  <si>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</si>
  <si>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</si>
  <si>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</si>
  <si>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</si>
  <si>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</si>
  <si>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</si>
  <si>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</si>
  <si>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</si>
  <si>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</si>
  <si>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</si>
  <si>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</si>
  <si>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</si>
  <si>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</si>
  <si>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</si>
  <si>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</si>
  <si>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</si>
  <si>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</si>
  <si>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</si>
  <si>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</si>
  <si>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</si>
  <si>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</si>
  <si>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</si>
  <si>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</si>
  <si>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</si>
  <si>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</si>
  <si>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</si>
  <si>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</si>
  <si>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</si>
  <si>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</si>
  <si>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</si>
  <si>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</si>
  <si>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</si>
  <si>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</si>
  <si>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</si>
  <si>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</si>
  <si>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</si>
  <si>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</si>
  <si>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</si>
  <si>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</si>
  <si>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</si>
  <si>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</si>
  <si>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</si>
  <si>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</si>
  <si>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</si>
  <si>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</si>
  <si>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</si>
  <si>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</si>
  <si>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</si>
  <si>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</si>
  <si>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</si>
  <si>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</si>
  <si>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</si>
  <si>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</si>
  <si>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</si>
  <si>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</si>
  <si>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</si>
  <si>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</si>
  <si>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</si>
  <si>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</si>
  <si>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</si>
  <si>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</si>
  <si>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</si>
  <si>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</si>
  <si>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</si>
  <si>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</si>
  <si>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</si>
  <si>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</si>
  <si>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</si>
  <si>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</si>
  <si>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</si>
  <si>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</si>
  <si>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</si>
  <si>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</si>
  <si>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</si>
  <si>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</si>
  <si>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</si>
  <si>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</si>
  <si>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</si>
  <si>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</si>
  <si>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</si>
  <si>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</si>
  <si>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</si>
  <si>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</si>
  <si>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</si>
  <si>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</si>
  <si>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</si>
  <si>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</si>
  <si>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</si>
  <si>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</si>
  <si>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</si>
  <si>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</si>
  <si>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</si>
  <si>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</si>
  <si>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</si>
  <si>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</si>
  <si>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</si>
  <si>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</si>
  <si>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</si>
  <si>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</si>
  <si>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</si>
  <si>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</si>
  <si>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</si>
  <si>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</si>
  <si>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</si>
  <si>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</si>
  <si>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</si>
  <si>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</si>
  <si>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</si>
  <si>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</si>
  <si>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</si>
  <si>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</si>
  <si>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</si>
  <si>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</si>
  <si>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</si>
  <si>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</si>
  <si>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</si>
  <si>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</si>
  <si>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</si>
  <si>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</si>
  <si>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</si>
  <si>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</si>
  <si>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</si>
  <si>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</si>
  <si>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</si>
  <si>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</si>
  <si>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</si>
  <si>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</si>
  <si>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</si>
  <si>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</si>
  <si>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</si>
  <si>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</si>
  <si>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</si>
  <si>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</si>
  <si>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</si>
  <si>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</si>
  <si>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</si>
  <si>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</si>
  <si>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</si>
  <si>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</si>
  <si>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</si>
  <si>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</si>
  <si>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</si>
  <si>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</si>
  <si>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</si>
  <si>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</si>
  <si>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</si>
  <si>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</si>
  <si>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</si>
  <si>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</si>
  <si>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</si>
  <si>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</si>
  <si>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</si>
  <si>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</si>
  <si>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</si>
  <si>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</si>
  <si>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</si>
  <si>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</si>
  <si>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</si>
  <si>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</si>
  <si>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</si>
  <si>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</si>
  <si>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</si>
  <si>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</si>
  <si>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</si>
  <si>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</si>
  <si>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</si>
  <si>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</si>
  <si>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</si>
  <si>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</si>
  <si>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</si>
  <si>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</si>
  <si>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</si>
  <si>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</si>
  <si>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</si>
  <si>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</si>
  <si>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</si>
  <si>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</si>
  <si>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</si>
  <si>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</si>
  <si>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</si>
  <si>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</si>
  <si>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</si>
  <si>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</si>
  <si>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</si>
  <si>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</si>
  <si>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</si>
  <si>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</si>
  <si>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</si>
  <si>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</si>
  <si>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</si>
  <si>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</si>
  <si>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</si>
  <si>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</si>
  <si>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</si>
  <si>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</si>
  <si>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</si>
  <si>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</si>
  <si>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</si>
  <si>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</si>
  <si>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</si>
  <si>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</si>
  <si>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</si>
  <si>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</si>
  <si>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</si>
  <si>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</si>
  <si>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</si>
  <si>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</si>
  <si>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</si>
  <si>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</si>
  <si>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</si>
  <si>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</si>
  <si>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</si>
  <si>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</si>
  <si>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</si>
  <si>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</si>
  <si>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</si>
  <si>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</si>
  <si>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</si>
  <si>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</si>
  <si>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</si>
  <si>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</si>
  <si>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</si>
  <si>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</si>
  <si>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</si>
  <si>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</si>
  <si>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</si>
  <si>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</si>
  <si>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</si>
  <si>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</si>
  <si>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</si>
  <si>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</si>
  <si>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</si>
  <si>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</si>
  <si>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</si>
  <si>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</si>
  <si>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</si>
  <si>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</si>
  <si>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</si>
  <si>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</si>
  <si>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</si>
  <si>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</si>
  <si>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</si>
  <si>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</si>
  <si>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</si>
  <si>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</si>
  <si>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</si>
  <si>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</si>
  <si>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</si>
  <si>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</si>
  <si>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</si>
  <si>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</si>
  <si>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</si>
  <si>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</si>
  <si>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</si>
  <si>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</si>
  <si>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</si>
  <si>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</si>
  <si>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</si>
  <si>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</si>
  <si>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</si>
  <si>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</si>
  <si>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</si>
  <si>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</si>
  <si>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</si>
  <si>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</si>
  <si>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</si>
  <si>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</si>
  <si>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</si>
  <si>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</si>
  <si>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</si>
  <si>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</si>
  <si>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</si>
  <si>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</si>
  <si>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</si>
  <si>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</si>
  <si>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</si>
  <si>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</si>
  <si>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</si>
  <si>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</si>
  <si>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</si>
  <si>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</si>
  <si>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</si>
  <si>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</si>
  <si>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</si>
  <si>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</si>
  <si>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</si>
  <si>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</si>
  <si>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</si>
  <si>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</si>
  <si>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</si>
  <si>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</si>
  <si>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</si>
  <si>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</si>
  <si>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</si>
  <si>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</si>
  <si>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</si>
  <si>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</si>
  <si>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</si>
  <si>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</si>
  <si>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</si>
  <si>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</si>
  <si>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</si>
  <si>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</si>
  <si>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</si>
  <si>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</si>
  <si>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</si>
  <si>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</si>
  <si>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</si>
  <si>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</si>
  <si>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</si>
  <si>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</si>
  <si>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</si>
  <si>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</si>
  <si>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</si>
  <si>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</si>
  <si>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</si>
  <si>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</si>
  <si>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</si>
  <si>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</si>
  <si>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</si>
  <si>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</si>
  <si>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</si>
  <si>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</si>
  <si>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</si>
  <si>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</si>
  <si>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</si>
  <si>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</si>
  <si>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</si>
  <si>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</si>
  <si>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</si>
  <si>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</si>
  <si>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</si>
  <si>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</si>
  <si>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</si>
  <si>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</si>
  <si>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</si>
  <si>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</si>
  <si>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</si>
  <si>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</si>
  <si>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</si>
  <si>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</si>
  <si>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</si>
  <si>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</si>
  <si>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</si>
  <si>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</si>
  <si>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</si>
  <si>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</si>
  <si>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</si>
  <si>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</si>
  <si>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</si>
  <si>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</si>
  <si>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</si>
  <si>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</si>
  <si>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</si>
  <si>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</si>
  <si>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</si>
  <si>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</si>
  <si>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</si>
  <si>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</si>
  <si>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</si>
  <si>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</si>
  <si>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</si>
  <si>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</si>
  <si>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</si>
  <si>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</si>
  <si>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</si>
  <si>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</si>
  <si>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</si>
  <si>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</si>
  <si>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</si>
  <si>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</si>
  <si>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</si>
  <si>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</si>
  <si>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</si>
  <si>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</si>
  <si>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</si>
  <si>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</si>
  <si>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</si>
  <si>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</si>
  <si>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</si>
  <si>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</si>
  <si>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</si>
  <si>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</si>
  <si>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</si>
  <si>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</si>
  <si>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</si>
  <si>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</si>
  <si>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</si>
  <si>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</si>
  <si>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</si>
  <si>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</si>
  <si>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</si>
  <si>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</si>
  <si>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</si>
  <si>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</si>
  <si>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</si>
  <si>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</si>
  <si>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</si>
  <si>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</si>
  <si>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</si>
  <si>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</si>
  <si>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</si>
  <si>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</si>
  <si>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</si>
  <si>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</si>
  <si>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</si>
  <si>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</si>
  <si>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</si>
  <si>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</si>
  <si>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</si>
  <si>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</si>
  <si>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</si>
  <si>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</si>
  <si>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</si>
  <si>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</si>
  <si>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</si>
  <si>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</si>
  <si>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</si>
  <si>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</si>
  <si>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</si>
  <si>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</si>
  <si>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</si>
  <si>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</si>
  <si>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</si>
  <si>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</si>
  <si>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</si>
  <si>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</si>
  <si>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</si>
  <si>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</si>
  <si>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</si>
  <si>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</si>
  <si>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</si>
  <si>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</si>
  <si>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</si>
  <si>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</si>
  <si>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</si>
  <si>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</si>
  <si>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</si>
  <si>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</si>
  <si>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</si>
  <si>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</si>
  <si>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</si>
  <si>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</si>
  <si>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</si>
  <si>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</si>
  <si>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</si>
  <si>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</si>
  <si>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</si>
  <si>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</si>
  <si>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</si>
  <si>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</si>
  <si>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</si>
  <si>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</si>
  <si>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</si>
  <si>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</si>
  <si>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</si>
  <si>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</si>
  <si>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</si>
  <si>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</si>
  <si>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</si>
  <si>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</si>
  <si>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</si>
  <si>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</si>
  <si>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</si>
  <si>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</si>
  <si>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</si>
  <si>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</si>
  <si>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</si>
  <si>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</si>
  <si>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</si>
  <si>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</si>
  <si>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</si>
  <si>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</si>
  <si>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</si>
  <si>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</si>
  <si>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</si>
  <si>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</si>
  <si>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</si>
  <si>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</si>
  <si>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</si>
  <si>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</si>
  <si>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</si>
  <si>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</si>
  <si>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</si>
  <si>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</si>
  <si>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</si>
  <si>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</si>
  <si>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</si>
  <si>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</si>
  <si>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</si>
  <si>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</si>
  <si>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</si>
  <si>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</si>
  <si>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</si>
  <si>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</si>
  <si>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</si>
  <si>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</si>
  <si>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</si>
  <si>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</si>
  <si>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</si>
  <si>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</si>
  <si>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</si>
  <si>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</si>
  <si>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</si>
  <si>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</si>
  <si>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</si>
  <si>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</si>
  <si>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</si>
  <si>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</si>
  <si>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</si>
  <si>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</si>
  <si>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</si>
  <si>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</si>
  <si>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</si>
  <si>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</si>
  <si>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</si>
  <si>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</si>
  <si>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</si>
  <si>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</si>
  <si>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</si>
  <si>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</si>
  <si>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</si>
  <si>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</si>
  <si>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</si>
  <si>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</si>
  <si>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</si>
  <si>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</si>
  <si>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</si>
  <si>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</si>
  <si>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</si>
  <si>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</si>
  <si>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</si>
  <si>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</si>
  <si>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</si>
  <si>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</si>
  <si>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</si>
  <si>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</si>
  <si>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</si>
  <si>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</si>
  <si>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</si>
  <si>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</si>
  <si>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</si>
  <si>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</si>
  <si>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</si>
  <si>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</si>
  <si>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</si>
  <si>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</si>
  <si>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</si>
  <si>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</si>
  <si>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</si>
  <si>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</si>
  <si>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</si>
  <si>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</si>
  <si>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</si>
  <si>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</si>
  <si>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</si>
  <si>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</si>
  <si>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</si>
  <si>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</si>
  <si>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</si>
  <si>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</si>
  <si>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</si>
  <si>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</si>
  <si>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</si>
  <si>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</si>
  <si>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</si>
  <si>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</si>
  <si>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</si>
  <si>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</si>
  <si>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</si>
  <si>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</si>
  <si>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</si>
  <si>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</si>
  <si>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</si>
  <si>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</si>
  <si>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</si>
  <si>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</si>
  <si>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</si>
  <si>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</si>
  <si>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</si>
  <si>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</si>
  <si>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</si>
  <si>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</si>
  <si>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</si>
  <si>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</si>
  <si>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</si>
  <si>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</si>
  <si>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</si>
  <si>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</si>
  <si>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</si>
  <si>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</si>
  <si>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</si>
  <si>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</si>
  <si>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</si>
  <si>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</si>
  <si>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</si>
  <si>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</si>
  <si>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</si>
  <si>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</si>
  <si>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</si>
  <si>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</si>
  <si>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</si>
  <si>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</si>
  <si>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</si>
  <si>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</si>
  <si>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</si>
  <si>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</si>
  <si>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</si>
  <si>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</si>
  <si>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</si>
  <si>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</si>
  <si>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</si>
  <si>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</si>
  <si>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</si>
  <si>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</si>
  <si>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</si>
  <si>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</si>
  <si>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</si>
  <si>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</si>
  <si>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</si>
  <si>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</si>
  <si>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</si>
  <si>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</si>
  <si>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</si>
  <si>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</si>
  <si>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</si>
  <si>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</si>
  <si>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</si>
  <si>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</si>
  <si>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</si>
  <si>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</si>
  <si>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</si>
  <si>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</si>
  <si>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</si>
  <si>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</si>
  <si>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</si>
  <si>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</si>
  <si>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</si>
  <si>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</si>
  <si>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</si>
  <si>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</si>
  <si>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</si>
  <si>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</si>
  <si>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</si>
  <si>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</si>
  <si>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</si>
  <si>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</si>
  <si>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</si>
  <si>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</si>
  <si>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</si>
  <si>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</si>
  <si>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</si>
  <si>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</si>
  <si>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</si>
  <si>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</si>
  <si>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</si>
  <si>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</si>
  <si>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</si>
  <si>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</si>
  <si>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</si>
  <si>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</si>
  <si>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</si>
  <si>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</si>
  <si>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</si>
  <si>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</si>
  <si>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</si>
  <si>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</si>
  <si>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</si>
  <si>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</si>
  <si>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</si>
  <si>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</si>
  <si>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</si>
  <si>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</si>
  <si>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</si>
  <si>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</si>
  <si>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</si>
  <si>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</si>
  <si>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</si>
  <si>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</si>
  <si>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</si>
  <si>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</si>
  <si>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</si>
  <si>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</si>
  <si>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</si>
  <si>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</si>
  <si>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</si>
  <si>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</si>
  <si>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</si>
  <si>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</si>
  <si>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</si>
  <si>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</si>
  <si>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</si>
  <si>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</si>
  <si>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</si>
  <si>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</si>
  <si>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</si>
  <si>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</si>
  <si>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</si>
  <si>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</si>
  <si>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</si>
  <si>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</si>
  <si>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</si>
  <si>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</si>
  <si>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</si>
  <si>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</si>
  <si>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</si>
  <si>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</si>
  <si>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</si>
  <si>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</si>
  <si>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</si>
  <si>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</si>
  <si>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</si>
  <si>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</si>
  <si>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</si>
  <si>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</si>
  <si>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</si>
  <si>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</si>
  <si>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</si>
  <si>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</si>
  <si>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</si>
  <si>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</si>
  <si>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</si>
  <si>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</si>
  <si>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</si>
  <si>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</si>
  <si>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</si>
  <si>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</si>
  <si>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</si>
  <si>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</si>
  <si>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</si>
  <si>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</si>
  <si>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</si>
  <si>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</si>
  <si>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</si>
  <si>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</si>
  <si>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</si>
  <si>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</si>
  <si>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</si>
  <si>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</si>
  <si>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</si>
  <si>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</si>
  <si>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</si>
  <si>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</si>
  <si>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</si>
  <si>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</si>
  <si>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</si>
  <si>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</si>
  <si>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</si>
  <si>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</si>
  <si>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</si>
  <si>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</si>
  <si>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</si>
  <si>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</si>
  <si>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</si>
  <si>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</si>
  <si>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</si>
  <si>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</si>
  <si>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</si>
  <si>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</si>
  <si>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</si>
  <si>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</si>
  <si>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</si>
  <si>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</si>
  <si>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</si>
  <si>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</si>
  <si>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</si>
  <si>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</si>
  <si>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</si>
  <si>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</si>
  <si>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</si>
  <si>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</si>
  <si>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</si>
  <si>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</si>
  <si>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</si>
  <si>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</si>
  <si>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</si>
  <si>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</si>
  <si>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</si>
  <si>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</si>
  <si>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</si>
  <si>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</si>
  <si>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</si>
  <si>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</si>
  <si>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</si>
  <si>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</si>
  <si>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</si>
  <si>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</si>
  <si>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</si>
  <si>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</si>
  <si>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</si>
  <si>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</si>
  <si>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</si>
  <si>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</si>
  <si>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</si>
  <si>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</si>
  <si>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</si>
  <si>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</si>
  <si>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</si>
  <si>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</si>
  <si>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</si>
  <si>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</si>
  <si>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</si>
  <si>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</si>
  <si>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</si>
  <si>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</si>
  <si>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</si>
  <si>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</si>
  <si>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</si>
  <si>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</si>
  <si>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</si>
  <si>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</si>
  <si>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</si>
  <si>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</si>
  <si>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</si>
  <si>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</si>
  <si>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</si>
  <si>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</si>
  <si>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</si>
  <si>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</si>
  <si>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</si>
  <si>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</si>
  <si>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</si>
  <si>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</si>
  <si>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</si>
  <si>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</si>
  <si>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</si>
  <si>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</si>
  <si>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</si>
  <si>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</si>
  <si>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</si>
  <si>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</si>
  <si>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</si>
  <si>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</si>
  <si>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</si>
  <si>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</si>
  <si>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</si>
  <si>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</si>
  <si>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</si>
  <si>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</si>
  <si>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</si>
  <si>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</si>
  <si>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</si>
  <si>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</si>
  <si>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</si>
  <si>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</si>
  <si>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</si>
  <si>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</si>
  <si>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</si>
  <si>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</si>
  <si>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</si>
  <si>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</si>
  <si>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</si>
  <si>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</si>
  <si>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</si>
  <si>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</si>
  <si>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</si>
  <si>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</si>
  <si>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</si>
  <si>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</si>
  <si>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</si>
  <si>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</si>
  <si>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</si>
  <si>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</si>
  <si>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</si>
  <si>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</si>
  <si>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</si>
  <si>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</si>
  <si>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</si>
  <si>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</si>
  <si>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</si>
  <si>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</si>
  <si>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</si>
  <si>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</si>
  <si>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</si>
  <si>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</si>
  <si>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</si>
  <si>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</si>
  <si>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</si>
  <si>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</si>
  <si>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</si>
  <si>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</si>
  <si>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</si>
  <si>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</si>
  <si>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</si>
  <si>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</si>
  <si>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</si>
  <si>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</si>
  <si>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</si>
  <si>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</si>
  <si>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</si>
  <si>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</si>
  <si>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</si>
  <si>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</si>
  <si>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</si>
  <si>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</si>
  <si>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</si>
  <si>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</si>
  <si>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</si>
  <si>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</si>
  <si>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</si>
  <si>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</si>
  <si>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</si>
  <si>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</si>
  <si>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</si>
  <si>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</si>
  <si>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</si>
  <si>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</si>
  <si>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</si>
  <si>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</si>
  <si>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</si>
  <si>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</si>
  <si>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</si>
  <si>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</si>
  <si>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</si>
  <si>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</si>
  <si>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</si>
  <si>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</si>
  <si>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</si>
  <si>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</si>
  <si>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</si>
  <si>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</si>
  <si>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</si>
  <si>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</si>
  <si>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</si>
  <si>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</si>
  <si>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</si>
  <si>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</si>
  <si>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</si>
  <si>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</si>
  <si>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</si>
  <si>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</si>
  <si>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</si>
  <si>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</si>
  <si>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</si>
  <si>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</si>
  <si>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</si>
  <si>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</si>
  <si>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</si>
  <si>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</si>
  <si>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</si>
  <si>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</si>
  <si>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</si>
  <si>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</si>
  <si>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</si>
  <si>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</si>
  <si>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</si>
  <si>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</si>
  <si>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</si>
  <si>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</si>
  <si>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</si>
  <si>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</si>
  <si>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</si>
  <si>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</si>
  <si>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</si>
  <si>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</si>
  <si>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</si>
  <si>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</si>
  <si>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</si>
  <si>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</si>
  <si>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</si>
  <si>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</si>
  <si>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</si>
  <si>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</si>
  <si>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</si>
  <si>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</si>
  <si>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</si>
  <si>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</si>
  <si>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</si>
  <si>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</si>
  <si>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</si>
  <si>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</si>
  <si>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</si>
  <si>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</si>
  <si>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</si>
  <si>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</si>
  <si>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</si>
  <si>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</si>
  <si>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</si>
  <si>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</si>
  <si>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</si>
  <si>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</si>
  <si>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</si>
  <si>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</si>
  <si>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</si>
  <si>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</si>
  <si>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</si>
  <si>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</si>
  <si>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</si>
  <si>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</si>
  <si>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</si>
  <si>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</si>
  <si>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</si>
  <si>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</si>
  <si>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</si>
  <si>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</si>
  <si>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</si>
  <si>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</si>
  <si>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</si>
  <si>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</si>
  <si>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</si>
  <si>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</si>
  <si>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</si>
  <si>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</si>
  <si>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</si>
  <si>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</si>
  <si>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</si>
  <si>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</si>
  <si>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</si>
  <si>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</si>
  <si>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</si>
  <si>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</si>
  <si>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</si>
  <si>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</si>
  <si>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</si>
  <si>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</si>
  <si>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</si>
  <si>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</si>
  <si>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</si>
  <si>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</si>
  <si>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</si>
  <si>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</si>
  <si>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</si>
  <si>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</si>
  <si>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</si>
  <si>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</si>
  <si>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</si>
  <si>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</si>
  <si>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</si>
  <si>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</si>
  <si>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</si>
  <si>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</si>
  <si>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</si>
  <si>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</si>
  <si>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</si>
  <si>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</si>
  <si>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</si>
  <si>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</si>
  <si>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</si>
  <si>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</si>
  <si>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</si>
  <si>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</si>
  <si>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</si>
  <si>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</si>
  <si>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</si>
  <si>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</si>
  <si>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</si>
  <si>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</si>
  <si>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</si>
  <si>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</si>
  <si>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</si>
  <si>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</si>
  <si>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</si>
  <si>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</si>
  <si>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</si>
  <si>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</si>
  <si>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</si>
  <si>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</si>
  <si>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</si>
  <si>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</si>
  <si>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</si>
  <si>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</si>
  <si>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</si>
  <si>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</si>
  <si>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</si>
  <si>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</si>
  <si>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</si>
  <si>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</si>
  <si>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</si>
  <si>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</si>
  <si>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</si>
  <si>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</si>
  <si>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</si>
  <si>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</si>
  <si>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</si>
  <si>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</si>
  <si>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</si>
  <si>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</si>
  <si>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</si>
  <si>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</si>
  <si>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</si>
  <si>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</si>
  <si>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</si>
  <si>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</si>
  <si>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</si>
  <si>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</si>
  <si>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</si>
  <si>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</si>
  <si>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</si>
  <si>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</si>
  <si>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</si>
  <si>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</si>
  <si>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</si>
  <si>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</si>
  <si>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</si>
  <si>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</si>
  <si>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</si>
  <si>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</si>
  <si>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</si>
  <si>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</si>
  <si>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</si>
  <si>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</si>
  <si>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</si>
  <si>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</si>
  <si>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</si>
  <si>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</si>
  <si>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</si>
  <si>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</si>
  <si>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</si>
  <si>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</si>
  <si>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</si>
  <si>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</si>
  <si>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</si>
  <si>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</si>
  <si>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</si>
  <si>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</si>
  <si>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</si>
  <si>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</si>
  <si>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</si>
  <si>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</si>
  <si>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</si>
  <si>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</si>
  <si>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</si>
  <si>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</si>
  <si>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</si>
  <si>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</si>
  <si>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</si>
  <si>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</si>
  <si>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</si>
  <si>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</si>
  <si>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</si>
  <si>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</si>
  <si>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</si>
  <si>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</si>
  <si>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</si>
  <si>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</si>
  <si>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</si>
  <si>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</si>
  <si>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</si>
  <si>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</si>
  <si>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</si>
  <si>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</si>
  <si>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</si>
  <si>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</si>
  <si>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</si>
  <si>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</si>
  <si>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</si>
  <si>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</si>
  <si>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</si>
  <si>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</si>
  <si>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</si>
  <si>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</si>
  <si>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</si>
  <si>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</si>
  <si>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</si>
  <si>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</si>
  <si>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</si>
  <si>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</si>
  <si>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</si>
  <si>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</si>
  <si>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</si>
  <si>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</si>
  <si>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</si>
  <si>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</si>
  <si>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</si>
  <si>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</si>
  <si>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</si>
  <si>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</si>
  <si>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</si>
  <si>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</si>
  <si>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</si>
  <si>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</si>
  <si>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</si>
  <si>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</si>
  <si>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</si>
  <si>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</si>
  <si>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</si>
  <si>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</si>
  <si>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</si>
  <si>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</si>
  <si>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</si>
  <si>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</si>
  <si>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</si>
  <si>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</si>
  <si>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</si>
  <si>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</si>
  <si>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</si>
  <si>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</si>
  <si>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</si>
  <si>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</si>
  <si>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</si>
  <si>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</si>
  <si>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</si>
  <si>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</si>
  <si>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</si>
  <si>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</si>
  <si>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</si>
  <si>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</si>
  <si>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</si>
  <si>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</si>
  <si>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</si>
  <si>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</si>
  <si>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</si>
  <si>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</si>
  <si>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</si>
  <si>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</si>
  <si>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</si>
  <si>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</si>
  <si>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</si>
  <si>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</si>
  <si>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</si>
  <si>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</si>
  <si>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</si>
  <si>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</si>
  <si>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</si>
  <si>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</si>
  <si>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</si>
  <si>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</si>
  <si>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</si>
  <si>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</si>
  <si>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</si>
  <si>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</si>
  <si>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</si>
  <si>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</si>
  <si>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</si>
  <si>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</si>
  <si>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</si>
  <si>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</si>
  <si>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</si>
  <si>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</si>
  <si>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</si>
  <si>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</si>
  <si>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</si>
  <si>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</si>
  <si>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</si>
  <si>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</si>
  <si>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</si>
  <si>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</si>
  <si>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</si>
  <si>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</si>
  <si>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</si>
  <si>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</si>
  <si>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</si>
  <si>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</si>
  <si>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</si>
  <si>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</si>
  <si>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</si>
  <si>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</si>
  <si>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</si>
  <si>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</si>
  <si>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</si>
  <si>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</si>
  <si>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</si>
  <si>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</si>
  <si>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</si>
  <si>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</si>
  <si>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</si>
  <si>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</si>
  <si>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</si>
  <si>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</si>
  <si>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</si>
  <si>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</si>
  <si>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</si>
  <si>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</si>
  <si>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</si>
  <si>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</si>
  <si>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</si>
  <si>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</si>
  <si>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</si>
  <si>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</si>
  <si>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</si>
  <si>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</si>
  <si>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</si>
  <si>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</si>
  <si>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</si>
  <si>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</si>
  <si>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</si>
  <si>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</si>
  <si>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</si>
  <si>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</si>
  <si>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</si>
  <si>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</si>
  <si>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</si>
  <si>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</si>
  <si>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</si>
  <si>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</si>
  <si>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</si>
  <si>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</si>
  <si>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</si>
  <si>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</si>
  <si>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</si>
  <si>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</si>
  <si>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</si>
  <si>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</si>
  <si>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</si>
  <si>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</si>
  <si>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</si>
  <si>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</si>
  <si>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</si>
  <si>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</si>
  <si>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</si>
  <si>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</si>
  <si>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</si>
  <si>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</si>
  <si>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</si>
  <si>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</si>
  <si>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</si>
  <si>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</si>
  <si>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</si>
  <si>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</si>
  <si>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</si>
  <si>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</si>
  <si>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</si>
  <si>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</si>
  <si>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</si>
  <si>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</si>
  <si>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</si>
  <si>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</si>
  <si>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</si>
  <si>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</si>
  <si>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</si>
  <si>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</si>
  <si>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</si>
  <si>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</si>
  <si>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</si>
  <si>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</si>
  <si>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</si>
  <si>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</si>
  <si>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</si>
  <si>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</si>
  <si>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</si>
  <si>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</si>
  <si>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</si>
  <si>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</si>
  <si>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</si>
  <si>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</si>
  <si>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</si>
  <si>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</si>
  <si>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</si>
  <si>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</si>
  <si>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</si>
  <si>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</si>
  <si>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</si>
  <si>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</si>
  <si>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</si>
  <si>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</si>
  <si>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</si>
  <si>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</si>
  <si>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</si>
  <si>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</si>
  <si>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</si>
  <si>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</si>
  <si>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</si>
  <si>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</si>
  <si>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</si>
  <si>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</si>
  <si>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</si>
  <si>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</si>
  <si>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</si>
  <si>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</si>
  <si>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</si>
  <si>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</si>
  <si>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</si>
  <si>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</si>
  <si>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</si>
  <si>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</si>
  <si>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</si>
  <si>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</si>
  <si>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</si>
  <si>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</si>
  <si>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</si>
  <si>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</si>
  <si>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</si>
  <si>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</si>
  <si>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</si>
  <si>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</si>
  <si>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</si>
  <si>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</si>
  <si>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</si>
  <si>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</si>
  <si>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</si>
  <si>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</si>
  <si>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</si>
  <si>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</si>
  <si>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</si>
  <si>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</si>
  <si>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</si>
  <si>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</si>
  <si>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</si>
  <si>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</si>
  <si>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</si>
  <si>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</si>
  <si>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</si>
  <si>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</si>
  <si>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</si>
  <si>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</si>
  <si>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</si>
  <si>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</si>
  <si>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</si>
  <si>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</si>
  <si>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</si>
  <si>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</si>
  <si>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</si>
  <si>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</si>
  <si>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</si>
  <si>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</si>
  <si>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</si>
  <si>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</si>
  <si>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</si>
  <si>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</si>
  <si>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</si>
  <si>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</si>
  <si>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</si>
  <si>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</si>
  <si>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</si>
  <si>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</si>
  <si>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</si>
  <si>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</si>
  <si>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</si>
  <si>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</si>
  <si>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</si>
  <si>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</si>
  <si>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</si>
  <si>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</si>
  <si>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</si>
  <si>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</si>
  <si>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</si>
  <si>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</si>
  <si>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</si>
  <si>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</si>
  <si>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</si>
  <si>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</si>
  <si>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</si>
  <si>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</si>
  <si>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</si>
  <si>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</si>
  <si>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</si>
  <si>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</si>
  <si>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</si>
  <si>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</si>
  <si>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</si>
  <si>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</si>
  <si>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</si>
  <si>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</si>
  <si>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</si>
  <si>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</si>
  <si>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</si>
  <si>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</si>
  <si>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</si>
  <si>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</si>
  <si>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</si>
  <si>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</si>
  <si>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</si>
  <si>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</si>
  <si>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</si>
  <si>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</si>
  <si>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</si>
  <si>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</si>
  <si>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</si>
  <si>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</si>
  <si>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</si>
  <si>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</si>
  <si>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</si>
  <si>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</si>
  <si>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</si>
  <si>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</si>
  <si>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</si>
  <si>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</si>
  <si>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</si>
  <si>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</si>
  <si>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</si>
  <si>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</si>
  <si>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</si>
  <si>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</si>
  <si>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</si>
  <si>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</si>
  <si>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</si>
  <si>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</si>
  <si>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</si>
  <si>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</si>
  <si>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</si>
  <si>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</si>
  <si>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</si>
  <si>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</si>
  <si>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</si>
  <si>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</si>
  <si>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</si>
  <si>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</si>
  <si>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</si>
  <si>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</si>
  <si>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</si>
  <si>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</si>
  <si>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</si>
  <si>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</si>
  <si>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</si>
  <si>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</si>
  <si>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</si>
  <si>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</si>
  <si>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</si>
  <si>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</si>
  <si>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</si>
  <si>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</si>
  <si>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</si>
  <si>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</si>
  <si>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</si>
  <si>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</si>
  <si>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</si>
  <si>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</si>
  <si>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</si>
  <si>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</si>
  <si>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</si>
  <si>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</si>
  <si>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</si>
  <si>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</si>
  <si>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</si>
  <si>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</si>
  <si>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</si>
  <si>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</si>
  <si>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</si>
  <si>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</si>
  <si>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</si>
  <si>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</si>
  <si>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</si>
  <si>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</si>
  <si>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</si>
  <si>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</si>
  <si>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</si>
  <si>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</si>
  <si>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</si>
  <si>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</si>
  <si>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</si>
  <si>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</si>
  <si>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</si>
  <si>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</si>
  <si>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</si>
  <si>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</si>
  <si>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</si>
  <si>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</si>
  <si>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</si>
  <si>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</si>
  <si>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</si>
  <si>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</si>
  <si>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</si>
  <si>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</si>
  <si>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</si>
  <si>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</si>
  <si>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</si>
  <si>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</si>
  <si>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</si>
  <si>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</si>
  <si>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</si>
  <si>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</si>
  <si>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</si>
  <si>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</si>
  <si>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</si>
  <si>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</si>
  <si>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</si>
  <si>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</si>
  <si>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</si>
  <si>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</si>
  <si>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</si>
  <si>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</si>
  <si>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</si>
  <si>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</si>
  <si>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</si>
  <si>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</si>
  <si>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</si>
  <si>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</si>
  <si>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</si>
  <si>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</si>
  <si>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</si>
  <si>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</si>
  <si>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</si>
  <si>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</si>
  <si>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</si>
  <si>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</si>
  <si>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</si>
  <si>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</si>
  <si>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</si>
  <si>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</si>
  <si>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</si>
  <si>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</si>
  <si>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</si>
  <si>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</si>
  <si>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</si>
  <si>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</si>
  <si>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</si>
  <si>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</si>
  <si>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</si>
  <si>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</si>
  <si>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</si>
  <si>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</si>
  <si>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</si>
  <si>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</si>
  <si>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</si>
  <si>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</si>
  <si>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</si>
  <si>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</si>
  <si>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</si>
  <si>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</si>
  <si>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</si>
  <si>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</si>
  <si>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</si>
  <si>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</si>
  <si>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</si>
  <si>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</si>
  <si>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</si>
  <si>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</si>
  <si>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</si>
  <si>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</si>
  <si>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</si>
  <si>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</si>
  <si>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</si>
  <si>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</si>
  <si>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</si>
  <si>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</si>
  <si>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</si>
  <si>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</si>
  <si>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</si>
  <si>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</si>
  <si>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</si>
  <si>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</si>
  <si>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</si>
  <si>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</si>
  <si>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</si>
  <si>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</si>
  <si>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</si>
  <si>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</si>
  <si>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</si>
  <si>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</si>
  <si>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</si>
  <si>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</si>
  <si>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</si>
  <si>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</si>
  <si>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</si>
  <si>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</si>
  <si>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</si>
  <si>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</si>
  <si>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</si>
  <si>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</si>
  <si>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</si>
  <si>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</si>
  <si>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</si>
  <si>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</si>
  <si>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</si>
  <si>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</si>
  <si>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</si>
  <si>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</si>
  <si>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</si>
  <si>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</si>
  <si>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</si>
  <si>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</si>
  <si>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</si>
  <si>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</si>
  <si>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</si>
  <si>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</si>
  <si>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</si>
  <si>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</si>
  <si>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</si>
  <si>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</si>
  <si>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</si>
  <si>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</si>
  <si>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</si>
  <si>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</si>
  <si>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</si>
  <si>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</si>
  <si>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</si>
  <si>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</si>
  <si>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</si>
  <si>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</si>
  <si>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</si>
  <si>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</si>
  <si>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</si>
  <si>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</si>
  <si>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</si>
  <si>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</si>
  <si>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</si>
  <si>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</si>
  <si>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</si>
  <si>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</si>
  <si>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</si>
  <si>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</si>
  <si>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</si>
  <si>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</si>
  <si>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</si>
  <si>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</si>
  <si>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</si>
  <si>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</si>
  <si>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</si>
  <si>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</si>
  <si>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</si>
  <si>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</si>
  <si>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</si>
  <si>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</si>
  <si>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</si>
  <si>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</si>
  <si>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</si>
  <si>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</si>
  <si>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</si>
  <si>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</si>
  <si>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</si>
  <si>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</si>
  <si>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</si>
  <si>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</si>
  <si>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</si>
  <si>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</si>
  <si>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</si>
  <si>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</si>
  <si>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</si>
  <si>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</si>
  <si>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</si>
  <si>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</si>
  <si>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</si>
  <si>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</si>
  <si>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</si>
  <si>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</si>
  <si>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</si>
  <si>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</si>
  <si>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</si>
  <si>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</si>
  <si>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</si>
  <si>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</si>
  <si>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</si>
  <si>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</si>
  <si>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</si>
  <si>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</si>
  <si>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</si>
  <si>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</si>
  <si>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</si>
  <si>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</si>
  <si>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</si>
  <si>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</si>
  <si>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</si>
  <si>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</si>
  <si>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</si>
  <si>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</si>
  <si>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</si>
  <si>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</si>
  <si>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</si>
  <si>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</si>
  <si>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</si>
  <si>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</si>
  <si>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</si>
  <si>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</si>
  <si>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</si>
  <si>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</si>
  <si>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</si>
  <si>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</si>
  <si>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</si>
  <si>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</si>
  <si>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</si>
  <si>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</si>
  <si>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</si>
  <si>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</si>
  <si>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</si>
  <si>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</si>
  <si>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</si>
  <si>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</si>
  <si>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</si>
  <si>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</si>
  <si>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</si>
  <si>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</si>
  <si>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</si>
  <si>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</si>
  <si>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</si>
  <si>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</si>
  <si>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</si>
  <si>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</si>
  <si>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</si>
  <si>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</si>
  <si>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</si>
  <si>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</si>
  <si>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</si>
  <si>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</si>
  <si>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</si>
  <si>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</si>
  <si>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</si>
  <si>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</si>
  <si>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</si>
  <si>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</si>
  <si>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</si>
  <si>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</si>
  <si>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</si>
  <si>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</si>
  <si>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</si>
  <si>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</si>
  <si>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</si>
  <si>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</si>
  <si>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</si>
  <si>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</si>
  <si>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</si>
  <si>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</si>
  <si>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</si>
  <si>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</si>
  <si>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</si>
  <si>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</si>
  <si>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</si>
  <si>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</si>
  <si>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</si>
  <si>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</si>
  <si>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</si>
  <si>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</si>
  <si>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</si>
  <si>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</si>
  <si>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</si>
  <si>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</si>
  <si>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</si>
  <si>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</si>
  <si>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</si>
  <si>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</si>
  <si>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</si>
  <si>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</si>
  <si>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</si>
  <si>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</si>
  <si>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</si>
  <si>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</si>
  <si>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</si>
  <si>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</si>
  <si>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</si>
  <si>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</si>
  <si>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</si>
  <si>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</si>
  <si>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</si>
  <si>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</si>
  <si>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</si>
  <si>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</si>
  <si>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</si>
  <si>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</si>
  <si>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</si>
  <si>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</si>
  <si>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</si>
  <si>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</si>
  <si>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</si>
  <si>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</si>
  <si>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</si>
  <si>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</si>
  <si>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</si>
  <si>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</si>
  <si>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</si>
  <si>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</si>
  <si>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</si>
  <si>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</si>
  <si>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</si>
  <si>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</si>
  <si>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</si>
  <si>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</si>
  <si>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</si>
  <si>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</si>
  <si>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</si>
  <si>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</si>
  <si>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</si>
  <si>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</si>
  <si>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</si>
  <si>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</si>
  <si>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</si>
  <si>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</si>
  <si>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</si>
  <si>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</si>
  <si>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</si>
  <si>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</si>
  <si>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</si>
  <si>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</si>
  <si>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</si>
  <si>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</si>
  <si>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</si>
  <si>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</si>
  <si>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</si>
  <si>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</si>
  <si>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</si>
  <si>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</si>
  <si>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</si>
  <si>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</si>
  <si>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</si>
  <si>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</si>
  <si>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</si>
  <si>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</si>
  <si>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</si>
  <si>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</si>
  <si>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</si>
  <si>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</si>
  <si>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</si>
  <si>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</si>
  <si>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</si>
  <si>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</si>
  <si>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</si>
  <si>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</si>
  <si>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</si>
  <si>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</si>
  <si>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</si>
  <si>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</si>
  <si>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</si>
  <si>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</si>
  <si>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</si>
  <si>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</si>
  <si>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</si>
  <si>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</si>
  <si>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</si>
  <si>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</si>
  <si>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</si>
  <si>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</si>
  <si>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</si>
  <si>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</si>
  <si>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</si>
  <si>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</si>
  <si>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</si>
  <si>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</si>
  <si>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</si>
  <si>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</si>
  <si>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</si>
  <si>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</si>
  <si>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</si>
  <si>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</si>
  <si>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</si>
  <si>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</si>
  <si>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</si>
  <si>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</si>
  <si>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</si>
  <si>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</si>
  <si>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</si>
  <si>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</si>
  <si>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</si>
  <si>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</si>
  <si>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</si>
  <si>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</si>
  <si>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</si>
  <si>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</si>
  <si>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</si>
  <si>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</si>
  <si>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</si>
  <si>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</si>
  <si>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</si>
  <si>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</si>
  <si>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</si>
  <si>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</si>
  <si>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</si>
  <si>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</si>
  <si>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</si>
  <si>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</si>
  <si>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</si>
  <si>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</si>
  <si>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</si>
  <si>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</si>
  <si>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</si>
  <si>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</si>
  <si>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</si>
  <si>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</si>
  <si>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</si>
  <si>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</si>
  <si>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</si>
  <si>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</si>
  <si>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</si>
  <si>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</si>
  <si>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</si>
  <si>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</si>
  <si>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</si>
  <si>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</si>
  <si>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</si>
  <si>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</si>
  <si>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</si>
  <si>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</si>
  <si>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</si>
  <si>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</si>
  <si>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</si>
  <si>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</si>
  <si>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</si>
  <si>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</si>
  <si>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</si>
  <si>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</si>
  <si>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</si>
  <si>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</si>
  <si>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</si>
  <si>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</si>
  <si>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</si>
  <si>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</si>
  <si>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</si>
  <si>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</si>
  <si>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</si>
  <si>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</si>
  <si>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</si>
  <si>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</si>
  <si>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</si>
  <si>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</si>
  <si>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</si>
  <si>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</si>
  <si>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</si>
  <si>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</si>
  <si>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</si>
  <si>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</si>
  <si>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</si>
  <si>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</si>
  <si>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</si>
  <si>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</si>
  <si>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</si>
  <si>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</si>
  <si>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</si>
  <si>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</si>
  <si>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</si>
  <si>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</si>
  <si>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</si>
  <si>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</si>
  <si>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</si>
  <si>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</si>
  <si>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</si>
  <si>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</si>
  <si>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</si>
  <si>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</si>
  <si>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</si>
  <si>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</si>
  <si>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</si>
  <si>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</si>
  <si>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</si>
  <si>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</si>
  <si>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</si>
  <si>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</si>
  <si>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</si>
  <si>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</si>
  <si>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</si>
  <si>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</si>
  <si>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</si>
  <si>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</si>
  <si>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</si>
  <si>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</si>
  <si>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</si>
  <si>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</si>
  <si>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</si>
  <si>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</si>
  <si>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</si>
  <si>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</si>
  <si>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</si>
  <si>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</si>
  <si>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</si>
  <si>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</si>
  <si>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</si>
  <si>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</si>
  <si>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</si>
  <si>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</si>
  <si>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</si>
  <si>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</si>
  <si>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</si>
  <si>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</si>
  <si>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</si>
  <si>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</si>
  <si>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</si>
  <si>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</si>
  <si>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</si>
  <si>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</si>
  <si>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</si>
  <si>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</si>
  <si>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</si>
  <si>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</si>
  <si>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</si>
  <si>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</si>
  <si>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</si>
  <si>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</si>
  <si>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</si>
  <si>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</si>
  <si>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</si>
  <si>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</si>
  <si>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</si>
  <si>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</si>
  <si>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</si>
  <si>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</si>
  <si>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</si>
  <si>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</si>
  <si>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</si>
  <si>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</si>
  <si>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</si>
  <si>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</si>
  <si>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</si>
  <si>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</si>
  <si>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</si>
  <si>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</si>
  <si>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</si>
  <si>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</si>
  <si>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</si>
  <si>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</si>
  <si>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</si>
  <si>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</si>
  <si>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</si>
  <si>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</si>
  <si>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</si>
  <si>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</si>
  <si>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</si>
  <si>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</si>
  <si>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</si>
  <si>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</si>
  <si>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</si>
  <si>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</si>
  <si>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</si>
  <si>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</si>
  <si>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</si>
  <si>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</si>
  <si>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</si>
  <si>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</si>
  <si>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</si>
  <si>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</si>
  <si>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</si>
  <si>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</si>
  <si>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</si>
  <si>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</si>
  <si>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</si>
  <si>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</si>
  <si>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</si>
  <si>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</si>
  <si>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</si>
  <si>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</si>
  <si>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</si>
  <si>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</si>
  <si>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</si>
  <si>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</si>
  <si>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</si>
  <si>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</si>
  <si>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</si>
  <si>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</si>
  <si>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</si>
  <si>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</si>
  <si>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</si>
  <si>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</si>
  <si>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</si>
  <si>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</si>
  <si>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</si>
  <si>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</si>
  <si>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</si>
  <si>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</si>
  <si>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</si>
  <si>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</si>
  <si>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</si>
  <si>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</si>
  <si>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</si>
  <si>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</si>
  <si>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</si>
  <si>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</si>
  <si>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</si>
  <si>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</si>
  <si>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</si>
  <si>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</si>
  <si>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</si>
  <si>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</si>
  <si>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</si>
  <si>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</si>
  <si>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</si>
  <si>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</si>
  <si>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</si>
  <si>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</si>
  <si>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</si>
  <si>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</si>
  <si>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</si>
  <si>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</si>
  <si>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</si>
  <si>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</si>
  <si>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</si>
  <si>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</si>
  <si>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</si>
  <si>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</si>
  <si>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</si>
  <si>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</si>
  <si>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</si>
  <si>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</si>
  <si>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</si>
  <si>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</si>
  <si>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</si>
  <si>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</si>
  <si>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</si>
  <si>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</si>
  <si>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</si>
  <si>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</si>
  <si>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</si>
  <si>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</si>
  <si>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</si>
  <si>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</si>
  <si>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</si>
  <si>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</si>
  <si>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</si>
  <si>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</si>
  <si>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</si>
  <si>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</si>
  <si>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</si>
  <si>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</si>
  <si>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</si>
  <si>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</si>
  <si>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</si>
  <si>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</si>
  <si>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</si>
  <si>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</si>
  <si>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</si>
  <si>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</si>
  <si>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</si>
  <si>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</si>
  <si>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</si>
  <si>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</si>
  <si>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</si>
  <si>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</si>
  <si>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</si>
  <si>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</si>
  <si>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</si>
  <si>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</si>
  <si>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</si>
  <si>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</si>
  <si>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</si>
  <si>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</si>
  <si>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</si>
  <si>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</si>
  <si>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</si>
  <si>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</si>
  <si>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</si>
  <si>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</si>
  <si>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</si>
  <si>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</si>
  <si>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</si>
  <si>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</si>
  <si>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</si>
  <si>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</si>
  <si>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</si>
  <si>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</si>
  <si>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</si>
  <si>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</si>
  <si>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</si>
  <si>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</si>
  <si>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</si>
  <si>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</si>
  <si>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</si>
  <si>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</si>
  <si>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</si>
  <si>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</si>
  <si>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</si>
  <si>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</si>
  <si>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</si>
  <si>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</si>
  <si>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</si>
  <si>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</si>
  <si>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</si>
  <si>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</si>
  <si>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</si>
  <si>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</si>
  <si>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</si>
  <si>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</si>
  <si>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</si>
  <si>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</si>
  <si>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</si>
  <si>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</si>
  <si>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</si>
  <si>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</si>
  <si>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</si>
  <si>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</si>
  <si>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</si>
  <si>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</si>
  <si>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</si>
  <si>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</si>
  <si>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</si>
  <si>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</si>
  <si>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</si>
  <si>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</si>
  <si>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</si>
  <si>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</si>
  <si>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</si>
  <si>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</si>
  <si>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</si>
  <si>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</si>
  <si>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</si>
  <si>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</si>
  <si>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</si>
  <si>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</si>
  <si>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</si>
  <si>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</si>
  <si>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</si>
  <si>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</si>
  <si>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</si>
  <si>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</si>
  <si>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</si>
  <si>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</si>
  <si>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</si>
  <si>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</si>
  <si>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</si>
  <si>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</si>
  <si>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</si>
  <si>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</si>
  <si>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</si>
  <si>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</si>
  <si>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</si>
  <si>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</si>
  <si>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</si>
  <si>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</si>
  <si>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</si>
  <si>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</si>
  <si>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</si>
  <si>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</si>
  <si>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</si>
  <si>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</si>
  <si>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</si>
  <si>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</si>
  <si>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</si>
  <si>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</si>
  <si>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</si>
  <si>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</si>
  <si>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</si>
  <si>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</si>
  <si>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</si>
  <si>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</si>
  <si>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</si>
  <si>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</si>
  <si>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</si>
  <si>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</si>
  <si>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</si>
  <si>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</si>
  <si>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</si>
  <si>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</si>
  <si>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</si>
  <si>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</si>
  <si>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</si>
  <si>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</si>
  <si>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</si>
  <si>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</si>
  <si>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</si>
  <si>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</si>
  <si>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</si>
  <si>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</si>
  <si>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</si>
  <si>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</si>
  <si>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</si>
  <si>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</si>
  <si>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</si>
  <si>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</si>
  <si>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</si>
  <si>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</si>
  <si>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</si>
  <si>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</si>
  <si>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</si>
  <si>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</si>
  <si>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</si>
  <si>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</si>
  <si>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</si>
  <si>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</si>
  <si>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</si>
  <si>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</si>
  <si>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</si>
  <si>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</si>
  <si>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</si>
  <si>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</si>
  <si>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</si>
  <si>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</si>
  <si>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</si>
  <si>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</si>
  <si>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</si>
  <si>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</si>
  <si>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</si>
  <si>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</si>
  <si>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</si>
  <si>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</si>
  <si>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</si>
  <si>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</si>
  <si>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</si>
  <si>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</si>
  <si>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</si>
  <si>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</si>
  <si>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</si>
  <si>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</si>
  <si>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</si>
  <si>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</si>
  <si>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</si>
  <si>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</si>
  <si>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</si>
  <si>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</si>
  <si>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</si>
  <si>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</si>
  <si>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</si>
  <si>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</si>
  <si>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</si>
  <si>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</si>
  <si>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</si>
  <si>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</si>
  <si>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</si>
  <si>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</si>
  <si>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</si>
  <si>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</si>
  <si>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</si>
  <si>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</si>
  <si>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</si>
  <si>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</si>
  <si>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</si>
  <si>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</si>
  <si>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</si>
  <si>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</si>
  <si>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</si>
  <si>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</si>
  <si>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</si>
  <si>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</si>
  <si>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</si>
  <si>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</si>
  <si>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</si>
  <si>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</si>
  <si>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</si>
  <si>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</si>
  <si>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</si>
  <si>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</si>
  <si>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</si>
  <si>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</si>
  <si>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</si>
  <si>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</si>
  <si>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</si>
  <si>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</si>
  <si>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</si>
  <si>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</si>
  <si>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</si>
  <si>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</si>
  <si>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</si>
  <si>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</si>
  <si>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</si>
  <si>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</si>
  <si>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</si>
  <si>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</si>
  <si>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</si>
  <si>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</si>
  <si>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</si>
  <si>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</si>
  <si>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</si>
  <si>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</si>
  <si>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</si>
  <si>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</si>
  <si>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</si>
  <si>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</si>
  <si>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</si>
  <si>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</si>
  <si>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</si>
  <si>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</si>
  <si>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</si>
  <si>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</si>
  <si>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</si>
  <si>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</si>
  <si>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</si>
  <si>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</si>
  <si>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</si>
  <si>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</si>
  <si>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</si>
  <si>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</si>
  <si>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</si>
  <si>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</si>
  <si>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</si>
  <si>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</si>
  <si>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</si>
  <si>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</si>
  <si>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</si>
  <si>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</si>
  <si>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</si>
  <si>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</si>
  <si>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</si>
  <si>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</si>
  <si>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</si>
  <si>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</si>
  <si>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</si>
  <si>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</si>
  <si>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</si>
  <si>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</si>
  <si>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</si>
  <si>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</si>
  <si>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</si>
  <si>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</si>
  <si>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</si>
  <si>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</si>
  <si>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</si>
  <si>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</si>
  <si>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</si>
  <si>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</si>
  <si>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</si>
  <si>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</si>
  <si>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</si>
  <si>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</si>
  <si>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</si>
  <si>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</si>
  <si>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</si>
  <si>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</si>
  <si>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</si>
  <si>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</si>
  <si>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</si>
  <si>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</si>
  <si>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</si>
  <si>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</si>
  <si>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</si>
  <si>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</si>
  <si>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</si>
  <si>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</si>
  <si>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</si>
  <si>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</si>
  <si>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</si>
  <si>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</si>
  <si>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</si>
  <si>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</si>
  <si>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</si>
  <si>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</si>
  <si>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</si>
  <si>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</si>
  <si>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</si>
  <si>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</si>
  <si>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</si>
  <si>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</si>
  <si>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</si>
  <si>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</si>
  <si>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</si>
  <si>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</si>
  <si>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</si>
  <si>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</si>
  <si>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</si>
  <si>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</si>
  <si>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</si>
  <si>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</si>
  <si>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</si>
  <si>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</si>
  <si>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</si>
  <si>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</si>
  <si>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</si>
  <si>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</si>
  <si>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</si>
  <si>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</si>
  <si>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</si>
  <si>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</si>
  <si>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</si>
  <si>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</si>
  <si>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</si>
  <si>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</si>
  <si>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</si>
  <si>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</si>
  <si>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</si>
  <si>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</si>
  <si>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</si>
  <si>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</si>
  <si>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</si>
  <si>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</si>
  <si>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</si>
  <si>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</si>
  <si>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</si>
  <si>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</si>
  <si>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</si>
  <si>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</si>
  <si>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</si>
  <si>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</si>
  <si>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</si>
  <si>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</si>
  <si>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</si>
  <si>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</si>
  <si>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</si>
  <si>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</si>
  <si>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</si>
  <si>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</si>
  <si>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</si>
  <si>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</si>
  <si>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</si>
  <si>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</si>
  <si>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</si>
  <si>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</si>
  <si>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</si>
  <si>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</si>
  <si>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</si>
  <si>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</si>
  <si>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</si>
  <si>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</si>
  <si>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</si>
  <si>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</si>
  <si>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</si>
  <si>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</si>
  <si>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</si>
  <si>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</si>
  <si>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</si>
  <si>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</si>
  <si>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</si>
  <si>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</si>
  <si>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</si>
  <si>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</si>
  <si>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</si>
  <si>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</si>
  <si>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</si>
  <si>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</si>
  <si>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</si>
  <si>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</si>
  <si>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</si>
  <si>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</si>
  <si>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</si>
  <si>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</si>
  <si>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</si>
  <si>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</si>
  <si>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</si>
  <si>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</si>
  <si>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</si>
  <si>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</si>
  <si>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</si>
  <si>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</si>
  <si>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</si>
  <si>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</si>
  <si>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</si>
  <si>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</si>
  <si>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</si>
  <si>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</si>
  <si>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</si>
  <si>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</si>
  <si>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</si>
  <si>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</si>
  <si>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</si>
  <si>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</si>
  <si>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</si>
  <si>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</si>
  <si>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</si>
  <si>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</si>
  <si>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</si>
  <si>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</si>
  <si>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</si>
  <si>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</si>
  <si>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</si>
  <si>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</si>
  <si>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</si>
  <si>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</si>
  <si>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</si>
  <si>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</si>
  <si>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</si>
  <si>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</si>
  <si>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</si>
  <si>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</si>
  <si>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</si>
  <si>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</si>
  <si>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</si>
  <si>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</si>
  <si>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</si>
  <si>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</si>
  <si>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</si>
  <si>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</si>
  <si>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</si>
  <si>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</si>
  <si>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</si>
  <si>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</si>
  <si>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</si>
  <si>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</si>
  <si>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</si>
  <si>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</si>
  <si>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</si>
  <si>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</si>
  <si>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</si>
  <si>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</si>
  <si>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</si>
  <si>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</si>
  <si>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</si>
  <si>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</si>
  <si>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</si>
  <si>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</si>
  <si>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</si>
  <si>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</si>
  <si>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</si>
  <si>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</si>
  <si>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</si>
  <si>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</si>
  <si>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</si>
  <si>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</si>
  <si>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</si>
  <si>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</si>
  <si>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</si>
  <si>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</si>
  <si>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</si>
  <si>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</si>
  <si>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</si>
  <si>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</si>
  <si>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</si>
  <si>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</si>
  <si>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</si>
  <si>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</si>
  <si>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</si>
  <si>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</si>
  <si>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</si>
  <si>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</si>
  <si>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</si>
  <si>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</si>
  <si>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</si>
  <si>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</si>
  <si>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</si>
  <si>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</si>
  <si>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</si>
  <si>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</si>
  <si>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</si>
  <si>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</si>
  <si>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</si>
  <si>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</si>
  <si>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</si>
  <si>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</si>
  <si>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</si>
  <si>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</si>
  <si>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</si>
  <si>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</si>
  <si>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</si>
  <si>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</si>
  <si>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</si>
  <si>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</si>
  <si>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</si>
  <si>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</si>
  <si>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</si>
  <si>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</si>
  <si>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</si>
  <si>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</si>
  <si>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</si>
  <si>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</si>
  <si>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</si>
  <si>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</si>
  <si>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</si>
  <si>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</si>
  <si>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</si>
  <si>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</si>
  <si>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</si>
  <si>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</si>
  <si>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</si>
  <si>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</si>
  <si>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</si>
  <si>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</si>
  <si>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</si>
  <si>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</si>
  <si>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</si>
  <si>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</si>
  <si>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</si>
  <si>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</si>
  <si>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</si>
  <si>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</si>
  <si>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</si>
  <si>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</si>
  <si>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</si>
  <si>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</si>
  <si>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</si>
  <si>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</si>
  <si>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</si>
  <si>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</si>
  <si>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</si>
  <si>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</si>
  <si>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</si>
  <si>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</si>
  <si>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</si>
  <si>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</si>
  <si>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</si>
  <si>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</si>
  <si>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</si>
  <si>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</si>
  <si>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</si>
  <si>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</si>
  <si>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</si>
  <si>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</si>
  <si>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</si>
  <si>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</si>
  <si>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</si>
  <si>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</si>
  <si>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</si>
  <si>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</si>
  <si>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</si>
  <si>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</si>
  <si>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</si>
  <si>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</si>
  <si>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</si>
  <si>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</si>
  <si>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</si>
  <si>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</si>
  <si>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</si>
  <si>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</si>
  <si>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</si>
  <si>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</si>
  <si>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</si>
  <si>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</si>
  <si>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</si>
  <si>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</si>
  <si>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</si>
  <si>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</si>
  <si>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</si>
  <si>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</si>
  <si>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</si>
  <si>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</si>
  <si>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</si>
  <si>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</si>
  <si>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</si>
  <si>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</si>
  <si>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</si>
  <si>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</si>
  <si>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</si>
  <si>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</si>
  <si>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</si>
  <si>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</si>
  <si>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</si>
  <si>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</si>
  <si>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</si>
  <si>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</si>
  <si>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</si>
  <si>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</si>
  <si>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</si>
  <si>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</si>
  <si>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Converstion</t>
  </si>
  <si>
    <t>Date Ended Converstion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</si>
  <si>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</si>
  <si>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</si>
  <si>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</si>
  <si>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</si>
  <si>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</si>
  <si>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</si>
  <si>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</si>
  <si>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</si>
  <si>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</si>
  <si>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</si>
  <si>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</si>
  <si>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</si>
  <si>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</si>
  <si>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</si>
  <si>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</si>
  <si>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</si>
  <si>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</si>
  <si>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</si>
  <si>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</si>
  <si>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</si>
  <si>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</si>
  <si>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</si>
  <si>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</si>
  <si>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</si>
  <si>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</si>
  <si>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Average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</si>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</sst>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65" fontId="0" fillId="0" borderId="0" xfId="1" applyNumberFormat="1" applyFont="1" applyAlignment="1">
      <alignment horizontal="right" vertical="top"/>
    </xf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1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656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67A8C"/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A-4BD5-9B63-6BBF3FBB52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A-4BD5-9B63-6BBF3FBB52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A-4BD5-9B63-6BBF3FBB5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074344"/>
        <c:axId val="642065488"/>
      </c:lineChart>
      <c:catAx>
        <c:axId val="64207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65488"/>
        <c:crosses val="autoZero"/>
        <c:auto val="1"/>
        <c:lblAlgn val="ctr"/>
        <c:lblOffset val="100"/>
        <c:noMultiLvlLbl val="0"/>
      </c:catAx>
      <c:valAx>
        <c:axId val="6420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Category!PivotTable9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2-46A9-B328-A7EAC84E19D1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2-46A9-B328-A7EAC84E19D1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2-46A9-B328-A7EAC84E19D1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2-46A9-B328-A7EAC84E1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1835248"/>
        <c:axId val="451835904"/>
      </c:barChart>
      <c:catAx>
        <c:axId val="45183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35904"/>
        <c:crosses val="autoZero"/>
        <c:auto val="1"/>
        <c:lblAlgn val="ctr"/>
        <c:lblOffset val="100"/>
        <c:noMultiLvlLbl val="0"/>
      </c:catAx>
      <c:valAx>
        <c:axId val="4518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3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F-42E9-B4C3-0A3816BF0E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EF-42E9-B4C3-0A3816BF0E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EF-42E9-B4C3-0A3816BF0E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EF-42E9-B4C3-0A3816BF0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164648"/>
        <c:axId val="580164976"/>
      </c:lineChart>
      <c:catAx>
        <c:axId val="58016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64976"/>
        <c:crosses val="autoZero"/>
        <c:auto val="1"/>
        <c:lblAlgn val="ctr"/>
        <c:lblOffset val="100"/>
        <c:noMultiLvlLbl val="0"/>
      </c:catAx>
      <c:valAx>
        <c:axId val="5801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6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E032546-2CCD-480C-A9ED-CB130833CEC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928EEB-8A21-4B18-9447-EC2C94E5C20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CEC51E-2E84-47DC-8BA5-E5E48E267204}">
  <sheetPr/>
  <sheetViews>
    <sheetView zoomScale="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1054100</xdr:colOff>
      <xdr:row>0</xdr:row>
      <xdr:rowOff>60324</xdr:rowOff>
    </xdr:from>
    <xdr:to>
      <xdr:col>12</xdr:col>
      <xdr:colOff>19050</xdr:colOff>
      <xdr:row>16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3A542-AA9B-4498-A888-F1E8A0366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2</xdr:row>
      <xdr:rowOff>9525</xdr:rowOff>
    </xdr:from>
    <xdr:to>
      <xdr:col>7</xdr:col>
      <xdr:colOff>31750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CE091-1338-4B29-B95A-CAC8E1CCD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107950</xdr:rowOff>
    </xdr:from>
    <xdr:to>
      <xdr:col>15</xdr:col>
      <xdr:colOff>431800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70B63-6058-410B-B9E1-7C44B0D64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9138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BE4D63-BB52-4F53-8836-D1346A3F4A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F60624-EF6E-485C-AFF7-8A94AEC359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9138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veta Gupta" refreshedDate="44372.492061111108" createdVersion="7" refreshedVersion="7" minRefreshableVersion="3" recordCount="4114" xr:uid="{B530C0D8-762A-4B02-AA3D-8A7DA4E1E9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veta Gupta" refreshedDate="44372.601956018516" createdVersion="7" refreshedVersion="7" minRefreshableVersion="3" recordCount="4114" xr:uid="{DD77ABF8-C6F6-43FA-8DAD-0203AE039D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veta Gupta" refreshedDate="44373.491402893516" createdVersion="7" refreshedVersion="7" minRefreshableVersion="3" recordCount="4114" xr:uid="{4F0B6D84-0D32-4CD4-A05D-2D5824A5CC4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5"/>
        <n v="2014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FEC13-7179-4F5E-A292-3F99F4EDC71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D86F9-198F-4DA3-95F1-C11B421878EC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72301-866A-4A2F-BEDD-B9E68B110FBC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4FB01-1520-439B-8A58-71924248690F}">
  <dimension ref="A1:E18"/>
  <sheetViews>
    <sheetView tabSelected="1"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0" width="6.6328125" bestFit="1" customWidth="1"/>
    <col min="11" max="11" width="10.7265625" bestFit="1" customWidth="1"/>
    <col min="12" max="12" width="6.6328125" bestFit="1" customWidth="1"/>
    <col min="13" max="13" width="3.81640625" bestFit="1" customWidth="1"/>
    <col min="14" max="14" width="4.26953125" bestFit="1" customWidth="1"/>
    <col min="15" max="15" width="9.36328125" bestFit="1" customWidth="1"/>
    <col min="16" max="16" width="6.453125" bestFit="1" customWidth="1"/>
    <col min="17" max="17" width="4.453125" bestFit="1" customWidth="1"/>
    <col min="18" max="18" width="3.6328125" bestFit="1" customWidth="1"/>
    <col min="19" max="19" width="9.36328125" bestFit="1" customWidth="1"/>
    <col min="20" max="20" width="6.453125" bestFit="1" customWidth="1"/>
    <col min="21" max="21" width="4" bestFit="1" customWidth="1"/>
    <col min="22" max="22" width="3.81640625" bestFit="1" customWidth="1"/>
    <col min="23" max="23" width="9.36328125" bestFit="1" customWidth="1"/>
    <col min="24" max="24" width="6.453125" bestFit="1" customWidth="1"/>
    <col min="25" max="25" width="4.08984375" bestFit="1" customWidth="1"/>
    <col min="26" max="26" width="3.90625" bestFit="1" customWidth="1"/>
    <col min="27" max="27" width="9.36328125" bestFit="1" customWidth="1"/>
    <col min="28" max="28" width="9.54296875" bestFit="1" customWidth="1"/>
    <col min="29" max="29" width="6.6328125" bestFit="1" customWidth="1"/>
    <col min="30" max="30" width="3.81640625" bestFit="1" customWidth="1"/>
    <col min="31" max="31" width="4.26953125" bestFit="1" customWidth="1"/>
    <col min="32" max="32" width="9.36328125" bestFit="1" customWidth="1"/>
    <col min="33" max="33" width="6.453125" bestFit="1" customWidth="1"/>
    <col min="34" max="34" width="4.453125" bestFit="1" customWidth="1"/>
    <col min="35" max="35" width="3.6328125" bestFit="1" customWidth="1"/>
    <col min="36" max="36" width="9.36328125" bestFit="1" customWidth="1"/>
    <col min="37" max="37" width="6.453125" bestFit="1" customWidth="1"/>
    <col min="38" max="38" width="4" bestFit="1" customWidth="1"/>
    <col min="39" max="39" width="3.81640625" bestFit="1" customWidth="1"/>
    <col min="40" max="40" width="9.36328125" bestFit="1" customWidth="1"/>
    <col min="41" max="41" width="6.453125" bestFit="1" customWidth="1"/>
    <col min="42" max="42" width="4.08984375" bestFit="1" customWidth="1"/>
    <col min="43" max="43" width="3.90625" bestFit="1" customWidth="1"/>
    <col min="44" max="44" width="9.36328125" bestFit="1" customWidth="1"/>
    <col min="45" max="45" width="9.54296875" bestFit="1" customWidth="1"/>
    <col min="46" max="46" width="6.6328125" bestFit="1" customWidth="1"/>
    <col min="47" max="47" width="3.81640625" bestFit="1" customWidth="1"/>
    <col min="48" max="48" width="4.26953125" bestFit="1" customWidth="1"/>
    <col min="49" max="49" width="9.36328125" bestFit="1" customWidth="1"/>
    <col min="50" max="50" width="6.453125" bestFit="1" customWidth="1"/>
    <col min="51" max="51" width="4.453125" bestFit="1" customWidth="1"/>
    <col min="52" max="52" width="3.6328125" bestFit="1" customWidth="1"/>
    <col min="53" max="53" width="9.36328125" bestFit="1" customWidth="1"/>
    <col min="54" max="54" width="6.453125" bestFit="1" customWidth="1"/>
    <col min="55" max="55" width="4" bestFit="1" customWidth="1"/>
    <col min="56" max="56" width="3.81640625" bestFit="1" customWidth="1"/>
    <col min="57" max="57" width="9.36328125" bestFit="1" customWidth="1"/>
    <col min="58" max="58" width="6.453125" bestFit="1" customWidth="1"/>
    <col min="59" max="59" width="4.08984375" bestFit="1" customWidth="1"/>
    <col min="60" max="60" width="3.90625" bestFit="1" customWidth="1"/>
    <col min="61" max="61" width="9.36328125" bestFit="1" customWidth="1"/>
    <col min="62" max="62" width="9.54296875" bestFit="1" customWidth="1"/>
    <col min="63" max="63" width="6.6328125" bestFit="1" customWidth="1"/>
    <col min="64" max="64" width="3.81640625" bestFit="1" customWidth="1"/>
    <col min="65" max="65" width="4.26953125" bestFit="1" customWidth="1"/>
    <col min="66" max="66" width="9.36328125" bestFit="1" customWidth="1"/>
    <col min="67" max="67" width="6.453125" bestFit="1" customWidth="1"/>
    <col min="68" max="68" width="4.453125" bestFit="1" customWidth="1"/>
    <col min="69" max="69" width="3.6328125" bestFit="1" customWidth="1"/>
    <col min="70" max="70" width="9.36328125" bestFit="1" customWidth="1"/>
    <col min="71" max="71" width="6.453125" bestFit="1" customWidth="1"/>
    <col min="72" max="72" width="4" bestFit="1" customWidth="1"/>
    <col min="73" max="73" width="3.81640625" bestFit="1" customWidth="1"/>
    <col min="74" max="74" width="9.36328125" bestFit="1" customWidth="1"/>
    <col min="75" max="75" width="6.453125" bestFit="1" customWidth="1"/>
    <col min="76" max="76" width="4.08984375" bestFit="1" customWidth="1"/>
    <col min="77" max="77" width="3.90625" bestFit="1" customWidth="1"/>
    <col min="78" max="78" width="9.36328125" bestFit="1" customWidth="1"/>
    <col min="79" max="79" width="9.54296875" bestFit="1" customWidth="1"/>
    <col min="80" max="80" width="6.6328125" bestFit="1" customWidth="1"/>
    <col min="81" max="81" width="3.81640625" bestFit="1" customWidth="1"/>
    <col min="82" max="82" width="4.26953125" bestFit="1" customWidth="1"/>
    <col min="83" max="83" width="9.36328125" bestFit="1" customWidth="1"/>
    <col min="84" max="84" width="6.453125" bestFit="1" customWidth="1"/>
    <col min="85" max="85" width="4.453125" bestFit="1" customWidth="1"/>
    <col min="86" max="86" width="3.81640625" bestFit="1" customWidth="1"/>
    <col min="87" max="87" width="9.36328125" bestFit="1" customWidth="1"/>
    <col min="88" max="88" width="6.453125" bestFit="1" customWidth="1"/>
    <col min="89" max="89" width="4" bestFit="1" customWidth="1"/>
    <col min="90" max="90" width="3.81640625" bestFit="1" customWidth="1"/>
    <col min="91" max="91" width="9.36328125" bestFit="1" customWidth="1"/>
    <col min="92" max="92" width="6.453125" bestFit="1" customWidth="1"/>
    <col min="93" max="93" width="4.08984375" bestFit="1" customWidth="1"/>
    <col min="94" max="94" width="3.90625" bestFit="1" customWidth="1"/>
    <col min="95" max="95" width="9.36328125" bestFit="1" customWidth="1"/>
    <col min="96" max="96" width="9.54296875" bestFit="1" customWidth="1"/>
    <col min="97" max="97" width="6.6328125" bestFit="1" customWidth="1"/>
    <col min="98" max="98" width="3.81640625" bestFit="1" customWidth="1"/>
    <col min="99" max="99" width="4.26953125" bestFit="1" customWidth="1"/>
    <col min="100" max="100" width="9.36328125" bestFit="1" customWidth="1"/>
    <col min="101" max="101" width="6.453125" bestFit="1" customWidth="1"/>
    <col min="102" max="102" width="4.453125" bestFit="1" customWidth="1"/>
    <col min="103" max="103" width="3.81640625" bestFit="1" customWidth="1"/>
    <col min="104" max="104" width="9.36328125" bestFit="1" customWidth="1"/>
    <col min="105" max="105" width="6.453125" bestFit="1" customWidth="1"/>
    <col min="106" max="106" width="4" bestFit="1" customWidth="1"/>
    <col min="107" max="107" width="3.81640625" bestFit="1" customWidth="1"/>
    <col min="108" max="108" width="9.36328125" bestFit="1" customWidth="1"/>
    <col min="109" max="109" width="6.453125" bestFit="1" customWidth="1"/>
    <col min="110" max="110" width="4.08984375" bestFit="1" customWidth="1"/>
    <col min="111" max="111" width="3.90625" bestFit="1" customWidth="1"/>
    <col min="112" max="112" width="9.36328125" bestFit="1" customWidth="1"/>
    <col min="113" max="113" width="9.54296875" bestFit="1" customWidth="1"/>
    <col min="114" max="114" width="6.6328125" bestFit="1" customWidth="1"/>
    <col min="115" max="115" width="3.81640625" bestFit="1" customWidth="1"/>
    <col min="116" max="116" width="4.26953125" bestFit="1" customWidth="1"/>
    <col min="117" max="117" width="9.36328125" bestFit="1" customWidth="1"/>
    <col min="118" max="118" width="6.453125" bestFit="1" customWidth="1"/>
    <col min="119" max="119" width="4.453125" bestFit="1" customWidth="1"/>
    <col min="120" max="120" width="3.6328125" bestFit="1" customWidth="1"/>
    <col min="121" max="121" width="9.36328125" bestFit="1" customWidth="1"/>
    <col min="122" max="122" width="6.453125" bestFit="1" customWidth="1"/>
    <col min="123" max="123" width="4" bestFit="1" customWidth="1"/>
    <col min="124" max="124" width="3.81640625" bestFit="1" customWidth="1"/>
    <col min="125" max="125" width="9.36328125" bestFit="1" customWidth="1"/>
    <col min="126" max="126" width="6.453125" bestFit="1" customWidth="1"/>
    <col min="127" max="127" width="4.08984375" bestFit="1" customWidth="1"/>
    <col min="128" max="128" width="3.90625" bestFit="1" customWidth="1"/>
    <col min="129" max="129" width="9.36328125" bestFit="1" customWidth="1"/>
    <col min="130" max="130" width="9.54296875" bestFit="1" customWidth="1"/>
    <col min="131" max="131" width="6.6328125" bestFit="1" customWidth="1"/>
    <col min="132" max="132" width="3.81640625" bestFit="1" customWidth="1"/>
    <col min="133" max="133" width="4.26953125" bestFit="1" customWidth="1"/>
    <col min="134" max="134" width="9.36328125" bestFit="1" customWidth="1"/>
    <col min="135" max="135" width="9.54296875" bestFit="1" customWidth="1"/>
    <col min="136" max="136" width="10.7265625" bestFit="1" customWidth="1"/>
    <col min="137" max="140" width="9.453125" bestFit="1" customWidth="1"/>
    <col min="141" max="146" width="8.453125" bestFit="1" customWidth="1"/>
    <col min="147" max="156" width="9.453125" bestFit="1" customWidth="1"/>
    <col min="157" max="162" width="8.453125" bestFit="1" customWidth="1"/>
    <col min="163" max="173" width="9.453125" bestFit="1" customWidth="1"/>
    <col min="174" max="181" width="8.453125" bestFit="1" customWidth="1"/>
    <col min="182" max="192" width="9.453125" bestFit="1" customWidth="1"/>
    <col min="193" max="197" width="8.453125" bestFit="1" customWidth="1"/>
    <col min="198" max="208" width="9.453125" bestFit="1" customWidth="1"/>
    <col min="209" max="217" width="10.453125" bestFit="1" customWidth="1"/>
    <col min="218" max="222" width="9.453125" bestFit="1" customWidth="1"/>
    <col min="223" max="235" width="10.453125" bestFit="1" customWidth="1"/>
    <col min="236" max="242" width="9.453125" bestFit="1" customWidth="1"/>
    <col min="243" max="251" width="10.453125" bestFit="1" customWidth="1"/>
    <col min="252" max="253" width="8.453125" bestFit="1" customWidth="1"/>
    <col min="254" max="278" width="9.453125" bestFit="1" customWidth="1"/>
    <col min="279" max="287" width="8.453125" bestFit="1" customWidth="1"/>
    <col min="288" max="299" width="9.453125" bestFit="1" customWidth="1"/>
    <col min="300" max="310" width="8.453125" bestFit="1" customWidth="1"/>
    <col min="311" max="336" width="9.453125" bestFit="1" customWidth="1"/>
    <col min="337" max="344" width="8.453125" bestFit="1" customWidth="1"/>
    <col min="345" max="364" width="9.453125" bestFit="1" customWidth="1"/>
    <col min="365" max="374" width="8.453125" bestFit="1" customWidth="1"/>
    <col min="375" max="388" width="9.453125" bestFit="1" customWidth="1"/>
    <col min="389" max="394" width="8.453125" bestFit="1" customWidth="1"/>
    <col min="395" max="412" width="9.453125" bestFit="1" customWidth="1"/>
    <col min="413" max="416" width="8.453125" bestFit="1" customWidth="1"/>
    <col min="417" max="434" width="9.453125" bestFit="1" customWidth="1"/>
    <col min="435" max="440" width="8.453125" bestFit="1" customWidth="1"/>
    <col min="441" max="458" width="9.453125" bestFit="1" customWidth="1"/>
    <col min="459" max="465" width="8.453125" bestFit="1" customWidth="1"/>
    <col min="466" max="481" width="9.453125" bestFit="1" customWidth="1"/>
    <col min="482" max="498" width="10.453125" bestFit="1" customWidth="1"/>
    <col min="499" max="502" width="9.453125" bestFit="1" customWidth="1"/>
    <col min="503" max="517" width="10.453125" bestFit="1" customWidth="1"/>
    <col min="518" max="524" width="9.453125" bestFit="1" customWidth="1"/>
    <col min="525" max="533" width="10.453125" bestFit="1" customWidth="1"/>
    <col min="534" max="539" width="8.453125" bestFit="1" customWidth="1"/>
    <col min="540" max="555" width="9.453125" bestFit="1" customWidth="1"/>
    <col min="556" max="566" width="8.453125" bestFit="1" customWidth="1"/>
    <col min="567" max="582" width="9.453125" bestFit="1" customWidth="1"/>
    <col min="583" max="587" width="8.453125" bestFit="1" customWidth="1"/>
    <col min="588" max="599" width="9.453125" bestFit="1" customWidth="1"/>
    <col min="600" max="611" width="8.453125" bestFit="1" customWidth="1"/>
    <col min="612" max="630" width="9.453125" bestFit="1" customWidth="1"/>
    <col min="631" max="637" width="8.453125" bestFit="1" customWidth="1"/>
    <col min="638" max="651" width="9.453125" bestFit="1" customWidth="1"/>
    <col min="652" max="655" width="8.453125" bestFit="1" customWidth="1"/>
    <col min="656" max="669" width="9.453125" bestFit="1" customWidth="1"/>
    <col min="670" max="676" width="8.453125" bestFit="1" customWidth="1"/>
    <col min="677" max="686" width="9.453125" bestFit="1" customWidth="1"/>
    <col min="687" max="693" width="8.453125" bestFit="1" customWidth="1"/>
    <col min="694" max="703" width="9.453125" bestFit="1" customWidth="1"/>
    <col min="704" max="713" width="8.453125" bestFit="1" customWidth="1"/>
    <col min="714" max="738" width="9.453125" bestFit="1" customWidth="1"/>
    <col min="739" max="763" width="10.453125" bestFit="1" customWidth="1"/>
    <col min="764" max="769" width="9.453125" bestFit="1" customWidth="1"/>
    <col min="770" max="787" width="10.453125" bestFit="1" customWidth="1"/>
    <col min="788" max="796" width="9.453125" bestFit="1" customWidth="1"/>
    <col min="797" max="807" width="10.453125" bestFit="1" customWidth="1"/>
    <col min="808" max="816" width="8.453125" bestFit="1" customWidth="1"/>
    <col min="817" max="837" width="9.453125" bestFit="1" customWidth="1"/>
    <col min="838" max="841" width="8.453125" bestFit="1" customWidth="1"/>
    <col min="842" max="858" width="9.453125" bestFit="1" customWidth="1"/>
    <col min="859" max="862" width="8.453125" bestFit="1" customWidth="1"/>
    <col min="863" max="885" width="9.453125" bestFit="1" customWidth="1"/>
    <col min="886" max="901" width="8.453125" bestFit="1" customWidth="1"/>
    <col min="902" max="933" width="9.453125" bestFit="1" customWidth="1"/>
    <col min="934" max="955" width="8.453125" bestFit="1" customWidth="1"/>
    <col min="956" max="1029" width="9.453125" bestFit="1" customWidth="1"/>
    <col min="1030" max="1062" width="8.453125" bestFit="1" customWidth="1"/>
    <col min="1063" max="1133" width="9.453125" bestFit="1" customWidth="1"/>
    <col min="1134" max="1178" width="8.453125" bestFit="1" customWidth="1"/>
    <col min="1179" max="1292" width="9.453125" bestFit="1" customWidth="1"/>
    <col min="1293" max="1320" width="8.453125" bestFit="1" customWidth="1"/>
    <col min="1321" max="1403" width="9.453125" bestFit="1" customWidth="1"/>
    <col min="1404" max="1431" width="8.453125" bestFit="1" customWidth="1"/>
    <col min="1432" max="1517" width="9.453125" bestFit="1" customWidth="1"/>
    <col min="1518" max="1608" width="10.453125" bestFit="1" customWidth="1"/>
    <col min="1609" max="1640" width="9.453125" bestFit="1" customWidth="1"/>
    <col min="1641" max="1703" width="10.453125" bestFit="1" customWidth="1"/>
    <col min="1704" max="1740" width="9.453125" bestFit="1" customWidth="1"/>
    <col min="1741" max="1783" width="10.453125" bestFit="1" customWidth="1"/>
    <col min="1784" max="1804" width="8.453125" bestFit="1" customWidth="1"/>
    <col min="1805" max="1900" width="9.453125" bestFit="1" customWidth="1"/>
    <col min="1901" max="1935" width="8.453125" bestFit="1" customWidth="1"/>
    <col min="1936" max="2025" width="9.453125" bestFit="1" customWidth="1"/>
    <col min="2026" max="2066" width="8.453125" bestFit="1" customWidth="1"/>
    <col min="2067" max="2140" width="9.453125" bestFit="1" customWidth="1"/>
    <col min="2141" max="2183" width="8.453125" bestFit="1" customWidth="1"/>
    <col min="2184" max="2262" width="9.453125" bestFit="1" customWidth="1"/>
    <col min="2263" max="2295" width="8.453125" bestFit="1" customWidth="1"/>
    <col min="2296" max="2382" width="9.453125" bestFit="1" customWidth="1"/>
    <col min="2383" max="2414" width="8.453125" bestFit="1" customWidth="1"/>
    <col min="2415" max="2504" width="9.453125" bestFit="1" customWidth="1"/>
    <col min="2505" max="2540" width="8.453125" bestFit="1" customWidth="1"/>
    <col min="2541" max="2603" width="9.453125" bestFit="1" customWidth="1"/>
    <col min="2604" max="2629" width="8.453125" bestFit="1" customWidth="1"/>
    <col min="2630" max="2693" width="9.453125" bestFit="1" customWidth="1"/>
    <col min="2694" max="2722" width="8.453125" bestFit="1" customWidth="1"/>
    <col min="2723" max="2808" width="9.453125" bestFit="1" customWidth="1"/>
    <col min="2809" max="2873" width="10.453125" bestFit="1" customWidth="1"/>
    <col min="2874" max="2892" width="9.453125" bestFit="1" customWidth="1"/>
    <col min="2893" max="2957" width="10.453125" bestFit="1" customWidth="1"/>
    <col min="2958" max="2984" width="9.453125" bestFit="1" customWidth="1"/>
    <col min="2985" max="3008" width="10.453125" bestFit="1" customWidth="1"/>
    <col min="3009" max="3034" width="8.453125" bestFit="1" customWidth="1"/>
    <col min="3035" max="3095" width="9.453125" bestFit="1" customWidth="1"/>
    <col min="3096" max="3120" width="8.453125" bestFit="1" customWidth="1"/>
    <col min="3121" max="3186" width="9.453125" bestFit="1" customWidth="1"/>
    <col min="3187" max="3222" width="8.453125" bestFit="1" customWidth="1"/>
    <col min="3223" max="3288" width="9.453125" bestFit="1" customWidth="1"/>
    <col min="3289" max="3320" width="8.453125" bestFit="1" customWidth="1"/>
    <col min="3321" max="3365" width="9.453125" bestFit="1" customWidth="1"/>
    <col min="3366" max="3402" width="8.453125" bestFit="1" customWidth="1"/>
    <col min="3403" max="3464" width="9.453125" bestFit="1" customWidth="1"/>
    <col min="3465" max="3496" width="8.453125" bestFit="1" customWidth="1"/>
    <col min="3497" max="3553" width="9.453125" bestFit="1" customWidth="1"/>
    <col min="3554" max="3581" width="8.453125" bestFit="1" customWidth="1"/>
    <col min="3582" max="3622" width="9.453125" bestFit="1" customWidth="1"/>
    <col min="3623" max="3639" width="8.453125" bestFit="1" customWidth="1"/>
    <col min="3640" max="3689" width="9.453125" bestFit="1" customWidth="1"/>
    <col min="3690" max="3712" width="8.453125" bestFit="1" customWidth="1"/>
    <col min="3713" max="3770" width="9.453125" bestFit="1" customWidth="1"/>
    <col min="3771" max="3810" width="10.453125" bestFit="1" customWidth="1"/>
    <col min="3811" max="3839" width="9.453125" bestFit="1" customWidth="1"/>
    <col min="3840" max="3896" width="10.453125" bestFit="1" customWidth="1"/>
    <col min="3897" max="3923" width="9.453125" bestFit="1" customWidth="1"/>
    <col min="3924" max="3958" width="10.453125" bestFit="1" customWidth="1"/>
    <col min="3959" max="3975" width="8.453125" bestFit="1" customWidth="1"/>
    <col min="3976" max="4026" width="9.453125" bestFit="1" customWidth="1"/>
    <col min="4027" max="4052" width="8.453125" bestFit="1" customWidth="1"/>
    <col min="4053" max="4083" width="9.453125" bestFit="1" customWidth="1"/>
    <col min="4084" max="4103" width="8.453125" bestFit="1" customWidth="1"/>
    <col min="4104" max="4115" width="9.453125" bestFit="1" customWidth="1"/>
    <col min="4116" max="4116" width="10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8383</v>
      </c>
      <c r="B2" t="s">
        <v>8363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33" t="s">
        <v>8377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33" t="s">
        <v>8378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33" t="s">
        <v>8379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33" t="s">
        <v>8380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33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33" t="s">
        <v>8381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33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33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33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33" t="s">
        <v>8374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33" t="s">
        <v>8375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33" t="s">
        <v>8382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3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70" zoomScaleNormal="70" workbookViewId="0">
      <pane ySplit="1" topLeftCell="A2" activePane="bottomLeft" state="frozen"/>
      <selection pane="bottomLeft" activeCell="U1" sqref="U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" style="6" bestFit="1" customWidth="1"/>
    <col min="5" max="5" width="16.36328125" style="8" customWidth="1"/>
    <col min="6" max="6" width="15.26953125" bestFit="1" customWidth="1"/>
    <col min="7" max="7" width="13.453125" bestFit="1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hidden="1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.7265625" bestFit="1" customWidth="1"/>
    <col min="20" max="20" width="22.17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9" t="s">
        <v>8365</v>
      </c>
      <c r="T1" s="9" t="s">
        <v>8366</v>
      </c>
      <c r="U1" s="9" t="s">
        <v>8383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 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 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 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 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 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 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 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 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 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 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 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 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 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 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 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 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 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 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 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 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 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 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 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 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 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 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 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 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 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  <c r="U3810">
        <f>YEAR(S3810)</f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  <c r="U3811">
        <f t="shared" ref="U3811:U3874" si="240">YEAR(S3811)</f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  <c r="U3812">
        <f t="shared" si="240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  <c r="U3813">
        <f t="shared" si="240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  <c r="U3814">
        <f t="shared" si="240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  <c r="U3815">
        <f t="shared" si="240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  <c r="U3816">
        <f t="shared" si="240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  <c r="U3817">
        <f t="shared" si="240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  <c r="U3818">
        <f t="shared" si="240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  <c r="U3819">
        <f t="shared" si="240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  <c r="U3820">
        <f t="shared" si="240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  <c r="U3821">
        <f t="shared" si="240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  <c r="U3822">
        <f t="shared" si="24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  <c r="U3823">
        <f t="shared" si="24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  <c r="U3824">
        <f t="shared" si="24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  <c r="U3825">
        <f t="shared" si="24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  <c r="U3826">
        <f t="shared" si="24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  <c r="U3827">
        <f t="shared" si="24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  <c r="U3828">
        <f t="shared" si="24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  <c r="U3829">
        <f t="shared" si="24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  <c r="U3830">
        <f t="shared" si="24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  <c r="U3831">
        <f t="shared" si="24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  <c r="U3832">
        <f t="shared" si="24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  <c r="U3833">
        <f t="shared" si="24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  <c r="U3834">
        <f t="shared" si="24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  <c r="U3835">
        <f t="shared" si="240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  <c r="U3836">
        <f t="shared" si="24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  <c r="U3837">
        <f t="shared" si="24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  <c r="U3838">
        <f t="shared" si="24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  <c r="U3839">
        <f t="shared" si="24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  <c r="U3840">
        <f t="shared" si="24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  <c r="U3841">
        <f t="shared" si="24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  <c r="U3842">
        <f t="shared" si="240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 2), 0)</f>
        <v>25.65</v>
      </c>
      <c r="Q3843" t="s">
        <v>8315</v>
      </c>
      <c r="R3843" t="s">
        <v>8316</v>
      </c>
      <c r="S3843" s="13">
        <f t="shared" ref="S3843:S3906" si="243">(((J3843/60)/60)/24)+DATE(1970,1,1)</f>
        <v>41780.785729166666</v>
      </c>
      <c r="T3843" s="13">
        <f t="shared" ref="T3843:T3906" si="244">(((I3843/60)/60)/24)+DATE(1970,1,1)</f>
        <v>41840.785729166666</v>
      </c>
      <c r="U3843">
        <f t="shared" si="240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t="s">
        <v>8315</v>
      </c>
      <c r="R3844" t="s">
        <v>8316</v>
      </c>
      <c r="S3844" s="13">
        <f t="shared" si="243"/>
        <v>41740.493657407409</v>
      </c>
      <c r="T3844" s="13">
        <f t="shared" si="244"/>
        <v>41770.493657407409</v>
      </c>
      <c r="U3844">
        <f t="shared" si="240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t="s">
        <v>8315</v>
      </c>
      <c r="R3845" t="s">
        <v>8316</v>
      </c>
      <c r="S3845" s="13">
        <f t="shared" si="243"/>
        <v>41766.072500000002</v>
      </c>
      <c r="T3845" s="13">
        <f t="shared" si="244"/>
        <v>41791.072500000002</v>
      </c>
      <c r="U3845">
        <f t="shared" si="240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t="s">
        <v>8315</v>
      </c>
      <c r="R3846" t="s">
        <v>8316</v>
      </c>
      <c r="S3846" s="13">
        <f t="shared" si="243"/>
        <v>41766.617291666669</v>
      </c>
      <c r="T3846" s="13">
        <f t="shared" si="244"/>
        <v>41793.290972222225</v>
      </c>
      <c r="U3846">
        <f t="shared" si="240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t="s">
        <v>8315</v>
      </c>
      <c r="R3847" t="s">
        <v>8316</v>
      </c>
      <c r="S3847" s="13">
        <f t="shared" si="243"/>
        <v>42248.627013888887</v>
      </c>
      <c r="T3847" s="13">
        <f t="shared" si="244"/>
        <v>42278.627013888887</v>
      </c>
      <c r="U3847">
        <f t="shared" si="240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t="s">
        <v>8315</v>
      </c>
      <c r="R3848" t="s">
        <v>8316</v>
      </c>
      <c r="S3848" s="13">
        <f t="shared" si="243"/>
        <v>41885.221550925926</v>
      </c>
      <c r="T3848" s="13">
        <f t="shared" si="244"/>
        <v>41916.290972222225</v>
      </c>
      <c r="U3848">
        <f t="shared" si="240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t="s">
        <v>8315</v>
      </c>
      <c r="R3849" t="s">
        <v>8316</v>
      </c>
      <c r="S3849" s="13">
        <f t="shared" si="243"/>
        <v>42159.224432870367</v>
      </c>
      <c r="T3849" s="13">
        <f t="shared" si="244"/>
        <v>42204.224432870367</v>
      </c>
      <c r="U3849">
        <f t="shared" si="240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t="s">
        <v>8315</v>
      </c>
      <c r="R3850" t="s">
        <v>8316</v>
      </c>
      <c r="S3850" s="13">
        <f t="shared" si="243"/>
        <v>42265.817002314812</v>
      </c>
      <c r="T3850" s="13">
        <f t="shared" si="244"/>
        <v>42295.817002314812</v>
      </c>
      <c r="U3850">
        <f t="shared" si="240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t="s">
        <v>8315</v>
      </c>
      <c r="R3851" t="s">
        <v>8316</v>
      </c>
      <c r="S3851" s="13">
        <f t="shared" si="243"/>
        <v>42136.767175925925</v>
      </c>
      <c r="T3851" s="13">
        <f t="shared" si="244"/>
        <v>42166.767175925925</v>
      </c>
      <c r="U3851">
        <f t="shared" si="240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t="s">
        <v>8315</v>
      </c>
      <c r="R3852" t="s">
        <v>8316</v>
      </c>
      <c r="S3852" s="13">
        <f t="shared" si="243"/>
        <v>41975.124340277776</v>
      </c>
      <c r="T3852" s="13">
        <f t="shared" si="244"/>
        <v>42005.124340277776</v>
      </c>
      <c r="U3852">
        <f t="shared" si="240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t="s">
        <v>8315</v>
      </c>
      <c r="R3853" t="s">
        <v>8316</v>
      </c>
      <c r="S3853" s="13">
        <f t="shared" si="243"/>
        <v>42172.439571759256</v>
      </c>
      <c r="T3853" s="13">
        <f t="shared" si="244"/>
        <v>42202.439571759256</v>
      </c>
      <c r="U3853">
        <f t="shared" si="240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t="s">
        <v>8315</v>
      </c>
      <c r="R3854" t="s">
        <v>8316</v>
      </c>
      <c r="S3854" s="13">
        <f t="shared" si="243"/>
        <v>42065.190694444449</v>
      </c>
      <c r="T3854" s="13">
        <f t="shared" si="244"/>
        <v>42090.149027777778</v>
      </c>
      <c r="U3854">
        <f t="shared" si="240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t="s">
        <v>8315</v>
      </c>
      <c r="R3855" t="s">
        <v>8316</v>
      </c>
      <c r="S3855" s="13">
        <f t="shared" si="243"/>
        <v>41848.84002314815</v>
      </c>
      <c r="T3855" s="13">
        <f t="shared" si="244"/>
        <v>41883.84002314815</v>
      </c>
      <c r="U3855">
        <f t="shared" si="240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t="s">
        <v>8315</v>
      </c>
      <c r="R3856" t="s">
        <v>8316</v>
      </c>
      <c r="S3856" s="13">
        <f t="shared" si="243"/>
        <v>42103.884930555556</v>
      </c>
      <c r="T3856" s="13">
        <f t="shared" si="244"/>
        <v>42133.884930555556</v>
      </c>
      <c r="U3856">
        <f t="shared" si="240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t="s">
        <v>8315</v>
      </c>
      <c r="R3857" t="s">
        <v>8316</v>
      </c>
      <c r="S3857" s="13">
        <f t="shared" si="243"/>
        <v>42059.970729166671</v>
      </c>
      <c r="T3857" s="13">
        <f t="shared" si="244"/>
        <v>42089.929062499999</v>
      </c>
      <c r="U3857">
        <f t="shared" si="240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t="s">
        <v>8315</v>
      </c>
      <c r="R3858" t="s">
        <v>8316</v>
      </c>
      <c r="S3858" s="13">
        <f t="shared" si="243"/>
        <v>42041.743090277778</v>
      </c>
      <c r="T3858" s="13">
        <f t="shared" si="244"/>
        <v>42071.701423611114</v>
      </c>
      <c r="U3858">
        <f t="shared" si="240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t="s">
        <v>8315</v>
      </c>
      <c r="R3859" t="s">
        <v>8316</v>
      </c>
      <c r="S3859" s="13">
        <f t="shared" si="243"/>
        <v>41829.73715277778</v>
      </c>
      <c r="T3859" s="13">
        <f t="shared" si="244"/>
        <v>41852.716666666667</v>
      </c>
      <c r="U3859">
        <f t="shared" si="240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t="s">
        <v>8315</v>
      </c>
      <c r="R3860" t="s">
        <v>8316</v>
      </c>
      <c r="S3860" s="13">
        <f t="shared" si="243"/>
        <v>42128.431064814817</v>
      </c>
      <c r="T3860" s="13">
        <f t="shared" si="244"/>
        <v>42146.875</v>
      </c>
      <c r="U3860">
        <f t="shared" si="240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t="s">
        <v>8315</v>
      </c>
      <c r="R3861" t="s">
        <v>8316</v>
      </c>
      <c r="S3861" s="13">
        <f t="shared" si="243"/>
        <v>41789.893599537041</v>
      </c>
      <c r="T3861" s="13">
        <f t="shared" si="244"/>
        <v>41815.875</v>
      </c>
      <c r="U3861">
        <f t="shared" si="240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t="s">
        <v>8315</v>
      </c>
      <c r="R3862" t="s">
        <v>8316</v>
      </c>
      <c r="S3862" s="13">
        <f t="shared" si="243"/>
        <v>41833.660995370366</v>
      </c>
      <c r="T3862" s="13">
        <f t="shared" si="244"/>
        <v>41863.660995370366</v>
      </c>
      <c r="U3862">
        <f t="shared" si="240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t="s">
        <v>8315</v>
      </c>
      <c r="R3863" t="s">
        <v>8316</v>
      </c>
      <c r="S3863" s="13">
        <f t="shared" si="243"/>
        <v>41914.590011574073</v>
      </c>
      <c r="T3863" s="13">
        <f t="shared" si="244"/>
        <v>41955.907638888893</v>
      </c>
      <c r="U3863">
        <f t="shared" si="240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t="s">
        <v>8315</v>
      </c>
      <c r="R3864" t="s">
        <v>8316</v>
      </c>
      <c r="S3864" s="13">
        <f t="shared" si="243"/>
        <v>42611.261064814811</v>
      </c>
      <c r="T3864" s="13">
        <f t="shared" si="244"/>
        <v>42625.707638888889</v>
      </c>
      <c r="U3864">
        <f t="shared" si="240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t="s">
        <v>8315</v>
      </c>
      <c r="R3865" t="s">
        <v>8316</v>
      </c>
      <c r="S3865" s="13">
        <f t="shared" si="243"/>
        <v>42253.633159722223</v>
      </c>
      <c r="T3865" s="13">
        <f t="shared" si="244"/>
        <v>42313.674826388888</v>
      </c>
      <c r="U3865">
        <f t="shared" si="240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t="s">
        <v>8315</v>
      </c>
      <c r="R3866" t="s">
        <v>8316</v>
      </c>
      <c r="S3866" s="13">
        <f t="shared" si="243"/>
        <v>42295.891828703709</v>
      </c>
      <c r="T3866" s="13">
        <f t="shared" si="244"/>
        <v>42325.933495370366</v>
      </c>
      <c r="U3866">
        <f t="shared" si="240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t="s">
        <v>8315</v>
      </c>
      <c r="R3867" t="s">
        <v>8316</v>
      </c>
      <c r="S3867" s="13">
        <f t="shared" si="243"/>
        <v>41841.651597222226</v>
      </c>
      <c r="T3867" s="13">
        <f t="shared" si="244"/>
        <v>41881.229166666664</v>
      </c>
      <c r="U3867">
        <f t="shared" si="240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t="s">
        <v>8315</v>
      </c>
      <c r="R3868" t="s">
        <v>8316</v>
      </c>
      <c r="S3868" s="13">
        <f t="shared" si="243"/>
        <v>42402.947002314817</v>
      </c>
      <c r="T3868" s="13">
        <f t="shared" si="244"/>
        <v>42452.145138888889</v>
      </c>
      <c r="U3868">
        <f t="shared" si="240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t="s">
        <v>8315</v>
      </c>
      <c r="R3869" t="s">
        <v>8316</v>
      </c>
      <c r="S3869" s="13">
        <f t="shared" si="243"/>
        <v>42509.814108796301</v>
      </c>
      <c r="T3869" s="13">
        <f t="shared" si="244"/>
        <v>42539.814108796301</v>
      </c>
      <c r="U3869">
        <f t="shared" si="240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t="s">
        <v>8315</v>
      </c>
      <c r="R3870" t="s">
        <v>8357</v>
      </c>
      <c r="S3870" s="13">
        <f t="shared" si="243"/>
        <v>41865.659780092588</v>
      </c>
      <c r="T3870" s="13">
        <f t="shared" si="244"/>
        <v>41890.659780092588</v>
      </c>
      <c r="U3870">
        <f t="shared" si="240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t="s">
        <v>8315</v>
      </c>
      <c r="R3871" t="s">
        <v>8357</v>
      </c>
      <c r="S3871" s="13">
        <f t="shared" si="243"/>
        <v>42047.724444444444</v>
      </c>
      <c r="T3871" s="13">
        <f t="shared" si="244"/>
        <v>42077.132638888885</v>
      </c>
      <c r="U3871">
        <f t="shared" si="240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t="s">
        <v>8315</v>
      </c>
      <c r="R3872" t="s">
        <v>8357</v>
      </c>
      <c r="S3872" s="13">
        <f t="shared" si="243"/>
        <v>41793.17219907407</v>
      </c>
      <c r="T3872" s="13">
        <f t="shared" si="244"/>
        <v>41823.17219907407</v>
      </c>
      <c r="U3872">
        <f t="shared" si="240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t="s">
        <v>8315</v>
      </c>
      <c r="R3873" t="s">
        <v>8357</v>
      </c>
      <c r="S3873" s="13">
        <f t="shared" si="243"/>
        <v>42763.780671296292</v>
      </c>
      <c r="T3873" s="13">
        <f t="shared" si="244"/>
        <v>42823.739004629635</v>
      </c>
      <c r="U3873">
        <f t="shared" si="240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t="s">
        <v>8315</v>
      </c>
      <c r="R3874" t="s">
        <v>8357</v>
      </c>
      <c r="S3874" s="13">
        <f t="shared" si="243"/>
        <v>42180.145787037036</v>
      </c>
      <c r="T3874" s="13">
        <f t="shared" si="244"/>
        <v>42230.145787037036</v>
      </c>
      <c r="U3874">
        <f t="shared" si="240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t="s">
        <v>8315</v>
      </c>
      <c r="R3875" t="s">
        <v>8357</v>
      </c>
      <c r="S3875" s="13">
        <f t="shared" si="243"/>
        <v>42255.696006944447</v>
      </c>
      <c r="T3875" s="13">
        <f t="shared" si="244"/>
        <v>42285.696006944447</v>
      </c>
      <c r="U3875">
        <f t="shared" ref="U3875:U3938" si="245">YEAR(S3875)</f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t="s">
        <v>8315</v>
      </c>
      <c r="R3876" t="s">
        <v>8357</v>
      </c>
      <c r="S3876" s="13">
        <f t="shared" si="243"/>
        <v>42007.016458333332</v>
      </c>
      <c r="T3876" s="13">
        <f t="shared" si="244"/>
        <v>42028.041666666672</v>
      </c>
      <c r="U3876">
        <f t="shared" si="245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t="s">
        <v>8315</v>
      </c>
      <c r="R3877" t="s">
        <v>8357</v>
      </c>
      <c r="S3877" s="13">
        <f t="shared" si="243"/>
        <v>42615.346817129626</v>
      </c>
      <c r="T3877" s="13">
        <f t="shared" si="244"/>
        <v>42616.416666666672</v>
      </c>
      <c r="U3877">
        <f t="shared" si="245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t="s">
        <v>8315</v>
      </c>
      <c r="R3878" t="s">
        <v>8357</v>
      </c>
      <c r="S3878" s="13">
        <f t="shared" si="243"/>
        <v>42372.624166666668</v>
      </c>
      <c r="T3878" s="13">
        <f t="shared" si="244"/>
        <v>42402.624166666668</v>
      </c>
      <c r="U3878">
        <f t="shared" si="245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t="s">
        <v>8315</v>
      </c>
      <c r="R3879" t="s">
        <v>8357</v>
      </c>
      <c r="S3879" s="13">
        <f t="shared" si="243"/>
        <v>42682.67768518519</v>
      </c>
      <c r="T3879" s="13">
        <f t="shared" si="244"/>
        <v>42712.67768518519</v>
      </c>
      <c r="U3879">
        <f t="shared" si="245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t="s">
        <v>8315</v>
      </c>
      <c r="R3880" t="s">
        <v>8357</v>
      </c>
      <c r="S3880" s="13">
        <f t="shared" si="243"/>
        <v>42154.818819444445</v>
      </c>
      <c r="T3880" s="13">
        <f t="shared" si="244"/>
        <v>42185.165972222225</v>
      </c>
      <c r="U3880">
        <f t="shared" si="245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t="s">
        <v>8315</v>
      </c>
      <c r="R3881" t="s">
        <v>8357</v>
      </c>
      <c r="S3881" s="13">
        <f t="shared" si="243"/>
        <v>41999.861064814817</v>
      </c>
      <c r="T3881" s="13">
        <f t="shared" si="244"/>
        <v>42029.861064814817</v>
      </c>
      <c r="U3881">
        <f t="shared" si="245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t="s">
        <v>8315</v>
      </c>
      <c r="R3882" t="s">
        <v>8357</v>
      </c>
      <c r="S3882" s="13">
        <f t="shared" si="243"/>
        <v>41815.815046296295</v>
      </c>
      <c r="T3882" s="13">
        <f t="shared" si="244"/>
        <v>41850.958333333336</v>
      </c>
      <c r="U3882">
        <f t="shared" si="245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t="s">
        <v>8315</v>
      </c>
      <c r="R3883" t="s">
        <v>8357</v>
      </c>
      <c r="S3883" s="13">
        <f t="shared" si="243"/>
        <v>42756.018506944441</v>
      </c>
      <c r="T3883" s="13">
        <f t="shared" si="244"/>
        <v>42786.018506944441</v>
      </c>
      <c r="U3883">
        <f t="shared" si="245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t="s">
        <v>8315</v>
      </c>
      <c r="R3884" t="s">
        <v>8357</v>
      </c>
      <c r="S3884" s="13">
        <f t="shared" si="243"/>
        <v>42373.983449074076</v>
      </c>
      <c r="T3884" s="13">
        <f t="shared" si="244"/>
        <v>42400.960416666669</v>
      </c>
      <c r="U3884">
        <f t="shared" si="245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t="s">
        <v>8315</v>
      </c>
      <c r="R3885" t="s">
        <v>8357</v>
      </c>
      <c r="S3885" s="13">
        <f t="shared" si="243"/>
        <v>41854.602650462963</v>
      </c>
      <c r="T3885" s="13">
        <f t="shared" si="244"/>
        <v>41884.602650462963</v>
      </c>
      <c r="U3885">
        <f t="shared" si="245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t="s">
        <v>8315</v>
      </c>
      <c r="R3886" t="s">
        <v>8357</v>
      </c>
      <c r="S3886" s="13">
        <f t="shared" si="243"/>
        <v>42065.791574074072</v>
      </c>
      <c r="T3886" s="13">
        <f t="shared" si="244"/>
        <v>42090.749907407408</v>
      </c>
      <c r="U3886">
        <f t="shared" si="245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t="s">
        <v>8315</v>
      </c>
      <c r="R3887" t="s">
        <v>8357</v>
      </c>
      <c r="S3887" s="13">
        <f t="shared" si="243"/>
        <v>42469.951284722221</v>
      </c>
      <c r="T3887" s="13">
        <f t="shared" si="244"/>
        <v>42499.951284722221</v>
      </c>
      <c r="U3887">
        <f t="shared" si="245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t="s">
        <v>8315</v>
      </c>
      <c r="R3888" t="s">
        <v>8357</v>
      </c>
      <c r="S3888" s="13">
        <f t="shared" si="243"/>
        <v>41954.228032407409</v>
      </c>
      <c r="T3888" s="13">
        <f t="shared" si="244"/>
        <v>41984.228032407409</v>
      </c>
      <c r="U3888">
        <f t="shared" si="245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t="s">
        <v>8315</v>
      </c>
      <c r="R3889" t="s">
        <v>8357</v>
      </c>
      <c r="S3889" s="13">
        <f t="shared" si="243"/>
        <v>42079.857974537037</v>
      </c>
      <c r="T3889" s="13">
        <f t="shared" si="244"/>
        <v>42125.916666666672</v>
      </c>
      <c r="U3889">
        <f t="shared" si="245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t="s">
        <v>8315</v>
      </c>
      <c r="R3890" t="s">
        <v>8316</v>
      </c>
      <c r="S3890" s="13">
        <f t="shared" si="243"/>
        <v>42762.545810185184</v>
      </c>
      <c r="T3890" s="13">
        <f t="shared" si="244"/>
        <v>42792.545810185184</v>
      </c>
      <c r="U3890">
        <f t="shared" si="24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t="s">
        <v>8315</v>
      </c>
      <c r="R3891" t="s">
        <v>8316</v>
      </c>
      <c r="S3891" s="13">
        <f t="shared" si="243"/>
        <v>41977.004976851851</v>
      </c>
      <c r="T3891" s="13">
        <f t="shared" si="244"/>
        <v>42008.976388888885</v>
      </c>
      <c r="U3891">
        <f t="shared" si="24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t="s">
        <v>8315</v>
      </c>
      <c r="R3892" t="s">
        <v>8316</v>
      </c>
      <c r="S3892" s="13">
        <f t="shared" si="243"/>
        <v>42171.758611111116</v>
      </c>
      <c r="T3892" s="13">
        <f t="shared" si="244"/>
        <v>42231.758611111116</v>
      </c>
      <c r="U3892">
        <f t="shared" si="24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t="s">
        <v>8315</v>
      </c>
      <c r="R3893" t="s">
        <v>8316</v>
      </c>
      <c r="S3893" s="13">
        <f t="shared" si="243"/>
        <v>42056.1324537037</v>
      </c>
      <c r="T3893" s="13">
        <f t="shared" si="244"/>
        <v>42086.207638888889</v>
      </c>
      <c r="U3893">
        <f t="shared" si="24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t="s">
        <v>8315</v>
      </c>
      <c r="R3894" t="s">
        <v>8316</v>
      </c>
      <c r="S3894" s="13">
        <f t="shared" si="243"/>
        <v>41867.652280092596</v>
      </c>
      <c r="T3894" s="13">
        <f t="shared" si="244"/>
        <v>41875.291666666664</v>
      </c>
      <c r="U3894">
        <f t="shared" si="24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t="s">
        <v>8315</v>
      </c>
      <c r="R3895" t="s">
        <v>8316</v>
      </c>
      <c r="S3895" s="13">
        <f t="shared" si="243"/>
        <v>41779.657870370371</v>
      </c>
      <c r="T3895" s="13">
        <f t="shared" si="244"/>
        <v>41821.25</v>
      </c>
      <c r="U3895">
        <f t="shared" si="24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t="s">
        <v>8315</v>
      </c>
      <c r="R3896" t="s">
        <v>8316</v>
      </c>
      <c r="S3896" s="13">
        <f t="shared" si="243"/>
        <v>42679.958472222221</v>
      </c>
      <c r="T3896" s="13">
        <f t="shared" si="244"/>
        <v>42710.207638888889</v>
      </c>
      <c r="U3896">
        <f t="shared" si="245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t="s">
        <v>8315</v>
      </c>
      <c r="R3897" t="s">
        <v>8316</v>
      </c>
      <c r="S3897" s="13">
        <f t="shared" si="243"/>
        <v>42032.250208333338</v>
      </c>
      <c r="T3897" s="13">
        <f t="shared" si="244"/>
        <v>42063.250208333338</v>
      </c>
      <c r="U3897">
        <f t="shared" si="24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t="s">
        <v>8315</v>
      </c>
      <c r="R3898" t="s">
        <v>8316</v>
      </c>
      <c r="S3898" s="13">
        <f t="shared" si="243"/>
        <v>41793.191875000004</v>
      </c>
      <c r="T3898" s="13">
        <f t="shared" si="244"/>
        <v>41807.191875000004</v>
      </c>
      <c r="U3898">
        <f t="shared" si="24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t="s">
        <v>8315</v>
      </c>
      <c r="R3899" t="s">
        <v>8316</v>
      </c>
      <c r="S3899" s="13">
        <f t="shared" si="243"/>
        <v>41982.87364583333</v>
      </c>
      <c r="T3899" s="13">
        <f t="shared" si="244"/>
        <v>42012.87364583333</v>
      </c>
      <c r="U3899">
        <f t="shared" si="24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t="s">
        <v>8315</v>
      </c>
      <c r="R3900" t="s">
        <v>8316</v>
      </c>
      <c r="S3900" s="13">
        <f t="shared" si="243"/>
        <v>42193.482291666667</v>
      </c>
      <c r="T3900" s="13">
        <f t="shared" si="244"/>
        <v>42233.666666666672</v>
      </c>
      <c r="U3900">
        <f t="shared" si="24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t="s">
        <v>8315</v>
      </c>
      <c r="R3901" t="s">
        <v>8316</v>
      </c>
      <c r="S3901" s="13">
        <f t="shared" si="243"/>
        <v>41843.775011574071</v>
      </c>
      <c r="T3901" s="13">
        <f t="shared" si="244"/>
        <v>41863.775011574071</v>
      </c>
      <c r="U3901">
        <f t="shared" si="24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t="s">
        <v>8315</v>
      </c>
      <c r="R3902" t="s">
        <v>8316</v>
      </c>
      <c r="S3902" s="13">
        <f t="shared" si="243"/>
        <v>42136.092488425929</v>
      </c>
      <c r="T3902" s="13">
        <f t="shared" si="244"/>
        <v>42166.092488425929</v>
      </c>
      <c r="U3902">
        <f t="shared" si="24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t="s">
        <v>8315</v>
      </c>
      <c r="R3903" t="s">
        <v>8316</v>
      </c>
      <c r="S3903" s="13">
        <f t="shared" si="243"/>
        <v>42317.826377314821</v>
      </c>
      <c r="T3903" s="13">
        <f t="shared" si="244"/>
        <v>42357.826377314821</v>
      </c>
      <c r="U3903">
        <f t="shared" si="245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t="s">
        <v>8315</v>
      </c>
      <c r="R3904" t="s">
        <v>8316</v>
      </c>
      <c r="S3904" s="13">
        <f t="shared" si="243"/>
        <v>42663.468078703707</v>
      </c>
      <c r="T3904" s="13">
        <f t="shared" si="244"/>
        <v>42688.509745370371</v>
      </c>
      <c r="U3904">
        <f t="shared" si="24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t="s">
        <v>8315</v>
      </c>
      <c r="R3905" t="s">
        <v>8316</v>
      </c>
      <c r="S3905" s="13">
        <f t="shared" si="243"/>
        <v>42186.01116898148</v>
      </c>
      <c r="T3905" s="13">
        <f t="shared" si="244"/>
        <v>42230.818055555559</v>
      </c>
      <c r="U3905">
        <f t="shared" si="24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t="s">
        <v>8315</v>
      </c>
      <c r="R3906" t="s">
        <v>8316</v>
      </c>
      <c r="S3906" s="13">
        <f t="shared" si="243"/>
        <v>42095.229166666672</v>
      </c>
      <c r="T3906" s="13">
        <f t="shared" si="244"/>
        <v>42109.211111111115</v>
      </c>
      <c r="U3906">
        <f t="shared" si="245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ROUND(E3907/D3907*100,0)</f>
        <v>12</v>
      </c>
      <c r="P3907">
        <f t="shared" ref="P3907:P3970" si="247">IFERROR(ROUND(E3907/L3907, 2), 0)</f>
        <v>24.71</v>
      </c>
      <c r="Q3907" t="s">
        <v>8315</v>
      </c>
      <c r="R3907" t="s">
        <v>8316</v>
      </c>
      <c r="S3907" s="13">
        <f t="shared" ref="S3907:S3970" si="248">(((J3907/60)/60)/24)+DATE(1970,1,1)</f>
        <v>42124.623877314814</v>
      </c>
      <c r="T3907" s="13">
        <f t="shared" ref="T3907:T3970" si="249">(((I3907/60)/60)/24)+DATE(1970,1,1)</f>
        <v>42166.958333333328</v>
      </c>
      <c r="U3907">
        <f t="shared" si="245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7"/>
        <v>63.13</v>
      </c>
      <c r="Q3908" t="s">
        <v>8315</v>
      </c>
      <c r="R3908" t="s">
        <v>8316</v>
      </c>
      <c r="S3908" s="13">
        <f t="shared" si="248"/>
        <v>42143.917743055557</v>
      </c>
      <c r="T3908" s="13">
        <f t="shared" si="249"/>
        <v>42181.559027777781</v>
      </c>
      <c r="U3908">
        <f t="shared" si="245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7"/>
        <v>38.25</v>
      </c>
      <c r="Q3909" t="s">
        <v>8315</v>
      </c>
      <c r="R3909" t="s">
        <v>8316</v>
      </c>
      <c r="S3909" s="13">
        <f t="shared" si="248"/>
        <v>41906.819513888891</v>
      </c>
      <c r="T3909" s="13">
        <f t="shared" si="249"/>
        <v>41938.838888888888</v>
      </c>
      <c r="U3909">
        <f t="shared" si="245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7"/>
        <v>16.25</v>
      </c>
      <c r="Q3910" t="s">
        <v>8315</v>
      </c>
      <c r="R3910" t="s">
        <v>8316</v>
      </c>
      <c r="S3910" s="13">
        <f t="shared" si="248"/>
        <v>41834.135370370372</v>
      </c>
      <c r="T3910" s="13">
        <f t="shared" si="249"/>
        <v>41849.135370370372</v>
      </c>
      <c r="U3910">
        <f t="shared" si="245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7"/>
        <v>33.75</v>
      </c>
      <c r="Q3911" t="s">
        <v>8315</v>
      </c>
      <c r="R3911" t="s">
        <v>8316</v>
      </c>
      <c r="S3911" s="13">
        <f t="shared" si="248"/>
        <v>41863.359282407408</v>
      </c>
      <c r="T3911" s="13">
        <f t="shared" si="249"/>
        <v>41893.359282407408</v>
      </c>
      <c r="U3911">
        <f t="shared" si="245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7"/>
        <v>61.67</v>
      </c>
      <c r="Q3912" t="s">
        <v>8315</v>
      </c>
      <c r="R3912" t="s">
        <v>8316</v>
      </c>
      <c r="S3912" s="13">
        <f t="shared" si="248"/>
        <v>42224.756909722222</v>
      </c>
      <c r="T3912" s="13">
        <f t="shared" si="249"/>
        <v>42254.756909722222</v>
      </c>
      <c r="U3912">
        <f t="shared" si="245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7"/>
        <v>83.14</v>
      </c>
      <c r="Q3913" t="s">
        <v>8315</v>
      </c>
      <c r="R3913" t="s">
        <v>8316</v>
      </c>
      <c r="S3913" s="13">
        <f t="shared" si="248"/>
        <v>41939.8122337963</v>
      </c>
      <c r="T3913" s="13">
        <f t="shared" si="249"/>
        <v>41969.853900462964</v>
      </c>
      <c r="U3913">
        <f t="shared" si="245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7"/>
        <v>1</v>
      </c>
      <c r="Q3914" t="s">
        <v>8315</v>
      </c>
      <c r="R3914" t="s">
        <v>8316</v>
      </c>
      <c r="S3914" s="13">
        <f t="shared" si="248"/>
        <v>42059.270023148143</v>
      </c>
      <c r="T3914" s="13">
        <f t="shared" si="249"/>
        <v>42119.190972222219</v>
      </c>
      <c r="U3914">
        <f t="shared" si="245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7"/>
        <v>142.86000000000001</v>
      </c>
      <c r="Q3915" t="s">
        <v>8315</v>
      </c>
      <c r="R3915" t="s">
        <v>8316</v>
      </c>
      <c r="S3915" s="13">
        <f t="shared" si="248"/>
        <v>42308.211215277777</v>
      </c>
      <c r="T3915" s="13">
        <f t="shared" si="249"/>
        <v>42338.252881944441</v>
      </c>
      <c r="U3915">
        <f t="shared" si="245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7"/>
        <v>33.67</v>
      </c>
      <c r="Q3916" t="s">
        <v>8315</v>
      </c>
      <c r="R3916" t="s">
        <v>8316</v>
      </c>
      <c r="S3916" s="13">
        <f t="shared" si="248"/>
        <v>42114.818935185183</v>
      </c>
      <c r="T3916" s="13">
        <f t="shared" si="249"/>
        <v>42134.957638888889</v>
      </c>
      <c r="U3916">
        <f t="shared" si="245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7"/>
        <v>5</v>
      </c>
      <c r="Q3917" t="s">
        <v>8315</v>
      </c>
      <c r="R3917" t="s">
        <v>8316</v>
      </c>
      <c r="S3917" s="13">
        <f t="shared" si="248"/>
        <v>42492.98505787037</v>
      </c>
      <c r="T3917" s="13">
        <f t="shared" si="249"/>
        <v>42522.98505787037</v>
      </c>
      <c r="U3917">
        <f t="shared" si="245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>
        <f t="shared" si="247"/>
        <v>0</v>
      </c>
      <c r="Q3918" t="s">
        <v>8315</v>
      </c>
      <c r="R3918" t="s">
        <v>8316</v>
      </c>
      <c r="S3918" s="13">
        <f t="shared" si="248"/>
        <v>42494.471666666665</v>
      </c>
      <c r="T3918" s="13">
        <f t="shared" si="249"/>
        <v>42524.471666666665</v>
      </c>
      <c r="U3918">
        <f t="shared" si="245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7"/>
        <v>10</v>
      </c>
      <c r="Q3919" t="s">
        <v>8315</v>
      </c>
      <c r="R3919" t="s">
        <v>8316</v>
      </c>
      <c r="S3919" s="13">
        <f t="shared" si="248"/>
        <v>41863.527326388888</v>
      </c>
      <c r="T3919" s="13">
        <f t="shared" si="249"/>
        <v>41893.527326388888</v>
      </c>
      <c r="U3919">
        <f t="shared" si="245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7"/>
        <v>40</v>
      </c>
      <c r="Q3920" t="s">
        <v>8315</v>
      </c>
      <c r="R3920" t="s">
        <v>8316</v>
      </c>
      <c r="S3920" s="13">
        <f t="shared" si="248"/>
        <v>41843.664618055554</v>
      </c>
      <c r="T3920" s="13">
        <f t="shared" si="249"/>
        <v>41855.666666666664</v>
      </c>
      <c r="U3920">
        <f t="shared" si="245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7"/>
        <v>30</v>
      </c>
      <c r="Q3921" t="s">
        <v>8315</v>
      </c>
      <c r="R3921" t="s">
        <v>8316</v>
      </c>
      <c r="S3921" s="13">
        <f t="shared" si="248"/>
        <v>42358.684872685189</v>
      </c>
      <c r="T3921" s="13">
        <f t="shared" si="249"/>
        <v>42387</v>
      </c>
      <c r="U3921">
        <f t="shared" si="245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7"/>
        <v>45</v>
      </c>
      <c r="Q3922" t="s">
        <v>8315</v>
      </c>
      <c r="R3922" t="s">
        <v>8316</v>
      </c>
      <c r="S3922" s="13">
        <f t="shared" si="248"/>
        <v>42657.38726851852</v>
      </c>
      <c r="T3922" s="13">
        <f t="shared" si="249"/>
        <v>42687.428935185191</v>
      </c>
      <c r="U3922">
        <f t="shared" si="245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7"/>
        <v>0</v>
      </c>
      <c r="Q3923" t="s">
        <v>8315</v>
      </c>
      <c r="R3923" t="s">
        <v>8316</v>
      </c>
      <c r="S3923" s="13">
        <f t="shared" si="248"/>
        <v>41926.542303240742</v>
      </c>
      <c r="T3923" s="13">
        <f t="shared" si="249"/>
        <v>41938.75</v>
      </c>
      <c r="U3923">
        <f t="shared" si="245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7"/>
        <v>10.17</v>
      </c>
      <c r="Q3924" t="s">
        <v>8315</v>
      </c>
      <c r="R3924" t="s">
        <v>8316</v>
      </c>
      <c r="S3924" s="13">
        <f t="shared" si="248"/>
        <v>42020.768634259264</v>
      </c>
      <c r="T3924" s="13">
        <f t="shared" si="249"/>
        <v>42065.958333333328</v>
      </c>
      <c r="U3924">
        <f t="shared" si="245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7"/>
        <v>81.41</v>
      </c>
      <c r="Q3925" t="s">
        <v>8315</v>
      </c>
      <c r="R3925" t="s">
        <v>8316</v>
      </c>
      <c r="S3925" s="13">
        <f t="shared" si="248"/>
        <v>42075.979988425926</v>
      </c>
      <c r="T3925" s="13">
        <f t="shared" si="249"/>
        <v>42103.979988425926</v>
      </c>
      <c r="U3925">
        <f t="shared" si="245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7"/>
        <v>57.25</v>
      </c>
      <c r="Q3926" t="s">
        <v>8315</v>
      </c>
      <c r="R3926" t="s">
        <v>8316</v>
      </c>
      <c r="S3926" s="13">
        <f t="shared" si="248"/>
        <v>41786.959745370368</v>
      </c>
      <c r="T3926" s="13">
        <f t="shared" si="249"/>
        <v>41816.959745370368</v>
      </c>
      <c r="U3926">
        <f t="shared" si="245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7"/>
        <v>5</v>
      </c>
      <c r="Q3927" t="s">
        <v>8315</v>
      </c>
      <c r="R3927" t="s">
        <v>8316</v>
      </c>
      <c r="S3927" s="13">
        <f t="shared" si="248"/>
        <v>41820.870821759258</v>
      </c>
      <c r="T3927" s="13">
        <f t="shared" si="249"/>
        <v>41850.870821759258</v>
      </c>
      <c r="U3927">
        <f t="shared" si="245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7"/>
        <v>15</v>
      </c>
      <c r="Q3928" t="s">
        <v>8315</v>
      </c>
      <c r="R3928" t="s">
        <v>8316</v>
      </c>
      <c r="S3928" s="13">
        <f t="shared" si="248"/>
        <v>41970.085046296299</v>
      </c>
      <c r="T3928" s="13">
        <f t="shared" si="249"/>
        <v>42000.085046296299</v>
      </c>
      <c r="U3928">
        <f t="shared" si="245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7"/>
        <v>12.5</v>
      </c>
      <c r="Q3929" t="s">
        <v>8315</v>
      </c>
      <c r="R3929" t="s">
        <v>8316</v>
      </c>
      <c r="S3929" s="13">
        <f t="shared" si="248"/>
        <v>41830.267407407409</v>
      </c>
      <c r="T3929" s="13">
        <f t="shared" si="249"/>
        <v>41860.267407407409</v>
      </c>
      <c r="U3929">
        <f t="shared" si="245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7"/>
        <v>93</v>
      </c>
      <c r="Q3930" t="s">
        <v>8315</v>
      </c>
      <c r="R3930" t="s">
        <v>8316</v>
      </c>
      <c r="S3930" s="13">
        <f t="shared" si="248"/>
        <v>42265.683182870373</v>
      </c>
      <c r="T3930" s="13">
        <f t="shared" si="249"/>
        <v>42293.207638888889</v>
      </c>
      <c r="U3930">
        <f t="shared" si="245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7"/>
        <v>32.36</v>
      </c>
      <c r="Q3931" t="s">
        <v>8315</v>
      </c>
      <c r="R3931" t="s">
        <v>8316</v>
      </c>
      <c r="S3931" s="13">
        <f t="shared" si="248"/>
        <v>42601.827141203699</v>
      </c>
      <c r="T3931" s="13">
        <f t="shared" si="249"/>
        <v>42631.827141203699</v>
      </c>
      <c r="U3931">
        <f t="shared" si="245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7"/>
        <v>0</v>
      </c>
      <c r="Q3932" t="s">
        <v>8315</v>
      </c>
      <c r="R3932" t="s">
        <v>8316</v>
      </c>
      <c r="S3932" s="13">
        <f t="shared" si="248"/>
        <v>42433.338749999995</v>
      </c>
      <c r="T3932" s="13">
        <f t="shared" si="249"/>
        <v>42461.25</v>
      </c>
      <c r="U3932">
        <f t="shared" si="245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>
        <f t="shared" si="247"/>
        <v>0</v>
      </c>
      <c r="Q3933" t="s">
        <v>8315</v>
      </c>
      <c r="R3933" t="s">
        <v>8316</v>
      </c>
      <c r="S3933" s="13">
        <f t="shared" si="248"/>
        <v>42228.151701388888</v>
      </c>
      <c r="T3933" s="13">
        <f t="shared" si="249"/>
        <v>42253.151701388888</v>
      </c>
      <c r="U3933">
        <f t="shared" si="245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1</v>
      </c>
      <c r="Q3934" t="s">
        <v>8315</v>
      </c>
      <c r="R3934" t="s">
        <v>8316</v>
      </c>
      <c r="S3934" s="13">
        <f t="shared" si="248"/>
        <v>42415.168564814812</v>
      </c>
      <c r="T3934" s="13">
        <f t="shared" si="249"/>
        <v>42445.126898148148</v>
      </c>
      <c r="U3934">
        <f t="shared" si="245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7"/>
        <v>91.83</v>
      </c>
      <c r="Q3935" t="s">
        <v>8315</v>
      </c>
      <c r="R3935" t="s">
        <v>8316</v>
      </c>
      <c r="S3935" s="13">
        <f t="shared" si="248"/>
        <v>42538.968310185184</v>
      </c>
      <c r="T3935" s="13">
        <f t="shared" si="249"/>
        <v>42568.029861111107</v>
      </c>
      <c r="U3935">
        <f t="shared" si="245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7"/>
        <v>45.83</v>
      </c>
      <c r="Q3936" t="s">
        <v>8315</v>
      </c>
      <c r="R3936" t="s">
        <v>8316</v>
      </c>
      <c r="S3936" s="13">
        <f t="shared" si="248"/>
        <v>42233.671747685185</v>
      </c>
      <c r="T3936" s="13">
        <f t="shared" si="249"/>
        <v>42278.541666666672</v>
      </c>
      <c r="U3936">
        <f t="shared" si="245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7"/>
        <v>57.17</v>
      </c>
      <c r="Q3937" t="s">
        <v>8315</v>
      </c>
      <c r="R3937" t="s">
        <v>8316</v>
      </c>
      <c r="S3937" s="13">
        <f t="shared" si="248"/>
        <v>42221.656782407401</v>
      </c>
      <c r="T3937" s="13">
        <f t="shared" si="249"/>
        <v>42281.656782407401</v>
      </c>
      <c r="U3937">
        <f t="shared" si="245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7"/>
        <v>0</v>
      </c>
      <c r="Q3938" t="s">
        <v>8315</v>
      </c>
      <c r="R3938" t="s">
        <v>8316</v>
      </c>
      <c r="S3938" s="13">
        <f t="shared" si="248"/>
        <v>42675.262962962966</v>
      </c>
      <c r="T3938" s="13">
        <f t="shared" si="249"/>
        <v>42705.304629629631</v>
      </c>
      <c r="U3938">
        <f t="shared" si="245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7"/>
        <v>248.5</v>
      </c>
      <c r="Q3939" t="s">
        <v>8315</v>
      </c>
      <c r="R3939" t="s">
        <v>8316</v>
      </c>
      <c r="S3939" s="13">
        <f t="shared" si="248"/>
        <v>42534.631481481483</v>
      </c>
      <c r="T3939" s="13">
        <f t="shared" si="249"/>
        <v>42562.631481481483</v>
      </c>
      <c r="U3939">
        <f t="shared" ref="U3939:U4002" si="250">YEAR(S3939)</f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7"/>
        <v>79.400000000000006</v>
      </c>
      <c r="Q3940" t="s">
        <v>8315</v>
      </c>
      <c r="R3940" t="s">
        <v>8316</v>
      </c>
      <c r="S3940" s="13">
        <f t="shared" si="248"/>
        <v>42151.905717592599</v>
      </c>
      <c r="T3940" s="13">
        <f t="shared" si="249"/>
        <v>42182.905717592599</v>
      </c>
      <c r="U3940">
        <f t="shared" si="250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7"/>
        <v>5</v>
      </c>
      <c r="Q3941" t="s">
        <v>8315</v>
      </c>
      <c r="R3941" t="s">
        <v>8316</v>
      </c>
      <c r="S3941" s="13">
        <f t="shared" si="248"/>
        <v>41915.400219907409</v>
      </c>
      <c r="T3941" s="13">
        <f t="shared" si="249"/>
        <v>41919.1875</v>
      </c>
      <c r="U3941">
        <f t="shared" si="250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7"/>
        <v>5.5</v>
      </c>
      <c r="Q3942" t="s">
        <v>8315</v>
      </c>
      <c r="R3942" t="s">
        <v>8316</v>
      </c>
      <c r="S3942" s="13">
        <f t="shared" si="248"/>
        <v>41961.492488425924</v>
      </c>
      <c r="T3942" s="13">
        <f t="shared" si="249"/>
        <v>42006.492488425924</v>
      </c>
      <c r="U3942">
        <f t="shared" si="250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7"/>
        <v>25</v>
      </c>
      <c r="Q3943" t="s">
        <v>8315</v>
      </c>
      <c r="R3943" t="s">
        <v>8316</v>
      </c>
      <c r="S3943" s="13">
        <f t="shared" si="248"/>
        <v>41940.587233796294</v>
      </c>
      <c r="T3943" s="13">
        <f t="shared" si="249"/>
        <v>41968.041666666672</v>
      </c>
      <c r="U3943">
        <f t="shared" si="250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7"/>
        <v>0</v>
      </c>
      <c r="Q3944" t="s">
        <v>8315</v>
      </c>
      <c r="R3944" t="s">
        <v>8316</v>
      </c>
      <c r="S3944" s="13">
        <f t="shared" si="248"/>
        <v>42111.904097222221</v>
      </c>
      <c r="T3944" s="13">
        <f t="shared" si="249"/>
        <v>42171.904097222221</v>
      </c>
      <c r="U3944">
        <f t="shared" si="250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7"/>
        <v>137.08000000000001</v>
      </c>
      <c r="Q3945" t="s">
        <v>8315</v>
      </c>
      <c r="R3945" t="s">
        <v>8316</v>
      </c>
      <c r="S3945" s="13">
        <f t="shared" si="248"/>
        <v>42279.778564814813</v>
      </c>
      <c r="T3945" s="13">
        <f t="shared" si="249"/>
        <v>42310.701388888891</v>
      </c>
      <c r="U3945">
        <f t="shared" si="250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>
        <f t="shared" si="247"/>
        <v>0</v>
      </c>
      <c r="Q3946" t="s">
        <v>8315</v>
      </c>
      <c r="R3946" t="s">
        <v>8316</v>
      </c>
      <c r="S3946" s="13">
        <f t="shared" si="248"/>
        <v>42213.662905092591</v>
      </c>
      <c r="T3946" s="13">
        <f t="shared" si="249"/>
        <v>42243.662905092591</v>
      </c>
      <c r="U3946">
        <f t="shared" si="250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5</v>
      </c>
      <c r="Q3947" t="s">
        <v>8315</v>
      </c>
      <c r="R3947" t="s">
        <v>8316</v>
      </c>
      <c r="S3947" s="13">
        <f t="shared" si="248"/>
        <v>42109.801712962959</v>
      </c>
      <c r="T3947" s="13">
        <f t="shared" si="249"/>
        <v>42139.801712962959</v>
      </c>
      <c r="U3947">
        <f t="shared" si="250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7"/>
        <v>39</v>
      </c>
      <c r="Q3948" t="s">
        <v>8315</v>
      </c>
      <c r="R3948" t="s">
        <v>8316</v>
      </c>
      <c r="S3948" s="13">
        <f t="shared" si="248"/>
        <v>42031.833587962959</v>
      </c>
      <c r="T3948" s="13">
        <f t="shared" si="249"/>
        <v>42063.333333333328</v>
      </c>
      <c r="U3948">
        <f t="shared" si="250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7"/>
        <v>50.5</v>
      </c>
      <c r="Q3949" t="s">
        <v>8315</v>
      </c>
      <c r="R3949" t="s">
        <v>8316</v>
      </c>
      <c r="S3949" s="13">
        <f t="shared" si="248"/>
        <v>42615.142870370371</v>
      </c>
      <c r="T3949" s="13">
        <f t="shared" si="249"/>
        <v>42645.142870370371</v>
      </c>
      <c r="U3949">
        <f t="shared" si="250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>
        <f t="shared" si="247"/>
        <v>0</v>
      </c>
      <c r="Q3950" t="s">
        <v>8315</v>
      </c>
      <c r="R3950" t="s">
        <v>8316</v>
      </c>
      <c r="S3950" s="13">
        <f t="shared" si="248"/>
        <v>41829.325497685182</v>
      </c>
      <c r="T3950" s="13">
        <f t="shared" si="249"/>
        <v>41889.325497685182</v>
      </c>
      <c r="U3950">
        <f t="shared" si="25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7"/>
        <v>49.28</v>
      </c>
      <c r="Q3951" t="s">
        <v>8315</v>
      </c>
      <c r="R3951" t="s">
        <v>8316</v>
      </c>
      <c r="S3951" s="13">
        <f t="shared" si="248"/>
        <v>42016.120613425926</v>
      </c>
      <c r="T3951" s="13">
        <f t="shared" si="249"/>
        <v>42046.120613425926</v>
      </c>
      <c r="U3951">
        <f t="shared" si="25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7"/>
        <v>25</v>
      </c>
      <c r="Q3952" t="s">
        <v>8315</v>
      </c>
      <c r="R3952" t="s">
        <v>8316</v>
      </c>
      <c r="S3952" s="13">
        <f t="shared" si="248"/>
        <v>42439.702314814815</v>
      </c>
      <c r="T3952" s="13">
        <f t="shared" si="249"/>
        <v>42468.774305555555</v>
      </c>
      <c r="U3952">
        <f t="shared" si="25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7"/>
        <v>1</v>
      </c>
      <c r="Q3953" t="s">
        <v>8315</v>
      </c>
      <c r="R3953" t="s">
        <v>8316</v>
      </c>
      <c r="S3953" s="13">
        <f t="shared" si="248"/>
        <v>42433.825717592597</v>
      </c>
      <c r="T3953" s="13">
        <f t="shared" si="249"/>
        <v>42493.784050925926</v>
      </c>
      <c r="U3953">
        <f t="shared" si="25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7"/>
        <v>25</v>
      </c>
      <c r="Q3954" t="s">
        <v>8315</v>
      </c>
      <c r="R3954" t="s">
        <v>8316</v>
      </c>
      <c r="S3954" s="13">
        <f t="shared" si="248"/>
        <v>42243.790393518517</v>
      </c>
      <c r="T3954" s="13">
        <f t="shared" si="249"/>
        <v>42303.790393518517</v>
      </c>
      <c r="U3954">
        <f t="shared" si="25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>
        <f t="shared" si="247"/>
        <v>0</v>
      </c>
      <c r="Q3955" t="s">
        <v>8315</v>
      </c>
      <c r="R3955" t="s">
        <v>8316</v>
      </c>
      <c r="S3955" s="13">
        <f t="shared" si="248"/>
        <v>42550.048449074078</v>
      </c>
      <c r="T3955" s="13">
        <f t="shared" si="249"/>
        <v>42580.978472222225</v>
      </c>
      <c r="U3955">
        <f t="shared" si="25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>
        <f t="shared" si="247"/>
        <v>0</v>
      </c>
      <c r="Q3956" t="s">
        <v>8315</v>
      </c>
      <c r="R3956" t="s">
        <v>8316</v>
      </c>
      <c r="S3956" s="13">
        <f t="shared" si="248"/>
        <v>41774.651203703703</v>
      </c>
      <c r="T3956" s="13">
        <f t="shared" si="249"/>
        <v>41834.651203703703</v>
      </c>
      <c r="U3956">
        <f t="shared" si="250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7"/>
        <v>53.13</v>
      </c>
      <c r="Q3957" t="s">
        <v>8315</v>
      </c>
      <c r="R3957" t="s">
        <v>8316</v>
      </c>
      <c r="S3957" s="13">
        <f t="shared" si="248"/>
        <v>42306.848854166667</v>
      </c>
      <c r="T3957" s="13">
        <f t="shared" si="249"/>
        <v>42336.890520833331</v>
      </c>
      <c r="U3957">
        <f t="shared" si="25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>
        <f t="shared" si="247"/>
        <v>0</v>
      </c>
      <c r="Q3958" t="s">
        <v>8315</v>
      </c>
      <c r="R3958" t="s">
        <v>8316</v>
      </c>
      <c r="S3958" s="13">
        <f t="shared" si="248"/>
        <v>42457.932025462964</v>
      </c>
      <c r="T3958" s="13">
        <f t="shared" si="249"/>
        <v>42485.013888888891</v>
      </c>
      <c r="U3958">
        <f t="shared" si="25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7"/>
        <v>7</v>
      </c>
      <c r="Q3959" t="s">
        <v>8315</v>
      </c>
      <c r="R3959" t="s">
        <v>8316</v>
      </c>
      <c r="S3959" s="13">
        <f t="shared" si="248"/>
        <v>42513.976319444439</v>
      </c>
      <c r="T3959" s="13">
        <f t="shared" si="249"/>
        <v>42559.976319444439</v>
      </c>
      <c r="U3959">
        <f t="shared" si="25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7"/>
        <v>40.06</v>
      </c>
      <c r="Q3960" t="s">
        <v>8315</v>
      </c>
      <c r="R3960" t="s">
        <v>8316</v>
      </c>
      <c r="S3960" s="13">
        <f t="shared" si="248"/>
        <v>41816.950370370374</v>
      </c>
      <c r="T3960" s="13">
        <f t="shared" si="249"/>
        <v>41853.583333333336</v>
      </c>
      <c r="U3960">
        <f t="shared" si="25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7"/>
        <v>24.33</v>
      </c>
      <c r="Q3961" t="s">
        <v>8315</v>
      </c>
      <c r="R3961" t="s">
        <v>8316</v>
      </c>
      <c r="S3961" s="13">
        <f t="shared" si="248"/>
        <v>41880.788842592592</v>
      </c>
      <c r="T3961" s="13">
        <f t="shared" si="249"/>
        <v>41910.788842592592</v>
      </c>
      <c r="U3961">
        <f t="shared" si="25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7"/>
        <v>11.25</v>
      </c>
      <c r="Q3962" t="s">
        <v>8315</v>
      </c>
      <c r="R3962" t="s">
        <v>8316</v>
      </c>
      <c r="S3962" s="13">
        <f t="shared" si="248"/>
        <v>42342.845555555556</v>
      </c>
      <c r="T3962" s="13">
        <f t="shared" si="249"/>
        <v>42372.845555555556</v>
      </c>
      <c r="U3962">
        <f t="shared" si="25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7"/>
        <v>10.5</v>
      </c>
      <c r="Q3963" t="s">
        <v>8315</v>
      </c>
      <c r="R3963" t="s">
        <v>8316</v>
      </c>
      <c r="S3963" s="13">
        <f t="shared" si="248"/>
        <v>41745.891319444447</v>
      </c>
      <c r="T3963" s="13">
        <f t="shared" si="249"/>
        <v>41767.891319444447</v>
      </c>
      <c r="U3963">
        <f t="shared" si="25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7"/>
        <v>15</v>
      </c>
      <c r="Q3964" t="s">
        <v>8315</v>
      </c>
      <c r="R3964" t="s">
        <v>8316</v>
      </c>
      <c r="S3964" s="13">
        <f t="shared" si="248"/>
        <v>42311.621458333335</v>
      </c>
      <c r="T3964" s="13">
        <f t="shared" si="249"/>
        <v>42336.621458333335</v>
      </c>
      <c r="U3964">
        <f t="shared" si="250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>
        <f t="shared" si="247"/>
        <v>0</v>
      </c>
      <c r="Q3965" t="s">
        <v>8315</v>
      </c>
      <c r="R3965" t="s">
        <v>8316</v>
      </c>
      <c r="S3965" s="13">
        <f t="shared" si="248"/>
        <v>42296.154131944444</v>
      </c>
      <c r="T3965" s="13">
        <f t="shared" si="249"/>
        <v>42326.195798611108</v>
      </c>
      <c r="U3965">
        <f t="shared" si="25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7"/>
        <v>42</v>
      </c>
      <c r="Q3966" t="s">
        <v>8315</v>
      </c>
      <c r="R3966" t="s">
        <v>8316</v>
      </c>
      <c r="S3966" s="13">
        <f t="shared" si="248"/>
        <v>42053.722060185188</v>
      </c>
      <c r="T3966" s="13">
        <f t="shared" si="249"/>
        <v>42113.680393518516</v>
      </c>
      <c r="U3966">
        <f t="shared" si="250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7"/>
        <v>71.25</v>
      </c>
      <c r="Q3967" t="s">
        <v>8315</v>
      </c>
      <c r="R3967" t="s">
        <v>8316</v>
      </c>
      <c r="S3967" s="13">
        <f t="shared" si="248"/>
        <v>42414.235879629632</v>
      </c>
      <c r="T3967" s="13">
        <f t="shared" si="249"/>
        <v>42474.194212962961</v>
      </c>
      <c r="U3967">
        <f t="shared" si="25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7"/>
        <v>22.5</v>
      </c>
      <c r="Q3968" t="s">
        <v>8315</v>
      </c>
      <c r="R3968" t="s">
        <v>8316</v>
      </c>
      <c r="S3968" s="13">
        <f t="shared" si="248"/>
        <v>41801.711550925924</v>
      </c>
      <c r="T3968" s="13">
        <f t="shared" si="249"/>
        <v>41844.124305555553</v>
      </c>
      <c r="U3968">
        <f t="shared" si="250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7"/>
        <v>41</v>
      </c>
      <c r="Q3969" t="s">
        <v>8315</v>
      </c>
      <c r="R3969" t="s">
        <v>8316</v>
      </c>
      <c r="S3969" s="13">
        <f t="shared" si="248"/>
        <v>42770.290590277778</v>
      </c>
      <c r="T3969" s="13">
        <f t="shared" si="249"/>
        <v>42800.290590277778</v>
      </c>
      <c r="U3969">
        <f t="shared" si="25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11</v>
      </c>
      <c r="P3970">
        <f t="shared" si="247"/>
        <v>47.91</v>
      </c>
      <c r="Q3970" t="s">
        <v>8315</v>
      </c>
      <c r="R3970" t="s">
        <v>8316</v>
      </c>
      <c r="S3970" s="13">
        <f t="shared" si="248"/>
        <v>42452.815659722226</v>
      </c>
      <c r="T3970" s="13">
        <f t="shared" si="249"/>
        <v>42512.815659722226</v>
      </c>
      <c r="U3970">
        <f t="shared" si="250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ref="P3971:P4034" si="252">IFERROR(ROUND(E3971/L3971, 2), 0)</f>
        <v>35.17</v>
      </c>
      <c r="Q3971" t="s">
        <v>8315</v>
      </c>
      <c r="R3971" t="s">
        <v>8316</v>
      </c>
      <c r="S3971" s="13">
        <f t="shared" ref="S3971:S4034" si="253">(((J3971/60)/60)/24)+DATE(1970,1,1)</f>
        <v>42601.854699074072</v>
      </c>
      <c r="T3971" s="13">
        <f t="shared" ref="T3971:T4034" si="254">(((I3971/60)/60)/24)+DATE(1970,1,1)</f>
        <v>42611.163194444445</v>
      </c>
      <c r="U3971">
        <f t="shared" si="250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52"/>
        <v>5.5</v>
      </c>
      <c r="Q3972" t="s">
        <v>8315</v>
      </c>
      <c r="R3972" t="s">
        <v>8316</v>
      </c>
      <c r="S3972" s="13">
        <f t="shared" si="253"/>
        <v>42447.863553240735</v>
      </c>
      <c r="T3972" s="13">
        <f t="shared" si="254"/>
        <v>42477.863553240735</v>
      </c>
      <c r="U3972">
        <f t="shared" si="25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52"/>
        <v>22.67</v>
      </c>
      <c r="Q3973" t="s">
        <v>8315</v>
      </c>
      <c r="R3973" t="s">
        <v>8316</v>
      </c>
      <c r="S3973" s="13">
        <f t="shared" si="253"/>
        <v>41811.536180555559</v>
      </c>
      <c r="T3973" s="13">
        <f t="shared" si="254"/>
        <v>41841.536180555559</v>
      </c>
      <c r="U3973">
        <f t="shared" si="25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52"/>
        <v>26.38</v>
      </c>
      <c r="Q3974" t="s">
        <v>8315</v>
      </c>
      <c r="R3974" t="s">
        <v>8316</v>
      </c>
      <c r="S3974" s="13">
        <f t="shared" si="253"/>
        <v>41981.067523148144</v>
      </c>
      <c r="T3974" s="13">
        <f t="shared" si="254"/>
        <v>42041.067523148144</v>
      </c>
      <c r="U3974">
        <f t="shared" si="25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52"/>
        <v>105.54</v>
      </c>
      <c r="Q3975" t="s">
        <v>8315</v>
      </c>
      <c r="R3975" t="s">
        <v>8316</v>
      </c>
      <c r="S3975" s="13">
        <f t="shared" si="253"/>
        <v>42469.68414351852</v>
      </c>
      <c r="T3975" s="13">
        <f t="shared" si="254"/>
        <v>42499.166666666672</v>
      </c>
      <c r="U3975">
        <f t="shared" si="25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52"/>
        <v>29.09</v>
      </c>
      <c r="Q3976" t="s">
        <v>8315</v>
      </c>
      <c r="R3976" t="s">
        <v>8316</v>
      </c>
      <c r="S3976" s="13">
        <f t="shared" si="253"/>
        <v>42493.546851851846</v>
      </c>
      <c r="T3976" s="13">
        <f t="shared" si="254"/>
        <v>42523.546851851846</v>
      </c>
      <c r="U3976">
        <f t="shared" si="25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52"/>
        <v>0</v>
      </c>
      <c r="Q3977" t="s">
        <v>8315</v>
      </c>
      <c r="R3977" t="s">
        <v>8316</v>
      </c>
      <c r="S3977" s="13">
        <f t="shared" si="253"/>
        <v>42534.866875</v>
      </c>
      <c r="T3977" s="13">
        <f t="shared" si="254"/>
        <v>42564.866875</v>
      </c>
      <c r="U3977">
        <f t="shared" si="25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52"/>
        <v>62</v>
      </c>
      <c r="Q3978" t="s">
        <v>8315</v>
      </c>
      <c r="R3978" t="s">
        <v>8316</v>
      </c>
      <c r="S3978" s="13">
        <f t="shared" si="253"/>
        <v>41830.858344907407</v>
      </c>
      <c r="T3978" s="13">
        <f t="shared" si="254"/>
        <v>41852.291666666664</v>
      </c>
      <c r="U3978">
        <f t="shared" si="25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2"/>
        <v>217.5</v>
      </c>
      <c r="Q3979" t="s">
        <v>8315</v>
      </c>
      <c r="R3979" t="s">
        <v>8316</v>
      </c>
      <c r="S3979" s="13">
        <f t="shared" si="253"/>
        <v>42543.788564814815</v>
      </c>
      <c r="T3979" s="13">
        <f t="shared" si="254"/>
        <v>42573.788564814815</v>
      </c>
      <c r="U3979">
        <f t="shared" si="25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52"/>
        <v>26.75</v>
      </c>
      <c r="Q3980" t="s">
        <v>8315</v>
      </c>
      <c r="R3980" t="s">
        <v>8316</v>
      </c>
      <c r="S3980" s="13">
        <f t="shared" si="253"/>
        <v>41975.642974537041</v>
      </c>
      <c r="T3980" s="13">
        <f t="shared" si="254"/>
        <v>42035.642974537041</v>
      </c>
      <c r="U3980">
        <f t="shared" si="25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52"/>
        <v>18.329999999999998</v>
      </c>
      <c r="Q3981" t="s">
        <v>8315</v>
      </c>
      <c r="R3981" t="s">
        <v>8316</v>
      </c>
      <c r="S3981" s="13">
        <f t="shared" si="253"/>
        <v>42069.903437500005</v>
      </c>
      <c r="T3981" s="13">
        <f t="shared" si="254"/>
        <v>42092.833333333328</v>
      </c>
      <c r="U3981">
        <f t="shared" si="25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52"/>
        <v>64.290000000000006</v>
      </c>
      <c r="Q3982" t="s">
        <v>8315</v>
      </c>
      <c r="R3982" t="s">
        <v>8316</v>
      </c>
      <c r="S3982" s="13">
        <f t="shared" si="253"/>
        <v>41795.598923611113</v>
      </c>
      <c r="T3982" s="13">
        <f t="shared" si="254"/>
        <v>41825.598923611113</v>
      </c>
      <c r="U3982">
        <f t="shared" si="25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52"/>
        <v>175</v>
      </c>
      <c r="Q3983" t="s">
        <v>8315</v>
      </c>
      <c r="R3983" t="s">
        <v>8316</v>
      </c>
      <c r="S3983" s="13">
        <f t="shared" si="253"/>
        <v>42508.179965277777</v>
      </c>
      <c r="T3983" s="13">
        <f t="shared" si="254"/>
        <v>42568.179965277777</v>
      </c>
      <c r="U3983">
        <f t="shared" si="25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52"/>
        <v>34</v>
      </c>
      <c r="Q3984" t="s">
        <v>8315</v>
      </c>
      <c r="R3984" t="s">
        <v>8316</v>
      </c>
      <c r="S3984" s="13">
        <f t="shared" si="253"/>
        <v>42132.809953703705</v>
      </c>
      <c r="T3984" s="13">
        <f t="shared" si="254"/>
        <v>42192.809953703705</v>
      </c>
      <c r="U3984">
        <f t="shared" si="25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52"/>
        <v>84.28</v>
      </c>
      <c r="Q3985" t="s">
        <v>8315</v>
      </c>
      <c r="R3985" t="s">
        <v>8316</v>
      </c>
      <c r="S3985" s="13">
        <f t="shared" si="253"/>
        <v>41747.86986111111</v>
      </c>
      <c r="T3985" s="13">
        <f t="shared" si="254"/>
        <v>41779.290972222225</v>
      </c>
      <c r="U3985">
        <f t="shared" si="25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52"/>
        <v>9.5</v>
      </c>
      <c r="Q3986" t="s">
        <v>8315</v>
      </c>
      <c r="R3986" t="s">
        <v>8316</v>
      </c>
      <c r="S3986" s="13">
        <f t="shared" si="253"/>
        <v>41920.963472222218</v>
      </c>
      <c r="T3986" s="13">
        <f t="shared" si="254"/>
        <v>41951</v>
      </c>
      <c r="U3986">
        <f t="shared" si="25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52"/>
        <v>33.74</v>
      </c>
      <c r="Q3987" t="s">
        <v>8315</v>
      </c>
      <c r="R3987" t="s">
        <v>8316</v>
      </c>
      <c r="S3987" s="13">
        <f t="shared" si="253"/>
        <v>42399.707407407404</v>
      </c>
      <c r="T3987" s="13">
        <f t="shared" si="254"/>
        <v>42420.878472222219</v>
      </c>
      <c r="U3987">
        <f t="shared" si="25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52"/>
        <v>37.54</v>
      </c>
      <c r="Q3988" t="s">
        <v>8315</v>
      </c>
      <c r="R3988" t="s">
        <v>8316</v>
      </c>
      <c r="S3988" s="13">
        <f t="shared" si="253"/>
        <v>42467.548541666663</v>
      </c>
      <c r="T3988" s="13">
        <f t="shared" si="254"/>
        <v>42496.544444444444</v>
      </c>
      <c r="U3988">
        <f t="shared" si="25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52"/>
        <v>11.62</v>
      </c>
      <c r="Q3989" t="s">
        <v>8315</v>
      </c>
      <c r="R3989" t="s">
        <v>8316</v>
      </c>
      <c r="S3989" s="13">
        <f t="shared" si="253"/>
        <v>41765.92465277778</v>
      </c>
      <c r="T3989" s="13">
        <f t="shared" si="254"/>
        <v>41775.92465277778</v>
      </c>
      <c r="U3989">
        <f t="shared" si="25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52"/>
        <v>8</v>
      </c>
      <c r="Q3990" t="s">
        <v>8315</v>
      </c>
      <c r="R3990" t="s">
        <v>8316</v>
      </c>
      <c r="S3990" s="13">
        <f t="shared" si="253"/>
        <v>42230.08116898148</v>
      </c>
      <c r="T3990" s="13">
        <f t="shared" si="254"/>
        <v>42245.08116898148</v>
      </c>
      <c r="U3990">
        <f t="shared" si="25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52"/>
        <v>0</v>
      </c>
      <c r="Q3991" t="s">
        <v>8315</v>
      </c>
      <c r="R3991" t="s">
        <v>8316</v>
      </c>
      <c r="S3991" s="13">
        <f t="shared" si="253"/>
        <v>42286.749780092592</v>
      </c>
      <c r="T3991" s="13">
        <f t="shared" si="254"/>
        <v>42316.791446759264</v>
      </c>
      <c r="U3991">
        <f t="shared" si="25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52"/>
        <v>23</v>
      </c>
      <c r="Q3992" t="s">
        <v>8315</v>
      </c>
      <c r="R3992" t="s">
        <v>8316</v>
      </c>
      <c r="S3992" s="13">
        <f t="shared" si="253"/>
        <v>42401.672372685185</v>
      </c>
      <c r="T3992" s="13">
        <f t="shared" si="254"/>
        <v>42431.672372685185</v>
      </c>
      <c r="U3992">
        <f t="shared" si="250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52"/>
        <v>100</v>
      </c>
      <c r="Q3993" t="s">
        <v>8315</v>
      </c>
      <c r="R3993" t="s">
        <v>8316</v>
      </c>
      <c r="S3993" s="13">
        <f t="shared" si="253"/>
        <v>42125.644467592589</v>
      </c>
      <c r="T3993" s="13">
        <f t="shared" si="254"/>
        <v>42155.644467592589</v>
      </c>
      <c r="U3993">
        <f t="shared" si="25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52"/>
        <v>60.11</v>
      </c>
      <c r="Q3994" t="s">
        <v>8315</v>
      </c>
      <c r="R3994" t="s">
        <v>8316</v>
      </c>
      <c r="S3994" s="13">
        <f t="shared" si="253"/>
        <v>42289.94049768518</v>
      </c>
      <c r="T3994" s="13">
        <f t="shared" si="254"/>
        <v>42349.982164351852</v>
      </c>
      <c r="U3994">
        <f t="shared" si="25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52"/>
        <v>3</v>
      </c>
      <c r="Q3995" t="s">
        <v>8315</v>
      </c>
      <c r="R3995" t="s">
        <v>8316</v>
      </c>
      <c r="S3995" s="13">
        <f t="shared" si="253"/>
        <v>42107.864722222221</v>
      </c>
      <c r="T3995" s="13">
        <f t="shared" si="254"/>
        <v>42137.864722222221</v>
      </c>
      <c r="U3995">
        <f t="shared" si="25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52"/>
        <v>5</v>
      </c>
      <c r="Q3996" t="s">
        <v>8315</v>
      </c>
      <c r="R3996" t="s">
        <v>8316</v>
      </c>
      <c r="S3996" s="13">
        <f t="shared" si="253"/>
        <v>41809.389930555553</v>
      </c>
      <c r="T3996" s="13">
        <f t="shared" si="254"/>
        <v>41839.389930555553</v>
      </c>
      <c r="U3996">
        <f t="shared" si="25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52"/>
        <v>17.5</v>
      </c>
      <c r="Q3997" t="s">
        <v>8315</v>
      </c>
      <c r="R3997" t="s">
        <v>8316</v>
      </c>
      <c r="S3997" s="13">
        <f t="shared" si="253"/>
        <v>42019.683761574073</v>
      </c>
      <c r="T3997" s="13">
        <f t="shared" si="254"/>
        <v>42049.477083333331</v>
      </c>
      <c r="U3997">
        <f t="shared" si="25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52"/>
        <v>29.24</v>
      </c>
      <c r="Q3998" t="s">
        <v>8315</v>
      </c>
      <c r="R3998" t="s">
        <v>8316</v>
      </c>
      <c r="S3998" s="13">
        <f t="shared" si="253"/>
        <v>41950.26694444444</v>
      </c>
      <c r="T3998" s="13">
        <f t="shared" si="254"/>
        <v>41963.669444444444</v>
      </c>
      <c r="U3998">
        <f t="shared" si="25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2"/>
        <v>0</v>
      </c>
      <c r="Q3999" t="s">
        <v>8315</v>
      </c>
      <c r="R3999" t="s">
        <v>8316</v>
      </c>
      <c r="S3999" s="13">
        <f t="shared" si="253"/>
        <v>42069.391446759255</v>
      </c>
      <c r="T3999" s="13">
        <f t="shared" si="254"/>
        <v>42099.349780092598</v>
      </c>
      <c r="U3999">
        <f t="shared" si="25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52"/>
        <v>59.58</v>
      </c>
      <c r="Q4000" t="s">
        <v>8315</v>
      </c>
      <c r="R4000" t="s">
        <v>8316</v>
      </c>
      <c r="S4000" s="13">
        <f t="shared" si="253"/>
        <v>42061.963263888887</v>
      </c>
      <c r="T4000" s="13">
        <f t="shared" si="254"/>
        <v>42091.921597222223</v>
      </c>
      <c r="U4000">
        <f t="shared" si="25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52"/>
        <v>82.57</v>
      </c>
      <c r="Q4001" t="s">
        <v>8315</v>
      </c>
      <c r="R4001" t="s">
        <v>8316</v>
      </c>
      <c r="S4001" s="13">
        <f t="shared" si="253"/>
        <v>41842.828680555554</v>
      </c>
      <c r="T4001" s="13">
        <f t="shared" si="254"/>
        <v>41882.827650462961</v>
      </c>
      <c r="U4001">
        <f t="shared" si="25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52"/>
        <v>10</v>
      </c>
      <c r="Q4002" t="s">
        <v>8315</v>
      </c>
      <c r="R4002" t="s">
        <v>8316</v>
      </c>
      <c r="S4002" s="13">
        <f t="shared" si="253"/>
        <v>42437.64534722222</v>
      </c>
      <c r="T4002" s="13">
        <f t="shared" si="254"/>
        <v>42497.603680555556</v>
      </c>
      <c r="U4002">
        <f t="shared" si="25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2"/>
        <v>32.36</v>
      </c>
      <c r="Q4003" t="s">
        <v>8315</v>
      </c>
      <c r="R4003" t="s">
        <v>8316</v>
      </c>
      <c r="S4003" s="13">
        <f t="shared" si="253"/>
        <v>42775.964212962965</v>
      </c>
      <c r="T4003" s="13">
        <f t="shared" si="254"/>
        <v>42795.791666666672</v>
      </c>
      <c r="U4003">
        <f t="shared" ref="U4003:U4066" si="255">YEAR(S4003)</f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52"/>
        <v>5.75</v>
      </c>
      <c r="Q4004" t="s">
        <v>8315</v>
      </c>
      <c r="R4004" t="s">
        <v>8316</v>
      </c>
      <c r="S4004" s="13">
        <f t="shared" si="253"/>
        <v>41879.043530092589</v>
      </c>
      <c r="T4004" s="13">
        <f t="shared" si="254"/>
        <v>41909.043530092589</v>
      </c>
      <c r="U4004">
        <f t="shared" si="255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52"/>
        <v>100.5</v>
      </c>
      <c r="Q4005" t="s">
        <v>8315</v>
      </c>
      <c r="R4005" t="s">
        <v>8316</v>
      </c>
      <c r="S4005" s="13">
        <f t="shared" si="253"/>
        <v>42020.587349537032</v>
      </c>
      <c r="T4005" s="13">
        <f t="shared" si="254"/>
        <v>42050.587349537032</v>
      </c>
      <c r="U4005">
        <f t="shared" si="255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52"/>
        <v>1</v>
      </c>
      <c r="Q4006" t="s">
        <v>8315</v>
      </c>
      <c r="R4006" t="s">
        <v>8316</v>
      </c>
      <c r="S4006" s="13">
        <f t="shared" si="253"/>
        <v>41890.16269675926</v>
      </c>
      <c r="T4006" s="13">
        <f t="shared" si="254"/>
        <v>41920.16269675926</v>
      </c>
      <c r="U4006">
        <f t="shared" si="255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2"/>
        <v>20</v>
      </c>
      <c r="Q4007" t="s">
        <v>8315</v>
      </c>
      <c r="R4007" t="s">
        <v>8316</v>
      </c>
      <c r="S4007" s="13">
        <f t="shared" si="253"/>
        <v>41872.807696759257</v>
      </c>
      <c r="T4007" s="13">
        <f t="shared" si="254"/>
        <v>41932.807696759257</v>
      </c>
      <c r="U4007">
        <f t="shared" si="255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52"/>
        <v>2</v>
      </c>
      <c r="Q4008" t="s">
        <v>8315</v>
      </c>
      <c r="R4008" t="s">
        <v>8316</v>
      </c>
      <c r="S4008" s="13">
        <f t="shared" si="253"/>
        <v>42391.772997685184</v>
      </c>
      <c r="T4008" s="13">
        <f t="shared" si="254"/>
        <v>42416.772997685184</v>
      </c>
      <c r="U4008">
        <f t="shared" si="255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2"/>
        <v>5</v>
      </c>
      <c r="Q4009" t="s">
        <v>8315</v>
      </c>
      <c r="R4009" t="s">
        <v>8316</v>
      </c>
      <c r="S4009" s="13">
        <f t="shared" si="253"/>
        <v>41848.772928240738</v>
      </c>
      <c r="T4009" s="13">
        <f t="shared" si="254"/>
        <v>41877.686111111114</v>
      </c>
      <c r="U4009">
        <f t="shared" si="255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2"/>
        <v>15</v>
      </c>
      <c r="Q4010" t="s">
        <v>8315</v>
      </c>
      <c r="R4010" t="s">
        <v>8316</v>
      </c>
      <c r="S4010" s="13">
        <f t="shared" si="253"/>
        <v>42177.964201388888</v>
      </c>
      <c r="T4010" s="13">
        <f t="shared" si="254"/>
        <v>42207.964201388888</v>
      </c>
      <c r="U4010">
        <f t="shared" si="255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2"/>
        <v>25</v>
      </c>
      <c r="Q4011" t="s">
        <v>8315</v>
      </c>
      <c r="R4011" t="s">
        <v>8316</v>
      </c>
      <c r="S4011" s="13">
        <f t="shared" si="253"/>
        <v>41851.700925925928</v>
      </c>
      <c r="T4011" s="13">
        <f t="shared" si="254"/>
        <v>41891.700925925928</v>
      </c>
      <c r="U4011">
        <f t="shared" si="255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52"/>
        <v>45.84</v>
      </c>
      <c r="Q4012" t="s">
        <v>8315</v>
      </c>
      <c r="R4012" t="s">
        <v>8316</v>
      </c>
      <c r="S4012" s="13">
        <f t="shared" si="253"/>
        <v>41921.770439814813</v>
      </c>
      <c r="T4012" s="13">
        <f t="shared" si="254"/>
        <v>41938.770439814813</v>
      </c>
      <c r="U4012">
        <f t="shared" si="255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2"/>
        <v>4.75</v>
      </c>
      <c r="Q4013" t="s">
        <v>8315</v>
      </c>
      <c r="R4013" t="s">
        <v>8316</v>
      </c>
      <c r="S4013" s="13">
        <f t="shared" si="253"/>
        <v>42002.54488425926</v>
      </c>
      <c r="T4013" s="13">
        <f t="shared" si="254"/>
        <v>42032.54488425926</v>
      </c>
      <c r="U4013">
        <f t="shared" si="255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2"/>
        <v>0</v>
      </c>
      <c r="Q4014" t="s">
        <v>8315</v>
      </c>
      <c r="R4014" t="s">
        <v>8316</v>
      </c>
      <c r="S4014" s="13">
        <f t="shared" si="253"/>
        <v>42096.544548611113</v>
      </c>
      <c r="T4014" s="13">
        <f t="shared" si="254"/>
        <v>42126.544548611113</v>
      </c>
      <c r="U4014">
        <f t="shared" si="25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52"/>
        <v>13</v>
      </c>
      <c r="Q4015" t="s">
        <v>8315</v>
      </c>
      <c r="R4015" t="s">
        <v>8316</v>
      </c>
      <c r="S4015" s="13">
        <f t="shared" si="253"/>
        <v>42021.301192129627</v>
      </c>
      <c r="T4015" s="13">
        <f t="shared" si="254"/>
        <v>42051.301192129627</v>
      </c>
      <c r="U4015">
        <f t="shared" si="25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2"/>
        <v>0</v>
      </c>
      <c r="Q4016" t="s">
        <v>8315</v>
      </c>
      <c r="R4016" t="s">
        <v>8316</v>
      </c>
      <c r="S4016" s="13">
        <f t="shared" si="253"/>
        <v>42419.246168981481</v>
      </c>
      <c r="T4016" s="13">
        <f t="shared" si="254"/>
        <v>42434.246168981481</v>
      </c>
      <c r="U4016">
        <f t="shared" si="25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52"/>
        <v>1</v>
      </c>
      <c r="Q4017" t="s">
        <v>8315</v>
      </c>
      <c r="R4017" t="s">
        <v>8316</v>
      </c>
      <c r="S4017" s="13">
        <f t="shared" si="253"/>
        <v>42174.780821759254</v>
      </c>
      <c r="T4017" s="13">
        <f t="shared" si="254"/>
        <v>42204.780821759254</v>
      </c>
      <c r="U4017">
        <f t="shared" si="25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2"/>
        <v>10</v>
      </c>
      <c r="Q4018" t="s">
        <v>8315</v>
      </c>
      <c r="R4018" t="s">
        <v>8316</v>
      </c>
      <c r="S4018" s="13">
        <f t="shared" si="253"/>
        <v>41869.872685185182</v>
      </c>
      <c r="T4018" s="13">
        <f t="shared" si="254"/>
        <v>41899.872685185182</v>
      </c>
      <c r="U4018">
        <f t="shared" si="25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52"/>
        <v>52.5</v>
      </c>
      <c r="Q4019" t="s">
        <v>8315</v>
      </c>
      <c r="R4019" t="s">
        <v>8316</v>
      </c>
      <c r="S4019" s="13">
        <f t="shared" si="253"/>
        <v>41856.672152777777</v>
      </c>
      <c r="T4019" s="13">
        <f t="shared" si="254"/>
        <v>41886.672152777777</v>
      </c>
      <c r="U4019">
        <f t="shared" si="25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2"/>
        <v>32.5</v>
      </c>
      <c r="Q4020" t="s">
        <v>8315</v>
      </c>
      <c r="R4020" t="s">
        <v>8316</v>
      </c>
      <c r="S4020" s="13">
        <f t="shared" si="253"/>
        <v>42620.91097222222</v>
      </c>
      <c r="T4020" s="13">
        <f t="shared" si="254"/>
        <v>42650.91097222222</v>
      </c>
      <c r="U4020">
        <f t="shared" si="25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52"/>
        <v>7.25</v>
      </c>
      <c r="Q4021" t="s">
        <v>8315</v>
      </c>
      <c r="R4021" t="s">
        <v>8316</v>
      </c>
      <c r="S4021" s="13">
        <f t="shared" si="253"/>
        <v>42417.675879629634</v>
      </c>
      <c r="T4021" s="13">
        <f t="shared" si="254"/>
        <v>42475.686111111107</v>
      </c>
      <c r="U4021">
        <f t="shared" si="25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52"/>
        <v>33.33</v>
      </c>
      <c r="Q4022" t="s">
        <v>8315</v>
      </c>
      <c r="R4022" t="s">
        <v>8316</v>
      </c>
      <c r="S4022" s="13">
        <f t="shared" si="253"/>
        <v>42057.190960648149</v>
      </c>
      <c r="T4022" s="13">
        <f t="shared" si="254"/>
        <v>42087.149293981478</v>
      </c>
      <c r="U4022">
        <f t="shared" si="25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52"/>
        <v>62.5</v>
      </c>
      <c r="Q4023" t="s">
        <v>8315</v>
      </c>
      <c r="R4023" t="s">
        <v>8316</v>
      </c>
      <c r="S4023" s="13">
        <f t="shared" si="253"/>
        <v>41878.911550925928</v>
      </c>
      <c r="T4023" s="13">
        <f t="shared" si="254"/>
        <v>41938.911550925928</v>
      </c>
      <c r="U4023">
        <f t="shared" si="25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52"/>
        <v>63.56</v>
      </c>
      <c r="Q4024" t="s">
        <v>8315</v>
      </c>
      <c r="R4024" t="s">
        <v>8316</v>
      </c>
      <c r="S4024" s="13">
        <f t="shared" si="253"/>
        <v>41990.584108796291</v>
      </c>
      <c r="T4024" s="13">
        <f t="shared" si="254"/>
        <v>42036.120833333334</v>
      </c>
      <c r="U4024">
        <f t="shared" si="25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2"/>
        <v>0</v>
      </c>
      <c r="Q4025" t="s">
        <v>8315</v>
      </c>
      <c r="R4025" t="s">
        <v>8316</v>
      </c>
      <c r="S4025" s="13">
        <f t="shared" si="253"/>
        <v>42408.999571759254</v>
      </c>
      <c r="T4025" s="13">
        <f t="shared" si="254"/>
        <v>42453.957905092597</v>
      </c>
      <c r="U4025">
        <f t="shared" si="25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52"/>
        <v>10</v>
      </c>
      <c r="Q4026" t="s">
        <v>8315</v>
      </c>
      <c r="R4026" t="s">
        <v>8316</v>
      </c>
      <c r="S4026" s="13">
        <f t="shared" si="253"/>
        <v>42217.670104166667</v>
      </c>
      <c r="T4026" s="13">
        <f t="shared" si="254"/>
        <v>42247.670104166667</v>
      </c>
      <c r="U4026">
        <f t="shared" si="25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2"/>
        <v>62.5</v>
      </c>
      <c r="Q4027" t="s">
        <v>8315</v>
      </c>
      <c r="R4027" t="s">
        <v>8316</v>
      </c>
      <c r="S4027" s="13">
        <f t="shared" si="253"/>
        <v>42151.237685185188</v>
      </c>
      <c r="T4027" s="13">
        <f t="shared" si="254"/>
        <v>42211.237685185188</v>
      </c>
      <c r="U4027">
        <f t="shared" si="25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2"/>
        <v>0</v>
      </c>
      <c r="Q4028" t="s">
        <v>8315</v>
      </c>
      <c r="R4028" t="s">
        <v>8316</v>
      </c>
      <c r="S4028" s="13">
        <f t="shared" si="253"/>
        <v>42282.655543981484</v>
      </c>
      <c r="T4028" s="13">
        <f t="shared" si="254"/>
        <v>42342.697210648148</v>
      </c>
      <c r="U4028">
        <f t="shared" si="255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52"/>
        <v>30.71</v>
      </c>
      <c r="Q4029" t="s">
        <v>8315</v>
      </c>
      <c r="R4029" t="s">
        <v>8316</v>
      </c>
      <c r="S4029" s="13">
        <f t="shared" si="253"/>
        <v>42768.97084490741</v>
      </c>
      <c r="T4029" s="13">
        <f t="shared" si="254"/>
        <v>42789.041666666672</v>
      </c>
      <c r="U4029">
        <f t="shared" si="25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52"/>
        <v>51</v>
      </c>
      <c r="Q4030" t="s">
        <v>8315</v>
      </c>
      <c r="R4030" t="s">
        <v>8316</v>
      </c>
      <c r="S4030" s="13">
        <f t="shared" si="253"/>
        <v>41765.938657407409</v>
      </c>
      <c r="T4030" s="13">
        <f t="shared" si="254"/>
        <v>41795.938657407409</v>
      </c>
      <c r="U4030">
        <f t="shared" si="25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2"/>
        <v>0</v>
      </c>
      <c r="Q4031" t="s">
        <v>8315</v>
      </c>
      <c r="R4031" t="s">
        <v>8316</v>
      </c>
      <c r="S4031" s="13">
        <f t="shared" si="253"/>
        <v>42322.025115740747</v>
      </c>
      <c r="T4031" s="13">
        <f t="shared" si="254"/>
        <v>42352.025115740747</v>
      </c>
      <c r="U4031">
        <f t="shared" si="25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52"/>
        <v>66.67</v>
      </c>
      <c r="Q4032" t="s">
        <v>8315</v>
      </c>
      <c r="R4032" t="s">
        <v>8316</v>
      </c>
      <c r="S4032" s="13">
        <f t="shared" si="253"/>
        <v>42374.655081018514</v>
      </c>
      <c r="T4032" s="13">
        <f t="shared" si="254"/>
        <v>42403.784027777772</v>
      </c>
      <c r="U4032">
        <f t="shared" si="255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2"/>
        <v>0</v>
      </c>
      <c r="Q4033" t="s">
        <v>8315</v>
      </c>
      <c r="R4033" t="s">
        <v>8316</v>
      </c>
      <c r="S4033" s="13">
        <f t="shared" si="253"/>
        <v>41941.585231481484</v>
      </c>
      <c r="T4033" s="13">
        <f t="shared" si="254"/>
        <v>41991.626898148148</v>
      </c>
      <c r="U4033">
        <f t="shared" si="25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si="252"/>
        <v>59</v>
      </c>
      <c r="Q4034" t="s">
        <v>8315</v>
      </c>
      <c r="R4034" t="s">
        <v>8316</v>
      </c>
      <c r="S4034" s="13">
        <f t="shared" si="253"/>
        <v>42293.809212962966</v>
      </c>
      <c r="T4034" s="13">
        <f t="shared" si="254"/>
        <v>42353.85087962963</v>
      </c>
      <c r="U4034">
        <f t="shared" si="255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 2), 0)</f>
        <v>65.34</v>
      </c>
      <c r="Q4035" t="s">
        <v>8315</v>
      </c>
      <c r="R4035" t="s">
        <v>8316</v>
      </c>
      <c r="S4035" s="13">
        <f t="shared" ref="S4035:S4098" si="258">(((J4035/60)/60)/24)+DATE(1970,1,1)</f>
        <v>42614.268796296295</v>
      </c>
      <c r="T4035" s="13">
        <f t="shared" ref="T4035:T4098" si="259">(((I4035/60)/60)/24)+DATE(1970,1,1)</f>
        <v>42645.375</v>
      </c>
      <c r="U4035">
        <f t="shared" si="255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t="s">
        <v>8315</v>
      </c>
      <c r="R4036" t="s">
        <v>8316</v>
      </c>
      <c r="S4036" s="13">
        <f t="shared" si="258"/>
        <v>42067.947337962964</v>
      </c>
      <c r="T4036" s="13">
        <f t="shared" si="259"/>
        <v>42097.905671296292</v>
      </c>
      <c r="U4036">
        <f t="shared" si="255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t="s">
        <v>8315</v>
      </c>
      <c r="R4037" t="s">
        <v>8316</v>
      </c>
      <c r="S4037" s="13">
        <f t="shared" si="258"/>
        <v>41903.882951388885</v>
      </c>
      <c r="T4037" s="13">
        <f t="shared" si="259"/>
        <v>41933.882951388885</v>
      </c>
      <c r="U4037">
        <f t="shared" si="255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t="s">
        <v>8315</v>
      </c>
      <c r="R4038" t="s">
        <v>8316</v>
      </c>
      <c r="S4038" s="13">
        <f t="shared" si="258"/>
        <v>41804.937083333331</v>
      </c>
      <c r="T4038" s="13">
        <f t="shared" si="259"/>
        <v>41821.9375</v>
      </c>
      <c r="U4038">
        <f t="shared" si="255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t="s">
        <v>8315</v>
      </c>
      <c r="R4039" t="s">
        <v>8316</v>
      </c>
      <c r="S4039" s="13">
        <f t="shared" si="258"/>
        <v>42497.070775462969</v>
      </c>
      <c r="T4039" s="13">
        <f t="shared" si="259"/>
        <v>42514.600694444445</v>
      </c>
      <c r="U4039">
        <f t="shared" si="255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t="s">
        <v>8315</v>
      </c>
      <c r="R4040" t="s">
        <v>8316</v>
      </c>
      <c r="S4040" s="13">
        <f t="shared" si="258"/>
        <v>41869.798726851855</v>
      </c>
      <c r="T4040" s="13">
        <f t="shared" si="259"/>
        <v>41929.798726851855</v>
      </c>
      <c r="U4040">
        <f t="shared" si="255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t="s">
        <v>8315</v>
      </c>
      <c r="R4041" t="s">
        <v>8316</v>
      </c>
      <c r="S4041" s="13">
        <f t="shared" si="258"/>
        <v>42305.670914351853</v>
      </c>
      <c r="T4041" s="13">
        <f t="shared" si="259"/>
        <v>42339.249305555553</v>
      </c>
      <c r="U4041">
        <f t="shared" si="255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t="s">
        <v>8315</v>
      </c>
      <c r="R4042" t="s">
        <v>8316</v>
      </c>
      <c r="S4042" s="13">
        <f t="shared" si="258"/>
        <v>42144.231527777782</v>
      </c>
      <c r="T4042" s="13">
        <f t="shared" si="259"/>
        <v>42203.125</v>
      </c>
      <c r="U4042">
        <f t="shared" si="255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t="s">
        <v>8315</v>
      </c>
      <c r="R4043" t="s">
        <v>8316</v>
      </c>
      <c r="S4043" s="13">
        <f t="shared" si="258"/>
        <v>42559.474004629628</v>
      </c>
      <c r="T4043" s="13">
        <f t="shared" si="259"/>
        <v>42619.474004629628</v>
      </c>
      <c r="U4043">
        <f t="shared" si="255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t="s">
        <v>8315</v>
      </c>
      <c r="R4044" t="s">
        <v>8316</v>
      </c>
      <c r="S4044" s="13">
        <f t="shared" si="258"/>
        <v>41995.084074074075</v>
      </c>
      <c r="T4044" s="13">
        <f t="shared" si="259"/>
        <v>42024.802777777775</v>
      </c>
      <c r="U4044">
        <f t="shared" si="255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t="s">
        <v>8315</v>
      </c>
      <c r="R4045" t="s">
        <v>8316</v>
      </c>
      <c r="S4045" s="13">
        <f t="shared" si="258"/>
        <v>41948.957465277781</v>
      </c>
      <c r="T4045" s="13">
        <f t="shared" si="259"/>
        <v>41963.957465277781</v>
      </c>
      <c r="U4045">
        <f t="shared" si="255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t="s">
        <v>8315</v>
      </c>
      <c r="R4046" t="s">
        <v>8316</v>
      </c>
      <c r="S4046" s="13">
        <f t="shared" si="258"/>
        <v>42074.219699074078</v>
      </c>
      <c r="T4046" s="13">
        <f t="shared" si="259"/>
        <v>42104.208333333328</v>
      </c>
      <c r="U4046">
        <f t="shared" si="255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t="s">
        <v>8315</v>
      </c>
      <c r="R4047" t="s">
        <v>8316</v>
      </c>
      <c r="S4047" s="13">
        <f t="shared" si="258"/>
        <v>41842.201261574075</v>
      </c>
      <c r="T4047" s="13">
        <f t="shared" si="259"/>
        <v>41872.201261574075</v>
      </c>
      <c r="U4047">
        <f t="shared" si="255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t="s">
        <v>8315</v>
      </c>
      <c r="R4048" t="s">
        <v>8316</v>
      </c>
      <c r="S4048" s="13">
        <f t="shared" si="258"/>
        <v>41904.650578703702</v>
      </c>
      <c r="T4048" s="13">
        <f t="shared" si="259"/>
        <v>41934.650578703702</v>
      </c>
      <c r="U4048">
        <f t="shared" si="255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t="s">
        <v>8315</v>
      </c>
      <c r="R4049" t="s">
        <v>8316</v>
      </c>
      <c r="S4049" s="13">
        <f t="shared" si="258"/>
        <v>41991.022488425922</v>
      </c>
      <c r="T4049" s="13">
        <f t="shared" si="259"/>
        <v>42015.041666666672</v>
      </c>
      <c r="U4049">
        <f t="shared" si="255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t="s">
        <v>8315</v>
      </c>
      <c r="R4050" t="s">
        <v>8316</v>
      </c>
      <c r="S4050" s="13">
        <f t="shared" si="258"/>
        <v>42436.509108796294</v>
      </c>
      <c r="T4050" s="13">
        <f t="shared" si="259"/>
        <v>42471.467442129629</v>
      </c>
      <c r="U4050">
        <f t="shared" si="255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t="s">
        <v>8315</v>
      </c>
      <c r="R4051" t="s">
        <v>8316</v>
      </c>
      <c r="S4051" s="13">
        <f t="shared" si="258"/>
        <v>42169.958506944444</v>
      </c>
      <c r="T4051" s="13">
        <f t="shared" si="259"/>
        <v>42199.958506944444</v>
      </c>
      <c r="U4051">
        <f t="shared" si="255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t="s">
        <v>8315</v>
      </c>
      <c r="R4052" t="s">
        <v>8316</v>
      </c>
      <c r="S4052" s="13">
        <f t="shared" si="258"/>
        <v>41905.636469907404</v>
      </c>
      <c r="T4052" s="13">
        <f t="shared" si="259"/>
        <v>41935.636469907404</v>
      </c>
      <c r="U4052">
        <f t="shared" si="255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t="s">
        <v>8315</v>
      </c>
      <c r="R4053" t="s">
        <v>8316</v>
      </c>
      <c r="S4053" s="13">
        <f t="shared" si="258"/>
        <v>41761.810150462967</v>
      </c>
      <c r="T4053" s="13">
        <f t="shared" si="259"/>
        <v>41768.286805555559</v>
      </c>
      <c r="U4053">
        <f t="shared" si="255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t="s">
        <v>8315</v>
      </c>
      <c r="R4054" t="s">
        <v>8316</v>
      </c>
      <c r="S4054" s="13">
        <f t="shared" si="258"/>
        <v>41865.878657407404</v>
      </c>
      <c r="T4054" s="13">
        <f t="shared" si="259"/>
        <v>41925.878657407404</v>
      </c>
      <c r="U4054">
        <f t="shared" si="255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t="s">
        <v>8315</v>
      </c>
      <c r="R4055" t="s">
        <v>8316</v>
      </c>
      <c r="S4055" s="13">
        <f t="shared" si="258"/>
        <v>41928.690138888887</v>
      </c>
      <c r="T4055" s="13">
        <f t="shared" si="259"/>
        <v>41958.833333333328</v>
      </c>
      <c r="U4055">
        <f t="shared" si="255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t="s">
        <v>8315</v>
      </c>
      <c r="R4056" t="s">
        <v>8316</v>
      </c>
      <c r="S4056" s="13">
        <f t="shared" si="258"/>
        <v>42613.841261574074</v>
      </c>
      <c r="T4056" s="13">
        <f t="shared" si="259"/>
        <v>42644.166666666672</v>
      </c>
      <c r="U4056">
        <f t="shared" si="255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t="s">
        <v>8315</v>
      </c>
      <c r="R4057" t="s">
        <v>8316</v>
      </c>
      <c r="S4057" s="13">
        <f t="shared" si="258"/>
        <v>41779.648506944446</v>
      </c>
      <c r="T4057" s="13">
        <f t="shared" si="259"/>
        <v>41809.648506944446</v>
      </c>
      <c r="U4057">
        <f t="shared" si="255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t="s">
        <v>8315</v>
      </c>
      <c r="R4058" t="s">
        <v>8316</v>
      </c>
      <c r="S4058" s="13">
        <f t="shared" si="258"/>
        <v>42534.933321759265</v>
      </c>
      <c r="T4058" s="13">
        <f t="shared" si="259"/>
        <v>42554.832638888889</v>
      </c>
      <c r="U4058">
        <f t="shared" si="255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t="s">
        <v>8315</v>
      </c>
      <c r="R4059" t="s">
        <v>8316</v>
      </c>
      <c r="S4059" s="13">
        <f t="shared" si="258"/>
        <v>42310.968518518523</v>
      </c>
      <c r="T4059" s="13">
        <f t="shared" si="259"/>
        <v>42333.958333333328</v>
      </c>
      <c r="U4059">
        <f t="shared" si="255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t="s">
        <v>8315</v>
      </c>
      <c r="R4060" t="s">
        <v>8316</v>
      </c>
      <c r="S4060" s="13">
        <f t="shared" si="258"/>
        <v>42446.060694444444</v>
      </c>
      <c r="T4060" s="13">
        <f t="shared" si="259"/>
        <v>42461.165972222225</v>
      </c>
      <c r="U4060">
        <f t="shared" si="255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t="s">
        <v>8315</v>
      </c>
      <c r="R4061" t="s">
        <v>8316</v>
      </c>
      <c r="S4061" s="13">
        <f t="shared" si="258"/>
        <v>41866.640648148146</v>
      </c>
      <c r="T4061" s="13">
        <f t="shared" si="259"/>
        <v>41898.125</v>
      </c>
      <c r="U4061">
        <f t="shared" si="255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t="s">
        <v>8315</v>
      </c>
      <c r="R4062" t="s">
        <v>8316</v>
      </c>
      <c r="S4062" s="13">
        <f t="shared" si="258"/>
        <v>41779.695092592592</v>
      </c>
      <c r="T4062" s="13">
        <f t="shared" si="259"/>
        <v>41813.666666666664</v>
      </c>
      <c r="U4062">
        <f t="shared" si="255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t="s">
        <v>8315</v>
      </c>
      <c r="R4063" t="s">
        <v>8316</v>
      </c>
      <c r="S4063" s="13">
        <f t="shared" si="258"/>
        <v>42421.141469907408</v>
      </c>
      <c r="T4063" s="13">
        <f t="shared" si="259"/>
        <v>42481.099803240737</v>
      </c>
      <c r="U4063">
        <f t="shared" si="255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t="s">
        <v>8315</v>
      </c>
      <c r="R4064" t="s">
        <v>8316</v>
      </c>
      <c r="S4064" s="13">
        <f t="shared" si="258"/>
        <v>42523.739212962959</v>
      </c>
      <c r="T4064" s="13">
        <f t="shared" si="259"/>
        <v>42553.739212962959</v>
      </c>
      <c r="U4064">
        <f t="shared" si="255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t="s">
        <v>8315</v>
      </c>
      <c r="R4065" t="s">
        <v>8316</v>
      </c>
      <c r="S4065" s="13">
        <f t="shared" si="258"/>
        <v>41787.681527777779</v>
      </c>
      <c r="T4065" s="13">
        <f t="shared" si="259"/>
        <v>41817.681527777779</v>
      </c>
      <c r="U4065">
        <f t="shared" si="255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t="s">
        <v>8315</v>
      </c>
      <c r="R4066" t="s">
        <v>8316</v>
      </c>
      <c r="S4066" s="13">
        <f t="shared" si="258"/>
        <v>42093.588263888887</v>
      </c>
      <c r="T4066" s="13">
        <f t="shared" si="259"/>
        <v>42123.588263888887</v>
      </c>
      <c r="U4066">
        <f t="shared" si="255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t="s">
        <v>8315</v>
      </c>
      <c r="R4067" t="s">
        <v>8316</v>
      </c>
      <c r="S4067" s="13">
        <f t="shared" si="258"/>
        <v>41833.951516203706</v>
      </c>
      <c r="T4067" s="13">
        <f t="shared" si="259"/>
        <v>41863.951516203706</v>
      </c>
      <c r="U4067">
        <f t="shared" ref="U4067:U4115" si="260">YEAR(S4067)</f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t="s">
        <v>8315</v>
      </c>
      <c r="R4068" t="s">
        <v>8316</v>
      </c>
      <c r="S4068" s="13">
        <f t="shared" si="258"/>
        <v>42479.039212962962</v>
      </c>
      <c r="T4068" s="13">
        <f t="shared" si="259"/>
        <v>42509.039212962962</v>
      </c>
      <c r="U4068">
        <f t="shared" si="260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t="s">
        <v>8315</v>
      </c>
      <c r="R4069" t="s">
        <v>8316</v>
      </c>
      <c r="S4069" s="13">
        <f t="shared" si="258"/>
        <v>42235.117476851854</v>
      </c>
      <c r="T4069" s="13">
        <f t="shared" si="259"/>
        <v>42275.117476851854</v>
      </c>
      <c r="U4069">
        <f t="shared" si="260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t="s">
        <v>8315</v>
      </c>
      <c r="R4070" t="s">
        <v>8316</v>
      </c>
      <c r="S4070" s="13">
        <f t="shared" si="258"/>
        <v>42718.963599537034</v>
      </c>
      <c r="T4070" s="13">
        <f t="shared" si="259"/>
        <v>42748.961805555555</v>
      </c>
      <c r="U4070">
        <f t="shared" si="260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t="s">
        <v>8315</v>
      </c>
      <c r="R4071" t="s">
        <v>8316</v>
      </c>
      <c r="S4071" s="13">
        <f t="shared" si="258"/>
        <v>42022.661527777775</v>
      </c>
      <c r="T4071" s="13">
        <f t="shared" si="259"/>
        <v>42063.5</v>
      </c>
      <c r="U4071">
        <f t="shared" si="260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t="s">
        <v>8315</v>
      </c>
      <c r="R4072" t="s">
        <v>8316</v>
      </c>
      <c r="S4072" s="13">
        <f t="shared" si="258"/>
        <v>42031.666898148149</v>
      </c>
      <c r="T4072" s="13">
        <f t="shared" si="259"/>
        <v>42064.125</v>
      </c>
      <c r="U4072">
        <f t="shared" si="260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t="s">
        <v>8315</v>
      </c>
      <c r="R4073" t="s">
        <v>8316</v>
      </c>
      <c r="S4073" s="13">
        <f t="shared" si="258"/>
        <v>42700.804756944446</v>
      </c>
      <c r="T4073" s="13">
        <f t="shared" si="259"/>
        <v>42730.804756944446</v>
      </c>
      <c r="U4073">
        <f t="shared" si="260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t="s">
        <v>8315</v>
      </c>
      <c r="R4074" t="s">
        <v>8316</v>
      </c>
      <c r="S4074" s="13">
        <f t="shared" si="258"/>
        <v>41812.77443287037</v>
      </c>
      <c r="T4074" s="13">
        <f t="shared" si="259"/>
        <v>41872.77443287037</v>
      </c>
      <c r="U4074">
        <f t="shared" si="260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t="s">
        <v>8315</v>
      </c>
      <c r="R4075" t="s">
        <v>8316</v>
      </c>
      <c r="S4075" s="13">
        <f t="shared" si="258"/>
        <v>42078.34520833334</v>
      </c>
      <c r="T4075" s="13">
        <f t="shared" si="259"/>
        <v>42133.166666666672</v>
      </c>
      <c r="U4075">
        <f t="shared" si="260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t="s">
        <v>8315</v>
      </c>
      <c r="R4076" t="s">
        <v>8316</v>
      </c>
      <c r="S4076" s="13">
        <f t="shared" si="258"/>
        <v>42283.552951388891</v>
      </c>
      <c r="T4076" s="13">
        <f t="shared" si="259"/>
        <v>42313.594618055555</v>
      </c>
      <c r="U4076">
        <f t="shared" si="260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t="s">
        <v>8315</v>
      </c>
      <c r="R4077" t="s">
        <v>8316</v>
      </c>
      <c r="S4077" s="13">
        <f t="shared" si="258"/>
        <v>41779.045937499999</v>
      </c>
      <c r="T4077" s="13">
        <f t="shared" si="259"/>
        <v>41820.727777777778</v>
      </c>
      <c r="U4077">
        <f t="shared" si="260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t="s">
        <v>8315</v>
      </c>
      <c r="R4078" t="s">
        <v>8316</v>
      </c>
      <c r="S4078" s="13">
        <f t="shared" si="258"/>
        <v>41905.795706018522</v>
      </c>
      <c r="T4078" s="13">
        <f t="shared" si="259"/>
        <v>41933.82708333333</v>
      </c>
      <c r="U4078">
        <f t="shared" si="26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t="s">
        <v>8315</v>
      </c>
      <c r="R4079" t="s">
        <v>8316</v>
      </c>
      <c r="S4079" s="13">
        <f t="shared" si="258"/>
        <v>42695.7105787037</v>
      </c>
      <c r="T4079" s="13">
        <f t="shared" si="259"/>
        <v>42725.7105787037</v>
      </c>
      <c r="U4079">
        <f t="shared" si="26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t="s">
        <v>8315</v>
      </c>
      <c r="R4080" t="s">
        <v>8316</v>
      </c>
      <c r="S4080" s="13">
        <f t="shared" si="258"/>
        <v>42732.787523148145</v>
      </c>
      <c r="T4080" s="13">
        <f t="shared" si="259"/>
        <v>42762.787523148145</v>
      </c>
      <c r="U4080">
        <f t="shared" si="26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t="s">
        <v>8315</v>
      </c>
      <c r="R4081" t="s">
        <v>8316</v>
      </c>
      <c r="S4081" s="13">
        <f t="shared" si="258"/>
        <v>42510.938900462963</v>
      </c>
      <c r="T4081" s="13">
        <f t="shared" si="259"/>
        <v>42540.938900462963</v>
      </c>
      <c r="U4081">
        <f t="shared" si="26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t="s">
        <v>8315</v>
      </c>
      <c r="R4082" t="s">
        <v>8316</v>
      </c>
      <c r="S4082" s="13">
        <f t="shared" si="258"/>
        <v>42511.698101851856</v>
      </c>
      <c r="T4082" s="13">
        <f t="shared" si="259"/>
        <v>42535.787500000006</v>
      </c>
      <c r="U4082">
        <f t="shared" si="26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t="s">
        <v>8315</v>
      </c>
      <c r="R4083" t="s">
        <v>8316</v>
      </c>
      <c r="S4083" s="13">
        <f t="shared" si="258"/>
        <v>42041.581307870365</v>
      </c>
      <c r="T4083" s="13">
        <f t="shared" si="259"/>
        <v>42071.539641203708</v>
      </c>
      <c r="U4083">
        <f t="shared" si="26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t="s">
        <v>8315</v>
      </c>
      <c r="R4084" t="s">
        <v>8316</v>
      </c>
      <c r="S4084" s="13">
        <f t="shared" si="258"/>
        <v>42307.189270833333</v>
      </c>
      <c r="T4084" s="13">
        <f t="shared" si="259"/>
        <v>42322.958333333328</v>
      </c>
      <c r="U4084">
        <f t="shared" si="26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t="s">
        <v>8315</v>
      </c>
      <c r="R4085" t="s">
        <v>8316</v>
      </c>
      <c r="S4085" s="13">
        <f t="shared" si="258"/>
        <v>42353.761759259258</v>
      </c>
      <c r="T4085" s="13">
        <f t="shared" si="259"/>
        <v>42383.761759259258</v>
      </c>
      <c r="U4085">
        <f t="shared" si="26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t="s">
        <v>8315</v>
      </c>
      <c r="R4086" t="s">
        <v>8316</v>
      </c>
      <c r="S4086" s="13">
        <f t="shared" si="258"/>
        <v>42622.436412037037</v>
      </c>
      <c r="T4086" s="13">
        <f t="shared" si="259"/>
        <v>42652.436412037037</v>
      </c>
      <c r="U4086">
        <f t="shared" si="26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t="s">
        <v>8315</v>
      </c>
      <c r="R4087" t="s">
        <v>8316</v>
      </c>
      <c r="S4087" s="13">
        <f t="shared" si="258"/>
        <v>42058.603877314818</v>
      </c>
      <c r="T4087" s="13">
        <f t="shared" si="259"/>
        <v>42087.165972222225</v>
      </c>
      <c r="U4087">
        <f t="shared" si="26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t="s">
        <v>8315</v>
      </c>
      <c r="R4088" t="s">
        <v>8316</v>
      </c>
      <c r="S4088" s="13">
        <f t="shared" si="258"/>
        <v>42304.940960648149</v>
      </c>
      <c r="T4088" s="13">
        <f t="shared" si="259"/>
        <v>42329.166666666672</v>
      </c>
      <c r="U4088">
        <f t="shared" si="260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t="s">
        <v>8315</v>
      </c>
      <c r="R4089" t="s">
        <v>8316</v>
      </c>
      <c r="S4089" s="13">
        <f t="shared" si="258"/>
        <v>42538.742893518516</v>
      </c>
      <c r="T4089" s="13">
        <f t="shared" si="259"/>
        <v>42568.742893518516</v>
      </c>
      <c r="U4089">
        <f t="shared" si="26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t="s">
        <v>8315</v>
      </c>
      <c r="R4090" t="s">
        <v>8316</v>
      </c>
      <c r="S4090" s="13">
        <f t="shared" si="258"/>
        <v>41990.612546296295</v>
      </c>
      <c r="T4090" s="13">
        <f t="shared" si="259"/>
        <v>42020.434722222228</v>
      </c>
      <c r="U4090">
        <f t="shared" si="26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t="s">
        <v>8315</v>
      </c>
      <c r="R4091" t="s">
        <v>8316</v>
      </c>
      <c r="S4091" s="13">
        <f t="shared" si="258"/>
        <v>42122.732499999998</v>
      </c>
      <c r="T4091" s="13">
        <f t="shared" si="259"/>
        <v>42155.732638888891</v>
      </c>
      <c r="U4091">
        <f t="shared" si="26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t="s">
        <v>8315</v>
      </c>
      <c r="R4092" t="s">
        <v>8316</v>
      </c>
      <c r="S4092" s="13">
        <f t="shared" si="258"/>
        <v>42209.67288194444</v>
      </c>
      <c r="T4092" s="13">
        <f t="shared" si="259"/>
        <v>42223.625</v>
      </c>
      <c r="U4092">
        <f t="shared" si="26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t="s">
        <v>8315</v>
      </c>
      <c r="R4093" t="s">
        <v>8316</v>
      </c>
      <c r="S4093" s="13">
        <f t="shared" si="258"/>
        <v>41990.506377314814</v>
      </c>
      <c r="T4093" s="13">
        <f t="shared" si="259"/>
        <v>42020.506377314814</v>
      </c>
      <c r="U4093">
        <f t="shared" si="26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t="s">
        <v>8315</v>
      </c>
      <c r="R4094" t="s">
        <v>8316</v>
      </c>
      <c r="S4094" s="13">
        <f t="shared" si="258"/>
        <v>42039.194988425923</v>
      </c>
      <c r="T4094" s="13">
        <f t="shared" si="259"/>
        <v>42099.153321759266</v>
      </c>
      <c r="U4094">
        <f t="shared" si="26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t="s">
        <v>8315</v>
      </c>
      <c r="R4095" t="s">
        <v>8316</v>
      </c>
      <c r="S4095" s="13">
        <f t="shared" si="258"/>
        <v>42178.815891203703</v>
      </c>
      <c r="T4095" s="13">
        <f t="shared" si="259"/>
        <v>42238.815891203703</v>
      </c>
      <c r="U4095">
        <f t="shared" si="26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t="s">
        <v>8315</v>
      </c>
      <c r="R4096" t="s">
        <v>8316</v>
      </c>
      <c r="S4096" s="13">
        <f t="shared" si="258"/>
        <v>41890.086805555555</v>
      </c>
      <c r="T4096" s="13">
        <f t="shared" si="259"/>
        <v>41934.207638888889</v>
      </c>
      <c r="U4096">
        <f t="shared" si="26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t="s">
        <v>8315</v>
      </c>
      <c r="R4097" t="s">
        <v>8316</v>
      </c>
      <c r="S4097" s="13">
        <f t="shared" si="258"/>
        <v>42693.031828703708</v>
      </c>
      <c r="T4097" s="13">
        <f t="shared" si="259"/>
        <v>42723.031828703708</v>
      </c>
      <c r="U4097">
        <f t="shared" si="26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t="s">
        <v>8315</v>
      </c>
      <c r="R4098" t="s">
        <v>8316</v>
      </c>
      <c r="S4098" s="13">
        <f t="shared" si="258"/>
        <v>42750.530312499999</v>
      </c>
      <c r="T4098" s="13">
        <f t="shared" si="259"/>
        <v>42794.368749999994</v>
      </c>
      <c r="U4098">
        <f t="shared" si="260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1">ROUND(E4099/D4099*100,0)</f>
        <v>0</v>
      </c>
      <c r="P4099">
        <f t="shared" ref="P4099:P4115" si="262">IFERROR(ROUND(E4099/L4099, 2), 0)</f>
        <v>0</v>
      </c>
      <c r="Q4099" t="s">
        <v>8315</v>
      </c>
      <c r="R4099" t="s">
        <v>8316</v>
      </c>
      <c r="S4099" s="13">
        <f t="shared" ref="S4099:S4115" si="263">(((J4099/60)/60)/24)+DATE(1970,1,1)</f>
        <v>42344.824502314819</v>
      </c>
      <c r="T4099" s="13">
        <f t="shared" ref="T4099:T4115" si="264">(((I4099/60)/60)/24)+DATE(1970,1,1)</f>
        <v>42400.996527777781</v>
      </c>
      <c r="U4099">
        <f t="shared" si="260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2"/>
        <v>0</v>
      </c>
      <c r="Q4100" t="s">
        <v>8315</v>
      </c>
      <c r="R4100" t="s">
        <v>8316</v>
      </c>
      <c r="S4100" s="13">
        <f t="shared" si="263"/>
        <v>42495.722187499996</v>
      </c>
      <c r="T4100" s="13">
        <f t="shared" si="264"/>
        <v>42525.722187499996</v>
      </c>
      <c r="U4100">
        <f t="shared" si="260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2"/>
        <v>50</v>
      </c>
      <c r="Q4101" t="s">
        <v>8315</v>
      </c>
      <c r="R4101" t="s">
        <v>8316</v>
      </c>
      <c r="S4101" s="13">
        <f t="shared" si="263"/>
        <v>42570.850381944445</v>
      </c>
      <c r="T4101" s="13">
        <f t="shared" si="264"/>
        <v>42615.850381944445</v>
      </c>
      <c r="U4101">
        <f t="shared" si="260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2"/>
        <v>0</v>
      </c>
      <c r="Q4102" t="s">
        <v>8315</v>
      </c>
      <c r="R4102" t="s">
        <v>8316</v>
      </c>
      <c r="S4102" s="13">
        <f t="shared" si="263"/>
        <v>41927.124884259261</v>
      </c>
      <c r="T4102" s="13">
        <f t="shared" si="264"/>
        <v>41937.124884259261</v>
      </c>
      <c r="U4102">
        <f t="shared" si="260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2"/>
        <v>0</v>
      </c>
      <c r="Q4103" t="s">
        <v>8315</v>
      </c>
      <c r="R4103" t="s">
        <v>8316</v>
      </c>
      <c r="S4103" s="13">
        <f t="shared" si="263"/>
        <v>42730.903726851851</v>
      </c>
      <c r="T4103" s="13">
        <f t="shared" si="264"/>
        <v>42760.903726851851</v>
      </c>
      <c r="U4103">
        <f t="shared" si="260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2"/>
        <v>22.83</v>
      </c>
      <c r="Q4104" t="s">
        <v>8315</v>
      </c>
      <c r="R4104" t="s">
        <v>8316</v>
      </c>
      <c r="S4104" s="13">
        <f t="shared" si="263"/>
        <v>42475.848067129627</v>
      </c>
      <c r="T4104" s="13">
        <f t="shared" si="264"/>
        <v>42505.848067129627</v>
      </c>
      <c r="U4104">
        <f t="shared" si="260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2"/>
        <v>16.670000000000002</v>
      </c>
      <c r="Q4105" t="s">
        <v>8315</v>
      </c>
      <c r="R4105" t="s">
        <v>8316</v>
      </c>
      <c r="S4105" s="13">
        <f t="shared" si="263"/>
        <v>42188.83293981482</v>
      </c>
      <c r="T4105" s="13">
        <f t="shared" si="264"/>
        <v>42242.772222222222</v>
      </c>
      <c r="U4105">
        <f t="shared" si="260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2"/>
        <v>45.79</v>
      </c>
      <c r="Q4106" t="s">
        <v>8315</v>
      </c>
      <c r="R4106" t="s">
        <v>8316</v>
      </c>
      <c r="S4106" s="13">
        <f t="shared" si="263"/>
        <v>42640.278171296297</v>
      </c>
      <c r="T4106" s="13">
        <f t="shared" si="264"/>
        <v>42670.278171296297</v>
      </c>
      <c r="U4106">
        <f t="shared" si="260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2"/>
        <v>383.33</v>
      </c>
      <c r="Q4107" t="s">
        <v>8315</v>
      </c>
      <c r="R4107" t="s">
        <v>8316</v>
      </c>
      <c r="S4107" s="13">
        <f t="shared" si="263"/>
        <v>42697.010520833333</v>
      </c>
      <c r="T4107" s="13">
        <f t="shared" si="264"/>
        <v>42730.010520833333</v>
      </c>
      <c r="U4107">
        <f t="shared" si="260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2"/>
        <v>106.97</v>
      </c>
      <c r="Q4108" t="s">
        <v>8315</v>
      </c>
      <c r="R4108" t="s">
        <v>8316</v>
      </c>
      <c r="S4108" s="13">
        <f t="shared" si="263"/>
        <v>42053.049375000002</v>
      </c>
      <c r="T4108" s="13">
        <f t="shared" si="264"/>
        <v>42096.041666666672</v>
      </c>
      <c r="U4108">
        <f t="shared" si="260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2"/>
        <v>10.25</v>
      </c>
      <c r="Q4109" t="s">
        <v>8315</v>
      </c>
      <c r="R4109" t="s">
        <v>8316</v>
      </c>
      <c r="S4109" s="13">
        <f t="shared" si="263"/>
        <v>41883.916678240741</v>
      </c>
      <c r="T4109" s="13">
        <f t="shared" si="264"/>
        <v>41906.916678240741</v>
      </c>
      <c r="U4109">
        <f t="shared" si="260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2"/>
        <v>59</v>
      </c>
      <c r="Q4110" t="s">
        <v>8315</v>
      </c>
      <c r="R4110" t="s">
        <v>8316</v>
      </c>
      <c r="S4110" s="13">
        <f t="shared" si="263"/>
        <v>42767.031678240746</v>
      </c>
      <c r="T4110" s="13">
        <f t="shared" si="264"/>
        <v>42797.208333333328</v>
      </c>
      <c r="U4110">
        <f t="shared" si="260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2"/>
        <v>0</v>
      </c>
      <c r="Q4111" t="s">
        <v>8315</v>
      </c>
      <c r="R4111" t="s">
        <v>8316</v>
      </c>
      <c r="S4111" s="13">
        <f t="shared" si="263"/>
        <v>42307.539398148147</v>
      </c>
      <c r="T4111" s="13">
        <f t="shared" si="264"/>
        <v>42337.581064814818</v>
      </c>
      <c r="U4111">
        <f t="shared" si="260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2"/>
        <v>14.33</v>
      </c>
      <c r="Q4112" t="s">
        <v>8315</v>
      </c>
      <c r="R4112" t="s">
        <v>8316</v>
      </c>
      <c r="S4112" s="13">
        <f t="shared" si="263"/>
        <v>42512.626747685179</v>
      </c>
      <c r="T4112" s="13">
        <f t="shared" si="264"/>
        <v>42572.626747685179</v>
      </c>
      <c r="U4112">
        <f t="shared" si="260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2"/>
        <v>15.67</v>
      </c>
      <c r="Q4113" t="s">
        <v>8315</v>
      </c>
      <c r="R4113" t="s">
        <v>8316</v>
      </c>
      <c r="S4113" s="13">
        <f t="shared" si="263"/>
        <v>42029.135879629626</v>
      </c>
      <c r="T4113" s="13">
        <f t="shared" si="264"/>
        <v>42059.135879629626</v>
      </c>
      <c r="U4113">
        <f t="shared" si="260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2"/>
        <v>1</v>
      </c>
      <c r="Q4114" t="s">
        <v>8315</v>
      </c>
      <c r="R4114" t="s">
        <v>8316</v>
      </c>
      <c r="S4114" s="13">
        <f t="shared" si="263"/>
        <v>42400.946597222224</v>
      </c>
      <c r="T4114" s="13">
        <f t="shared" si="264"/>
        <v>42428</v>
      </c>
      <c r="U4114">
        <f t="shared" si="260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2"/>
        <v>1</v>
      </c>
      <c r="Q4115" t="s">
        <v>8315</v>
      </c>
      <c r="R4115" t="s">
        <v>8316</v>
      </c>
      <c r="S4115" s="13">
        <f t="shared" si="263"/>
        <v>42358.573182870372</v>
      </c>
      <c r="T4115" s="13">
        <f t="shared" si="264"/>
        <v>42377.273611111115</v>
      </c>
      <c r="U4115">
        <f t="shared" si="260"/>
        <v>2015</v>
      </c>
    </row>
  </sheetData>
  <autoFilter ref="A1:W4115" xr:uid="{00000000-0001-0000-0000-000000000000}"/>
  <conditionalFormatting sqref="F1:F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6" operator="equal">
      <formula>"successful"</formula>
    </cfRule>
    <cfRule type="cellIs" dxfId="14" priority="7" operator="equal">
      <formula>"live"</formula>
    </cfRule>
  </conditionalFormatting>
  <conditionalFormatting sqref="H7">
    <cfRule type="cellIs" dxfId="13" priority="5" operator="equal">
      <formula>"failed"</formula>
    </cfRule>
  </conditionalFormatting>
  <conditionalFormatting sqref="F173">
    <cfRule type="cellIs" dxfId="12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8C1E-6737-4501-9891-AF79E4284869}">
  <dimension ref="A1:F14"/>
  <sheetViews>
    <sheetView workbookViewId="0">
      <selection activeCell="H5" sqref="H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8364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5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5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5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35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5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5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5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5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B819-74B2-491A-9B86-7B3A16F2726F}">
  <dimension ref="A1:F22"/>
  <sheetViews>
    <sheetView workbookViewId="0">
      <selection activeCell="A6" sqref="A6:F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8383</v>
      </c>
      <c r="B1" t="s">
        <v>8363</v>
      </c>
    </row>
    <row r="2" spans="1:6" x14ac:dyDescent="0.35">
      <c r="A2" s="10" t="s">
        <v>8358</v>
      </c>
      <c r="B2" t="s">
        <v>8363</v>
      </c>
    </row>
    <row r="4" spans="1:6" x14ac:dyDescent="0.35">
      <c r="A4" s="10" t="s">
        <v>8364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8376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35">
      <c r="A7" s="14" t="s">
        <v>8377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35">
      <c r="A8" s="14" t="s">
        <v>8378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35">
      <c r="A9" s="14" t="s">
        <v>8379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35">
      <c r="A10" s="11" t="s">
        <v>8367</v>
      </c>
      <c r="B10" s="12">
        <v>80</v>
      </c>
      <c r="C10" s="12">
        <v>375</v>
      </c>
      <c r="D10" s="12"/>
      <c r="E10" s="12">
        <v>637</v>
      </c>
      <c r="F10" s="12">
        <v>1092</v>
      </c>
    </row>
    <row r="11" spans="1:6" x14ac:dyDescent="0.35">
      <c r="A11" s="14" t="s">
        <v>8380</v>
      </c>
      <c r="B11" s="12">
        <v>27</v>
      </c>
      <c r="C11" s="12">
        <v>102</v>
      </c>
      <c r="D11" s="12"/>
      <c r="E11" s="12">
        <v>192</v>
      </c>
      <c r="F11" s="12">
        <v>321</v>
      </c>
    </row>
    <row r="12" spans="1:6" x14ac:dyDescent="0.35">
      <c r="A12" s="14" t="s">
        <v>8368</v>
      </c>
      <c r="B12" s="12">
        <v>26</v>
      </c>
      <c r="C12" s="12">
        <v>126</v>
      </c>
      <c r="D12" s="12"/>
      <c r="E12" s="12">
        <v>234</v>
      </c>
      <c r="F12" s="12">
        <v>386</v>
      </c>
    </row>
    <row r="13" spans="1:6" x14ac:dyDescent="0.35">
      <c r="A13" s="14" t="s">
        <v>8381</v>
      </c>
      <c r="B13" s="12">
        <v>27</v>
      </c>
      <c r="C13" s="12">
        <v>147</v>
      </c>
      <c r="D13" s="12"/>
      <c r="E13" s="12">
        <v>211</v>
      </c>
      <c r="F13" s="12">
        <v>385</v>
      </c>
    </row>
    <row r="14" spans="1:6" x14ac:dyDescent="0.35">
      <c r="A14" s="11" t="s">
        <v>8369</v>
      </c>
      <c r="B14" s="12">
        <v>100</v>
      </c>
      <c r="C14" s="12">
        <v>411</v>
      </c>
      <c r="D14" s="12"/>
      <c r="E14" s="12">
        <v>507</v>
      </c>
      <c r="F14" s="12">
        <v>1018</v>
      </c>
    </row>
    <row r="15" spans="1:6" x14ac:dyDescent="0.35">
      <c r="A15" s="14" t="s">
        <v>8370</v>
      </c>
      <c r="B15" s="12">
        <v>43</v>
      </c>
      <c r="C15" s="12">
        <v>150</v>
      </c>
      <c r="D15" s="12"/>
      <c r="E15" s="12">
        <v>194</v>
      </c>
      <c r="F15" s="12">
        <v>387</v>
      </c>
    </row>
    <row r="16" spans="1:6" x14ac:dyDescent="0.35">
      <c r="A16" s="14" t="s">
        <v>8371</v>
      </c>
      <c r="B16" s="12">
        <v>33</v>
      </c>
      <c r="C16" s="12">
        <v>134</v>
      </c>
      <c r="D16" s="12"/>
      <c r="E16" s="12">
        <v>166</v>
      </c>
      <c r="F16" s="12">
        <v>333</v>
      </c>
    </row>
    <row r="17" spans="1:6" x14ac:dyDescent="0.35">
      <c r="A17" s="14" t="s">
        <v>8372</v>
      </c>
      <c r="B17" s="12">
        <v>24</v>
      </c>
      <c r="C17" s="12">
        <v>127</v>
      </c>
      <c r="D17" s="12"/>
      <c r="E17" s="12">
        <v>147</v>
      </c>
      <c r="F17" s="12">
        <v>298</v>
      </c>
    </row>
    <row r="18" spans="1:6" x14ac:dyDescent="0.35">
      <c r="A18" s="11" t="s">
        <v>8373</v>
      </c>
      <c r="B18" s="12">
        <v>80</v>
      </c>
      <c r="C18" s="12">
        <v>381</v>
      </c>
      <c r="D18" s="12"/>
      <c r="E18" s="12">
        <v>477</v>
      </c>
      <c r="F18" s="12">
        <v>938</v>
      </c>
    </row>
    <row r="19" spans="1:6" x14ac:dyDescent="0.35">
      <c r="A19" s="14" t="s">
        <v>8374</v>
      </c>
      <c r="B19" s="12">
        <v>20</v>
      </c>
      <c r="C19" s="12">
        <v>149</v>
      </c>
      <c r="D19" s="12"/>
      <c r="E19" s="12">
        <v>183</v>
      </c>
      <c r="F19" s="12">
        <v>352</v>
      </c>
    </row>
    <row r="20" spans="1:6" x14ac:dyDescent="0.35">
      <c r="A20" s="14" t="s">
        <v>8375</v>
      </c>
      <c r="B20" s="12">
        <v>37</v>
      </c>
      <c r="C20" s="12">
        <v>114</v>
      </c>
      <c r="D20" s="12"/>
      <c r="E20" s="12">
        <v>183</v>
      </c>
      <c r="F20" s="12">
        <v>334</v>
      </c>
    </row>
    <row r="21" spans="1:6" x14ac:dyDescent="0.35">
      <c r="A21" s="14" t="s">
        <v>8382</v>
      </c>
      <c r="B21" s="12">
        <v>23</v>
      </c>
      <c r="C21" s="12">
        <v>118</v>
      </c>
      <c r="D21" s="12"/>
      <c r="E21" s="12">
        <v>111</v>
      </c>
      <c r="F21" s="12">
        <v>252</v>
      </c>
    </row>
    <row r="22" spans="1:6" x14ac:dyDescent="0.35">
      <c r="A22" s="11" t="s">
        <v>8361</v>
      </c>
      <c r="B22" s="12">
        <v>349</v>
      </c>
      <c r="C22" s="12">
        <v>1530</v>
      </c>
      <c r="D22" s="12">
        <v>50</v>
      </c>
      <c r="E22" s="12">
        <v>2185</v>
      </c>
      <c r="F22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C9A3B-8B0E-4FF6-988D-E31078E2E36E}">
  <dimension ref="A1:L6"/>
  <sheetViews>
    <sheetView workbookViewId="0">
      <selection activeCell="A4" sqref="A4"/>
    </sheetView>
  </sheetViews>
  <sheetFormatPr defaultRowHeight="14.5" x14ac:dyDescent="0.35"/>
  <cols>
    <col min="1" max="1" width="31.08984375" style="15" bestFit="1" customWidth="1"/>
    <col min="2" max="2" width="34.08984375" style="15" customWidth="1"/>
    <col min="3" max="12" width="8.7265625" style="15"/>
  </cols>
  <sheetData>
    <row r="1" spans="1:4" x14ac:dyDescent="0.35">
      <c r="A1" s="16" t="s">
        <v>8384</v>
      </c>
      <c r="B1" s="16" t="s">
        <v>4110</v>
      </c>
      <c r="C1" s="16" t="s">
        <v>8385</v>
      </c>
      <c r="D1" s="16" t="s">
        <v>8386</v>
      </c>
    </row>
    <row r="2" spans="1:4" ht="72.5" x14ac:dyDescent="0.35">
      <c r="A2" s="15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5">
        <f>VLOOKUP(A2, Kickstarter!B:E, 4, FALSE)</f>
        <v>2020</v>
      </c>
    </row>
    <row r="3" spans="1:4" ht="58" x14ac:dyDescent="0.35">
      <c r="A3" s="15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5">
        <f>VLOOKUP(A3, Kickstarter!B:E, 4, FALSE)</f>
        <v>2020</v>
      </c>
    </row>
    <row r="4" spans="1:4" ht="58" x14ac:dyDescent="0.35">
      <c r="A4" s="15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5">
        <f>VLOOKUP(A4, Kickstarter!B:E, 4, FALSE)</f>
        <v>2576</v>
      </c>
    </row>
    <row r="5" spans="1:4" ht="43.5" x14ac:dyDescent="0.35">
      <c r="A5" s="15" t="s">
        <v>3329</v>
      </c>
      <c r="B5" s="1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5">
        <f>VLOOKUP(A5, Kickstarter!B:E, 4, FALSE)</f>
        <v>1168</v>
      </c>
    </row>
    <row r="6" spans="1:4" ht="58" x14ac:dyDescent="0.35">
      <c r="A6" s="15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FFCC-895D-4EC5-B574-212575E436AB}">
  <dimension ref="A1:S696"/>
  <sheetViews>
    <sheetView workbookViewId="0">
      <selection activeCell="G4" sqref="G4"/>
    </sheetView>
  </sheetViews>
  <sheetFormatPr defaultRowHeight="14.5" x14ac:dyDescent="0.35"/>
  <cols>
    <col min="1" max="1" width="4.81640625" style="18" bestFit="1" customWidth="1"/>
    <col min="2" max="2" width="8.7265625" style="18"/>
    <col min="3" max="3" width="20.7265625" style="18" customWidth="1"/>
    <col min="4" max="4" width="12.08984375" style="18" bestFit="1" customWidth="1"/>
    <col min="5" max="7" width="8.7265625" style="18"/>
    <col min="8" max="8" width="8" style="18" bestFit="1" customWidth="1"/>
    <col min="9" max="9" width="10.81640625" style="18" bestFit="1" customWidth="1"/>
    <col min="10" max="10" width="11.1796875" style="18" bestFit="1" customWidth="1"/>
    <col min="11" max="11" width="9" style="18" bestFit="1" customWidth="1"/>
    <col min="12" max="12" width="8.1796875" style="18" bestFit="1" customWidth="1"/>
    <col min="13" max="13" width="22.90625" style="18" bestFit="1" customWidth="1"/>
    <col min="14" max="14" width="17.08984375" style="18" bestFit="1" customWidth="1"/>
    <col min="15" max="15" width="15.90625" style="18" bestFit="1" customWidth="1"/>
    <col min="16" max="16" width="14.453125" style="18" bestFit="1" customWidth="1"/>
    <col min="17" max="17" width="11.08984375" style="18" bestFit="1" customWidth="1"/>
    <col min="18" max="18" width="22.7265625" style="18" bestFit="1" customWidth="1"/>
    <col min="19" max="19" width="21.36328125" style="18" bestFit="1" customWidth="1"/>
    <col min="20" max="16384" width="8.7265625" style="18"/>
  </cols>
  <sheetData>
    <row r="1" spans="1:19" x14ac:dyDescent="0.35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8262</v>
      </c>
      <c r="M1" s="23" t="s">
        <v>8305</v>
      </c>
      <c r="N1" s="23" t="s">
        <v>8306</v>
      </c>
      <c r="O1" s="23" t="s">
        <v>8307</v>
      </c>
      <c r="P1" s="23" t="s">
        <v>8358</v>
      </c>
      <c r="Q1" s="23" t="s">
        <v>8359</v>
      </c>
      <c r="R1" s="23" t="s">
        <v>8365</v>
      </c>
      <c r="S1" s="23" t="s">
        <v>8366</v>
      </c>
    </row>
    <row r="2" spans="1:19" ht="116" x14ac:dyDescent="0.35">
      <c r="A2" s="27">
        <v>521</v>
      </c>
      <c r="B2" s="28" t="s">
        <v>522</v>
      </c>
      <c r="C2" s="28" t="s">
        <v>4631</v>
      </c>
      <c r="D2" s="29">
        <v>5000</v>
      </c>
      <c r="E2" s="30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 t="b">
        <v>1</v>
      </c>
      <c r="M2" s="27" t="s">
        <v>8269</v>
      </c>
      <c r="N2" s="27">
        <v>105</v>
      </c>
      <c r="O2" s="27">
        <v>93.43</v>
      </c>
      <c r="P2" s="27" t="s">
        <v>8315</v>
      </c>
      <c r="Q2" s="27" t="s">
        <v>8316</v>
      </c>
      <c r="R2" s="31">
        <v>42646.092812499999</v>
      </c>
      <c r="S2" s="31">
        <v>42675.207638888889</v>
      </c>
    </row>
    <row r="3" spans="1:19" ht="87" x14ac:dyDescent="0.35">
      <c r="A3" s="27">
        <v>522</v>
      </c>
      <c r="B3" s="28" t="s">
        <v>523</v>
      </c>
      <c r="C3" s="28" t="s">
        <v>4632</v>
      </c>
      <c r="D3" s="29">
        <v>3000</v>
      </c>
      <c r="E3" s="30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 t="b">
        <v>1</v>
      </c>
      <c r="M3" s="27" t="s">
        <v>8269</v>
      </c>
      <c r="N3" s="27">
        <v>115</v>
      </c>
      <c r="O3" s="27">
        <v>110.97</v>
      </c>
      <c r="P3" s="27" t="s">
        <v>8315</v>
      </c>
      <c r="Q3" s="27" t="s">
        <v>8316</v>
      </c>
      <c r="R3" s="31">
        <v>42430.040798611109</v>
      </c>
      <c r="S3" s="31">
        <v>42449.999131944445</v>
      </c>
    </row>
    <row r="4" spans="1:19" ht="130.5" x14ac:dyDescent="0.35">
      <c r="A4" s="27">
        <v>523</v>
      </c>
      <c r="B4" s="28" t="s">
        <v>524</v>
      </c>
      <c r="C4" s="28" t="s">
        <v>4633</v>
      </c>
      <c r="D4" s="29">
        <v>5000</v>
      </c>
      <c r="E4" s="30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 t="b">
        <v>1</v>
      </c>
      <c r="M4" s="27" t="s">
        <v>8269</v>
      </c>
      <c r="N4" s="27">
        <v>121</v>
      </c>
      <c r="O4" s="27">
        <v>71.790000000000006</v>
      </c>
      <c r="P4" s="27" t="s">
        <v>8315</v>
      </c>
      <c r="Q4" s="27" t="s">
        <v>8316</v>
      </c>
      <c r="R4" s="31">
        <v>42238.13282407407</v>
      </c>
      <c r="S4" s="31">
        <v>42268.13282407407</v>
      </c>
    </row>
    <row r="5" spans="1:19" ht="101.5" x14ac:dyDescent="0.35">
      <c r="A5" s="27">
        <v>525</v>
      </c>
      <c r="B5" s="28" t="s">
        <v>526</v>
      </c>
      <c r="C5" s="28" t="s">
        <v>4635</v>
      </c>
      <c r="D5" s="29">
        <v>12000</v>
      </c>
      <c r="E5" s="30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 t="b">
        <v>1</v>
      </c>
      <c r="M5" s="27" t="s">
        <v>8269</v>
      </c>
      <c r="N5" s="27">
        <v>100</v>
      </c>
      <c r="O5" s="27">
        <v>1000</v>
      </c>
      <c r="P5" s="27" t="s">
        <v>8315</v>
      </c>
      <c r="Q5" s="27" t="s">
        <v>8316</v>
      </c>
      <c r="R5" s="31">
        <v>41850.400937500002</v>
      </c>
      <c r="S5" s="31">
        <v>41895.400937500002</v>
      </c>
    </row>
    <row r="6" spans="1:19" ht="101.5" x14ac:dyDescent="0.35">
      <c r="A6" s="27">
        <v>527</v>
      </c>
      <c r="B6" s="28" t="s">
        <v>528</v>
      </c>
      <c r="C6" s="28" t="s">
        <v>4637</v>
      </c>
      <c r="D6" s="29">
        <v>10000</v>
      </c>
      <c r="E6" s="30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 t="b">
        <v>1</v>
      </c>
      <c r="M6" s="27" t="s">
        <v>8269</v>
      </c>
      <c r="N6" s="27">
        <v>101</v>
      </c>
      <c r="O6" s="27">
        <v>63.83</v>
      </c>
      <c r="P6" s="27" t="s">
        <v>8315</v>
      </c>
      <c r="Q6" s="27" t="s">
        <v>8316</v>
      </c>
      <c r="R6" s="31">
        <v>42753.205625000002</v>
      </c>
      <c r="S6" s="31">
        <v>42783.670138888891</v>
      </c>
    </row>
    <row r="7" spans="1:19" ht="58" x14ac:dyDescent="0.35">
      <c r="A7" s="27">
        <v>528</v>
      </c>
      <c r="B7" s="28" t="s">
        <v>529</v>
      </c>
      <c r="C7" s="28" t="s">
        <v>4638</v>
      </c>
      <c r="D7" s="29">
        <v>1150</v>
      </c>
      <c r="E7" s="30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 t="b">
        <v>1</v>
      </c>
      <c r="M7" s="27" t="s">
        <v>8269</v>
      </c>
      <c r="N7" s="27">
        <v>116</v>
      </c>
      <c r="O7" s="27">
        <v>44.33</v>
      </c>
      <c r="P7" s="27" t="s">
        <v>8315</v>
      </c>
      <c r="Q7" s="27" t="s">
        <v>8316</v>
      </c>
      <c r="R7" s="31">
        <v>42155.920219907406</v>
      </c>
      <c r="S7" s="31">
        <v>42176.888888888891</v>
      </c>
    </row>
    <row r="8" spans="1:19" ht="101.5" x14ac:dyDescent="0.35">
      <c r="A8" s="27">
        <v>530</v>
      </c>
      <c r="B8" s="28" t="s">
        <v>531</v>
      </c>
      <c r="C8" s="28" t="s">
        <v>4640</v>
      </c>
      <c r="D8" s="29">
        <v>3405</v>
      </c>
      <c r="E8" s="30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 t="b">
        <v>1</v>
      </c>
      <c r="M8" s="27" t="s">
        <v>8269</v>
      </c>
      <c r="N8" s="27">
        <v>108</v>
      </c>
      <c r="O8" s="27">
        <v>126.55</v>
      </c>
      <c r="P8" s="27" t="s">
        <v>8315</v>
      </c>
      <c r="Q8" s="27" t="s">
        <v>8316</v>
      </c>
      <c r="R8" s="31">
        <v>42157.591064814813</v>
      </c>
      <c r="S8" s="31">
        <v>42179.083333333328</v>
      </c>
    </row>
    <row r="9" spans="1:19" ht="101.5" x14ac:dyDescent="0.35">
      <c r="A9" s="27">
        <v>531</v>
      </c>
      <c r="B9" s="28" t="s">
        <v>532</v>
      </c>
      <c r="C9" s="28" t="s">
        <v>4641</v>
      </c>
      <c r="D9" s="29">
        <v>4000</v>
      </c>
      <c r="E9" s="30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 t="b">
        <v>1</v>
      </c>
      <c r="M9" s="27" t="s">
        <v>8269</v>
      </c>
      <c r="N9" s="27">
        <v>100</v>
      </c>
      <c r="O9" s="27">
        <v>129.03</v>
      </c>
      <c r="P9" s="27" t="s">
        <v>8315</v>
      </c>
      <c r="Q9" s="27" t="s">
        <v>8316</v>
      </c>
      <c r="R9" s="31">
        <v>42676.065150462964</v>
      </c>
      <c r="S9" s="31">
        <v>42721.290972222225</v>
      </c>
    </row>
    <row r="10" spans="1:19" ht="87" x14ac:dyDescent="0.35">
      <c r="A10" s="27">
        <v>532</v>
      </c>
      <c r="B10" s="28" t="s">
        <v>533</v>
      </c>
      <c r="C10" s="28" t="s">
        <v>4642</v>
      </c>
      <c r="D10" s="29">
        <v>10000</v>
      </c>
      <c r="E10" s="30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 t="b">
        <v>1</v>
      </c>
      <c r="M10" s="27" t="s">
        <v>8269</v>
      </c>
      <c r="N10" s="27">
        <v>123</v>
      </c>
      <c r="O10" s="27">
        <v>71.239999999999995</v>
      </c>
      <c r="P10" s="27" t="s">
        <v>8315</v>
      </c>
      <c r="Q10" s="27" t="s">
        <v>8316</v>
      </c>
      <c r="R10" s="31">
        <v>42473.007037037038</v>
      </c>
      <c r="S10" s="31">
        <v>42503.007037037038</v>
      </c>
    </row>
    <row r="11" spans="1:19" ht="130.5" x14ac:dyDescent="0.35">
      <c r="A11" s="27">
        <v>537</v>
      </c>
      <c r="B11" s="28" t="s">
        <v>538</v>
      </c>
      <c r="C11" s="28" t="s">
        <v>4647</v>
      </c>
      <c r="D11" s="29">
        <v>2000</v>
      </c>
      <c r="E11" s="30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 t="b">
        <v>1</v>
      </c>
      <c r="M11" s="27" t="s">
        <v>8269</v>
      </c>
      <c r="N11" s="27">
        <v>121</v>
      </c>
      <c r="O11" s="27">
        <v>40.85</v>
      </c>
      <c r="P11" s="27" t="s">
        <v>8315</v>
      </c>
      <c r="Q11" s="27" t="s">
        <v>8316</v>
      </c>
      <c r="R11" s="31">
        <v>42282.768414351856</v>
      </c>
      <c r="S11" s="31">
        <v>42312.810081018513</v>
      </c>
    </row>
    <row r="12" spans="1:19" ht="101.5" x14ac:dyDescent="0.35">
      <c r="A12" s="27">
        <v>538</v>
      </c>
      <c r="B12" s="28" t="s">
        <v>539</v>
      </c>
      <c r="C12" s="28" t="s">
        <v>4648</v>
      </c>
      <c r="D12" s="29">
        <v>5000</v>
      </c>
      <c r="E12" s="30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 t="b">
        <v>1</v>
      </c>
      <c r="M12" s="27" t="s">
        <v>8269</v>
      </c>
      <c r="N12" s="27">
        <v>302</v>
      </c>
      <c r="O12" s="27">
        <v>252.02</v>
      </c>
      <c r="P12" s="27" t="s">
        <v>8315</v>
      </c>
      <c r="Q12" s="27" t="s">
        <v>8316</v>
      </c>
      <c r="R12" s="31">
        <v>42473.794710648144</v>
      </c>
      <c r="S12" s="31">
        <v>42503.794710648144</v>
      </c>
    </row>
    <row r="13" spans="1:19" ht="101.5" x14ac:dyDescent="0.35">
      <c r="A13" s="27">
        <v>1284</v>
      </c>
      <c r="B13" s="28" t="s">
        <v>1285</v>
      </c>
      <c r="C13" s="28" t="s">
        <v>5394</v>
      </c>
      <c r="D13" s="29">
        <v>2000</v>
      </c>
      <c r="E13" s="30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 t="b">
        <v>1</v>
      </c>
      <c r="M13" s="27" t="s">
        <v>8269</v>
      </c>
      <c r="N13" s="27">
        <v>101</v>
      </c>
      <c r="O13" s="27">
        <v>65.16</v>
      </c>
      <c r="P13" s="27" t="s">
        <v>8315</v>
      </c>
      <c r="Q13" s="27" t="s">
        <v>8316</v>
      </c>
      <c r="R13" s="31">
        <v>42712.23474537037</v>
      </c>
      <c r="S13" s="31">
        <v>42735.707638888889</v>
      </c>
    </row>
    <row r="14" spans="1:19" ht="101.5" x14ac:dyDescent="0.35">
      <c r="A14" s="27">
        <v>1288</v>
      </c>
      <c r="B14" s="28" t="s">
        <v>1289</v>
      </c>
      <c r="C14" s="28" t="s">
        <v>5398</v>
      </c>
      <c r="D14" s="29">
        <v>4000</v>
      </c>
      <c r="E14" s="30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 t="b">
        <v>1</v>
      </c>
      <c r="M14" s="27" t="s">
        <v>8269</v>
      </c>
      <c r="N14" s="27">
        <v>100</v>
      </c>
      <c r="O14" s="27">
        <v>65.87</v>
      </c>
      <c r="P14" s="27" t="s">
        <v>8315</v>
      </c>
      <c r="Q14" s="27" t="s">
        <v>8316</v>
      </c>
      <c r="R14" s="31">
        <v>42561.154664351852</v>
      </c>
      <c r="S14" s="31">
        <v>42592.166666666672</v>
      </c>
    </row>
    <row r="15" spans="1:19" ht="72.5" x14ac:dyDescent="0.35">
      <c r="A15" s="27">
        <v>1289</v>
      </c>
      <c r="B15" s="28" t="s">
        <v>1290</v>
      </c>
      <c r="C15" s="28" t="s">
        <v>5399</v>
      </c>
      <c r="D15" s="29">
        <v>1500</v>
      </c>
      <c r="E15" s="30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 t="b">
        <v>1</v>
      </c>
      <c r="M15" s="27" t="s">
        <v>8269</v>
      </c>
      <c r="N15" s="27">
        <v>125</v>
      </c>
      <c r="O15" s="27">
        <v>36.08</v>
      </c>
      <c r="P15" s="27" t="s">
        <v>8315</v>
      </c>
      <c r="Q15" s="27" t="s">
        <v>8316</v>
      </c>
      <c r="R15" s="31">
        <v>42709.134780092587</v>
      </c>
      <c r="S15" s="31">
        <v>42739.134780092587</v>
      </c>
    </row>
    <row r="16" spans="1:19" ht="72.5" x14ac:dyDescent="0.35">
      <c r="A16" s="27">
        <v>1290</v>
      </c>
      <c r="B16" s="28" t="s">
        <v>1291</v>
      </c>
      <c r="C16" s="28" t="s">
        <v>5400</v>
      </c>
      <c r="D16" s="29">
        <v>3500</v>
      </c>
      <c r="E16" s="30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 t="b">
        <v>1</v>
      </c>
      <c r="M16" s="27" t="s">
        <v>8269</v>
      </c>
      <c r="N16" s="27">
        <v>109</v>
      </c>
      <c r="O16" s="27">
        <v>44.19</v>
      </c>
      <c r="P16" s="27" t="s">
        <v>8315</v>
      </c>
      <c r="Q16" s="27" t="s">
        <v>8316</v>
      </c>
      <c r="R16" s="31">
        <v>42086.614942129629</v>
      </c>
      <c r="S16" s="31">
        <v>42117.290972222225</v>
      </c>
    </row>
    <row r="17" spans="1:19" ht="101.5" x14ac:dyDescent="0.35">
      <c r="A17" s="27">
        <v>1291</v>
      </c>
      <c r="B17" s="28" t="s">
        <v>1292</v>
      </c>
      <c r="C17" s="28" t="s">
        <v>5401</v>
      </c>
      <c r="D17" s="29">
        <v>3000</v>
      </c>
      <c r="E17" s="30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 t="b">
        <v>1</v>
      </c>
      <c r="M17" s="27" t="s">
        <v>8269</v>
      </c>
      <c r="N17" s="27">
        <v>146</v>
      </c>
      <c r="O17" s="27">
        <v>104.07</v>
      </c>
      <c r="P17" s="27" t="s">
        <v>8315</v>
      </c>
      <c r="Q17" s="27" t="s">
        <v>8316</v>
      </c>
      <c r="R17" s="31">
        <v>42064.652673611112</v>
      </c>
      <c r="S17" s="31">
        <v>42101.291666666672</v>
      </c>
    </row>
    <row r="18" spans="1:19" ht="101.5" x14ac:dyDescent="0.35">
      <c r="A18" s="27">
        <v>1293</v>
      </c>
      <c r="B18" s="28" t="s">
        <v>1294</v>
      </c>
      <c r="C18" s="28" t="s">
        <v>5403</v>
      </c>
      <c r="D18" s="29">
        <v>15000</v>
      </c>
      <c r="E18" s="30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 t="b">
        <v>1</v>
      </c>
      <c r="M18" s="27" t="s">
        <v>8269</v>
      </c>
      <c r="N18" s="27">
        <v>102</v>
      </c>
      <c r="O18" s="27">
        <v>127.79</v>
      </c>
      <c r="P18" s="27" t="s">
        <v>8315</v>
      </c>
      <c r="Q18" s="27" t="s">
        <v>8316</v>
      </c>
      <c r="R18" s="31">
        <v>42292.701053240744</v>
      </c>
      <c r="S18" s="31">
        <v>42322.742719907401</v>
      </c>
    </row>
    <row r="19" spans="1:19" ht="101.5" x14ac:dyDescent="0.35">
      <c r="A19" s="27">
        <v>1297</v>
      </c>
      <c r="B19" s="28" t="s">
        <v>1298</v>
      </c>
      <c r="C19" s="28" t="s">
        <v>5407</v>
      </c>
      <c r="D19" s="29">
        <v>20000</v>
      </c>
      <c r="E19" s="30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 t="b">
        <v>1</v>
      </c>
      <c r="M19" s="27" t="s">
        <v>8269</v>
      </c>
      <c r="N19" s="27">
        <v>110</v>
      </c>
      <c r="O19" s="27">
        <v>92.04</v>
      </c>
      <c r="P19" s="27" t="s">
        <v>8315</v>
      </c>
      <c r="Q19" s="27" t="s">
        <v>8316</v>
      </c>
      <c r="R19" s="31">
        <v>42461.747199074074</v>
      </c>
      <c r="S19" s="31">
        <v>42491.747199074074</v>
      </c>
    </row>
    <row r="20" spans="1:19" ht="72.5" x14ac:dyDescent="0.35">
      <c r="A20" s="27">
        <v>1299</v>
      </c>
      <c r="B20" s="28" t="s">
        <v>1300</v>
      </c>
      <c r="C20" s="28" t="s">
        <v>5409</v>
      </c>
      <c r="D20" s="29">
        <v>3500</v>
      </c>
      <c r="E20" s="30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 t="b">
        <v>1</v>
      </c>
      <c r="M20" s="27" t="s">
        <v>8269</v>
      </c>
      <c r="N20" s="27">
        <v>124</v>
      </c>
      <c r="O20" s="27">
        <v>135.63</v>
      </c>
      <c r="P20" s="27" t="s">
        <v>8315</v>
      </c>
      <c r="Q20" s="27" t="s">
        <v>8316</v>
      </c>
      <c r="R20" s="31">
        <v>42169.814340277779</v>
      </c>
      <c r="S20" s="31">
        <v>42199.814340277779</v>
      </c>
    </row>
    <row r="21" spans="1:19" ht="101.5" x14ac:dyDescent="0.35">
      <c r="A21" s="27">
        <v>1300</v>
      </c>
      <c r="B21" s="28" t="s">
        <v>1301</v>
      </c>
      <c r="C21" s="28" t="s">
        <v>5410</v>
      </c>
      <c r="D21" s="29">
        <v>3000</v>
      </c>
      <c r="E21" s="30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 t="b">
        <v>1</v>
      </c>
      <c r="M21" s="27" t="s">
        <v>8269</v>
      </c>
      <c r="N21" s="27">
        <v>135</v>
      </c>
      <c r="O21" s="27">
        <v>168.75</v>
      </c>
      <c r="P21" s="27" t="s">
        <v>8315</v>
      </c>
      <c r="Q21" s="27" t="s">
        <v>8316</v>
      </c>
      <c r="R21" s="31">
        <v>42483.675208333334</v>
      </c>
      <c r="S21" s="31">
        <v>42522.789583333331</v>
      </c>
    </row>
    <row r="22" spans="1:19" ht="101.5" x14ac:dyDescent="0.35">
      <c r="A22" s="27">
        <v>1301</v>
      </c>
      <c r="B22" s="28" t="s">
        <v>1302</v>
      </c>
      <c r="C22" s="28" t="s">
        <v>5411</v>
      </c>
      <c r="D22" s="29">
        <v>2000</v>
      </c>
      <c r="E22" s="30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 t="b">
        <v>1</v>
      </c>
      <c r="M22" s="27" t="s">
        <v>8269</v>
      </c>
      <c r="N22" s="27">
        <v>103</v>
      </c>
      <c r="O22" s="27">
        <v>70.86</v>
      </c>
      <c r="P22" s="27" t="s">
        <v>8315</v>
      </c>
      <c r="Q22" s="27" t="s">
        <v>8316</v>
      </c>
      <c r="R22" s="31">
        <v>42195.749745370369</v>
      </c>
      <c r="S22" s="31">
        <v>42206.125</v>
      </c>
    </row>
    <row r="23" spans="1:19" ht="87" x14ac:dyDescent="0.35">
      <c r="A23" s="27">
        <v>1302</v>
      </c>
      <c r="B23" s="28" t="s">
        <v>1303</v>
      </c>
      <c r="C23" s="28" t="s">
        <v>5412</v>
      </c>
      <c r="D23" s="29">
        <v>2500</v>
      </c>
      <c r="E23" s="30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 t="b">
        <v>1</v>
      </c>
      <c r="M23" s="27" t="s">
        <v>8269</v>
      </c>
      <c r="N23" s="27">
        <v>100</v>
      </c>
      <c r="O23" s="27">
        <v>50</v>
      </c>
      <c r="P23" s="27" t="s">
        <v>8315</v>
      </c>
      <c r="Q23" s="27" t="s">
        <v>8316</v>
      </c>
      <c r="R23" s="31">
        <v>42675.057997685188</v>
      </c>
      <c r="S23" s="31">
        <v>42705.099664351852</v>
      </c>
    </row>
    <row r="24" spans="1:19" ht="116" x14ac:dyDescent="0.35">
      <c r="A24" s="27">
        <v>2781</v>
      </c>
      <c r="B24" s="28" t="s">
        <v>2781</v>
      </c>
      <c r="C24" s="28" t="s">
        <v>6891</v>
      </c>
      <c r="D24" s="29">
        <v>1250</v>
      </c>
      <c r="E24" s="30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 t="b">
        <v>1</v>
      </c>
      <c r="M24" s="27" t="s">
        <v>8269</v>
      </c>
      <c r="N24" s="27">
        <v>105</v>
      </c>
      <c r="O24" s="27">
        <v>47</v>
      </c>
      <c r="P24" s="27" t="s">
        <v>8315</v>
      </c>
      <c r="Q24" s="27" t="s">
        <v>8316</v>
      </c>
      <c r="R24" s="31">
        <v>42018.94159722222</v>
      </c>
      <c r="S24" s="31">
        <v>42047.291666666672</v>
      </c>
    </row>
    <row r="25" spans="1:19" ht="116" x14ac:dyDescent="0.35">
      <c r="A25" s="27">
        <v>2782</v>
      </c>
      <c r="B25" s="28" t="s">
        <v>2782</v>
      </c>
      <c r="C25" s="28" t="s">
        <v>6892</v>
      </c>
      <c r="D25" s="29">
        <v>1000</v>
      </c>
      <c r="E25" s="30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 t="b">
        <v>1</v>
      </c>
      <c r="M25" s="27" t="s">
        <v>8269</v>
      </c>
      <c r="N25" s="27">
        <v>120</v>
      </c>
      <c r="O25" s="27">
        <v>66.67</v>
      </c>
      <c r="P25" s="27" t="s">
        <v>8315</v>
      </c>
      <c r="Q25" s="27" t="s">
        <v>8316</v>
      </c>
      <c r="R25" s="31">
        <v>42026.924976851849</v>
      </c>
      <c r="S25" s="31">
        <v>42052.207638888889</v>
      </c>
    </row>
    <row r="26" spans="1:19" ht="130.5" x14ac:dyDescent="0.35">
      <c r="A26" s="27">
        <v>2784</v>
      </c>
      <c r="B26" s="28" t="s">
        <v>2784</v>
      </c>
      <c r="C26" s="28" t="s">
        <v>6894</v>
      </c>
      <c r="D26" s="29">
        <v>6000</v>
      </c>
      <c r="E26" s="30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 t="b">
        <v>1</v>
      </c>
      <c r="M26" s="27" t="s">
        <v>8269</v>
      </c>
      <c r="N26" s="27">
        <v>119</v>
      </c>
      <c r="O26" s="27">
        <v>66.11</v>
      </c>
      <c r="P26" s="27" t="s">
        <v>8315</v>
      </c>
      <c r="Q26" s="27" t="s">
        <v>8316</v>
      </c>
      <c r="R26" s="31">
        <v>41920.787534722222</v>
      </c>
      <c r="S26" s="31">
        <v>41941.787534722222</v>
      </c>
    </row>
    <row r="27" spans="1:19" ht="72.5" x14ac:dyDescent="0.35">
      <c r="A27" s="27">
        <v>2785</v>
      </c>
      <c r="B27" s="28" t="s">
        <v>2785</v>
      </c>
      <c r="C27" s="28" t="s">
        <v>6895</v>
      </c>
      <c r="D27" s="29">
        <v>5000</v>
      </c>
      <c r="E27" s="30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 t="b">
        <v>1</v>
      </c>
      <c r="M27" s="27" t="s">
        <v>8269</v>
      </c>
      <c r="N27" s="27">
        <v>105</v>
      </c>
      <c r="O27" s="27">
        <v>36.86</v>
      </c>
      <c r="P27" s="27" t="s">
        <v>8315</v>
      </c>
      <c r="Q27" s="27" t="s">
        <v>8316</v>
      </c>
      <c r="R27" s="31">
        <v>42558.189432870371</v>
      </c>
      <c r="S27" s="31">
        <v>42587.875</v>
      </c>
    </row>
    <row r="28" spans="1:19" ht="130.5" x14ac:dyDescent="0.35">
      <c r="A28" s="27">
        <v>2787</v>
      </c>
      <c r="B28" s="28" t="s">
        <v>2787</v>
      </c>
      <c r="C28" s="28" t="s">
        <v>6897</v>
      </c>
      <c r="D28" s="29">
        <v>1000</v>
      </c>
      <c r="E28" s="30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 t="b">
        <v>1</v>
      </c>
      <c r="M28" s="27" t="s">
        <v>8269</v>
      </c>
      <c r="N28" s="27">
        <v>120</v>
      </c>
      <c r="O28" s="27">
        <v>31.5</v>
      </c>
      <c r="P28" s="27" t="s">
        <v>8315</v>
      </c>
      <c r="Q28" s="27" t="s">
        <v>8316</v>
      </c>
      <c r="R28" s="31">
        <v>41808.198518518519</v>
      </c>
      <c r="S28" s="31">
        <v>41838.198518518519</v>
      </c>
    </row>
    <row r="29" spans="1:19" ht="72.5" x14ac:dyDescent="0.35">
      <c r="A29" s="27">
        <v>2788</v>
      </c>
      <c r="B29" s="28" t="s">
        <v>2788</v>
      </c>
      <c r="C29" s="28" t="s">
        <v>6898</v>
      </c>
      <c r="D29" s="29">
        <v>2000</v>
      </c>
      <c r="E29" s="30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 t="b">
        <v>1</v>
      </c>
      <c r="M29" s="27" t="s">
        <v>8269</v>
      </c>
      <c r="N29" s="27">
        <v>103</v>
      </c>
      <c r="O29" s="27">
        <v>102.5</v>
      </c>
      <c r="P29" s="27" t="s">
        <v>8315</v>
      </c>
      <c r="Q29" s="27" t="s">
        <v>8316</v>
      </c>
      <c r="R29" s="31">
        <v>42550.701886574068</v>
      </c>
      <c r="S29" s="31">
        <v>42580.701886574068</v>
      </c>
    </row>
    <row r="30" spans="1:19" ht="58" x14ac:dyDescent="0.35">
      <c r="A30" s="27">
        <v>2789</v>
      </c>
      <c r="B30" s="28" t="s">
        <v>2789</v>
      </c>
      <c r="C30" s="28" t="s">
        <v>6899</v>
      </c>
      <c r="D30" s="29">
        <v>3000</v>
      </c>
      <c r="E30" s="30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 t="b">
        <v>1</v>
      </c>
      <c r="M30" s="27" t="s">
        <v>8269</v>
      </c>
      <c r="N30" s="27">
        <v>101</v>
      </c>
      <c r="O30" s="27">
        <v>126.46</v>
      </c>
      <c r="P30" s="27" t="s">
        <v>8315</v>
      </c>
      <c r="Q30" s="27" t="s">
        <v>8316</v>
      </c>
      <c r="R30" s="31">
        <v>42056.013124999998</v>
      </c>
      <c r="S30" s="31">
        <v>42075.166666666672</v>
      </c>
    </row>
    <row r="31" spans="1:19" ht="87" x14ac:dyDescent="0.35">
      <c r="A31" s="27">
        <v>2790</v>
      </c>
      <c r="B31" s="28" t="s">
        <v>2790</v>
      </c>
      <c r="C31" s="28" t="s">
        <v>6900</v>
      </c>
      <c r="D31" s="29">
        <v>3000</v>
      </c>
      <c r="E31" s="30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 t="b">
        <v>1</v>
      </c>
      <c r="M31" s="27" t="s">
        <v>8269</v>
      </c>
      <c r="N31" s="27">
        <v>105</v>
      </c>
      <c r="O31" s="27">
        <v>47.88</v>
      </c>
      <c r="P31" s="27" t="s">
        <v>8315</v>
      </c>
      <c r="Q31" s="27" t="s">
        <v>8316</v>
      </c>
      <c r="R31" s="31">
        <v>42016.938692129625</v>
      </c>
      <c r="S31" s="31">
        <v>42046.938692129625</v>
      </c>
    </row>
    <row r="32" spans="1:19" ht="116" x14ac:dyDescent="0.35">
      <c r="A32" s="27">
        <v>2791</v>
      </c>
      <c r="B32" s="28" t="s">
        <v>2791</v>
      </c>
      <c r="C32" s="28" t="s">
        <v>6901</v>
      </c>
      <c r="D32" s="29">
        <v>2000</v>
      </c>
      <c r="E32" s="30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 t="b">
        <v>1</v>
      </c>
      <c r="M32" s="27" t="s">
        <v>8269</v>
      </c>
      <c r="N32" s="27">
        <v>103</v>
      </c>
      <c r="O32" s="27">
        <v>73.209999999999994</v>
      </c>
      <c r="P32" s="27" t="s">
        <v>8315</v>
      </c>
      <c r="Q32" s="27" t="s">
        <v>8316</v>
      </c>
      <c r="R32" s="31">
        <v>42591.899988425925</v>
      </c>
      <c r="S32" s="31">
        <v>42622.166666666672</v>
      </c>
    </row>
    <row r="33" spans="1:19" ht="101.5" x14ac:dyDescent="0.35">
      <c r="A33" s="27">
        <v>2792</v>
      </c>
      <c r="B33" s="28" t="s">
        <v>2792</v>
      </c>
      <c r="C33" s="28" t="s">
        <v>6902</v>
      </c>
      <c r="D33" s="29">
        <v>2000</v>
      </c>
      <c r="E33" s="30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 t="b">
        <v>1</v>
      </c>
      <c r="M33" s="27" t="s">
        <v>8269</v>
      </c>
      <c r="N33" s="27">
        <v>108</v>
      </c>
      <c r="O33" s="27">
        <v>89.67</v>
      </c>
      <c r="P33" s="27" t="s">
        <v>8315</v>
      </c>
      <c r="Q33" s="27" t="s">
        <v>8316</v>
      </c>
      <c r="R33" s="31">
        <v>42183.231006944443</v>
      </c>
      <c r="S33" s="31">
        <v>42228.231006944443</v>
      </c>
    </row>
    <row r="34" spans="1:19" ht="87" x14ac:dyDescent="0.35">
      <c r="A34" s="27">
        <v>2795</v>
      </c>
      <c r="B34" s="28" t="s">
        <v>2795</v>
      </c>
      <c r="C34" s="28" t="s">
        <v>6905</v>
      </c>
      <c r="D34" s="29">
        <v>700</v>
      </c>
      <c r="E34" s="30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 t="b">
        <v>1</v>
      </c>
      <c r="M34" s="27" t="s">
        <v>8269</v>
      </c>
      <c r="N34" s="27">
        <v>104</v>
      </c>
      <c r="O34" s="27">
        <v>36.5</v>
      </c>
      <c r="P34" s="27" t="s">
        <v>8315</v>
      </c>
      <c r="Q34" s="27" t="s">
        <v>8316</v>
      </c>
      <c r="R34" s="31">
        <v>41780.525937500002</v>
      </c>
      <c r="S34" s="31">
        <v>41796.958333333336</v>
      </c>
    </row>
    <row r="35" spans="1:19" ht="116" x14ac:dyDescent="0.35">
      <c r="A35" s="27">
        <v>2803</v>
      </c>
      <c r="B35" s="28" t="s">
        <v>2803</v>
      </c>
      <c r="C35" s="28" t="s">
        <v>6913</v>
      </c>
      <c r="D35" s="29">
        <v>10000</v>
      </c>
      <c r="E35" s="30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 t="b">
        <v>1</v>
      </c>
      <c r="M35" s="27" t="s">
        <v>8269</v>
      </c>
      <c r="N35" s="27">
        <v>128</v>
      </c>
      <c r="O35" s="27">
        <v>90.74</v>
      </c>
      <c r="P35" s="27" t="s">
        <v>8315</v>
      </c>
      <c r="Q35" s="27" t="s">
        <v>8316</v>
      </c>
      <c r="R35" s="31">
        <v>42158.065694444449</v>
      </c>
      <c r="S35" s="31">
        <v>42201</v>
      </c>
    </row>
    <row r="36" spans="1:19" ht="72.5" x14ac:dyDescent="0.35">
      <c r="A36" s="27">
        <v>2807</v>
      </c>
      <c r="B36" s="28" t="s">
        <v>2807</v>
      </c>
      <c r="C36" s="28" t="s">
        <v>6917</v>
      </c>
      <c r="D36" s="29">
        <v>5000</v>
      </c>
      <c r="E36" s="30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 t="b">
        <v>1</v>
      </c>
      <c r="M36" s="27" t="s">
        <v>8269</v>
      </c>
      <c r="N36" s="27">
        <v>126</v>
      </c>
      <c r="O36" s="27">
        <v>67.739999999999995</v>
      </c>
      <c r="P36" s="27" t="s">
        <v>8315</v>
      </c>
      <c r="Q36" s="27" t="s">
        <v>8316</v>
      </c>
      <c r="R36" s="31">
        <v>42154.873124999998</v>
      </c>
      <c r="S36" s="31">
        <v>42184.873124999998</v>
      </c>
    </row>
    <row r="37" spans="1:19" ht="101.5" x14ac:dyDescent="0.35">
      <c r="A37" s="27">
        <v>2808</v>
      </c>
      <c r="B37" s="28" t="s">
        <v>2808</v>
      </c>
      <c r="C37" s="28" t="s">
        <v>6918</v>
      </c>
      <c r="D37" s="29">
        <v>4500</v>
      </c>
      <c r="E37" s="30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 t="b">
        <v>1</v>
      </c>
      <c r="M37" s="27" t="s">
        <v>8269</v>
      </c>
      <c r="N37" s="27">
        <v>100</v>
      </c>
      <c r="O37" s="27">
        <v>65.38</v>
      </c>
      <c r="P37" s="27" t="s">
        <v>8315</v>
      </c>
      <c r="Q37" s="27" t="s">
        <v>8316</v>
      </c>
      <c r="R37" s="31">
        <v>42208.84646990741</v>
      </c>
      <c r="S37" s="31">
        <v>42238.84646990741</v>
      </c>
    </row>
    <row r="38" spans="1:19" ht="101.5" x14ac:dyDescent="0.35">
      <c r="A38" s="27">
        <v>2809</v>
      </c>
      <c r="B38" s="28" t="s">
        <v>2809</v>
      </c>
      <c r="C38" s="28" t="s">
        <v>6919</v>
      </c>
      <c r="D38" s="29">
        <v>2500</v>
      </c>
      <c r="E38" s="30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 t="b">
        <v>1</v>
      </c>
      <c r="M38" s="27" t="s">
        <v>8269</v>
      </c>
      <c r="N38" s="27">
        <v>102</v>
      </c>
      <c r="O38" s="27">
        <v>121.9</v>
      </c>
      <c r="P38" s="27" t="s">
        <v>8315</v>
      </c>
      <c r="Q38" s="27" t="s">
        <v>8316</v>
      </c>
      <c r="R38" s="31">
        <v>42451.496817129635</v>
      </c>
      <c r="S38" s="31">
        <v>42459.610416666663</v>
      </c>
    </row>
    <row r="39" spans="1:19" ht="116" x14ac:dyDescent="0.35">
      <c r="A39" s="27">
        <v>2810</v>
      </c>
      <c r="B39" s="28" t="s">
        <v>2810</v>
      </c>
      <c r="C39" s="28" t="s">
        <v>6920</v>
      </c>
      <c r="D39" s="29">
        <v>2500</v>
      </c>
      <c r="E39" s="30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 t="b">
        <v>1</v>
      </c>
      <c r="M39" s="27" t="s">
        <v>8269</v>
      </c>
      <c r="N39" s="27">
        <v>108</v>
      </c>
      <c r="O39" s="27">
        <v>47.46</v>
      </c>
      <c r="P39" s="27" t="s">
        <v>8315</v>
      </c>
      <c r="Q39" s="27" t="s">
        <v>8316</v>
      </c>
      <c r="R39" s="31">
        <v>41759.13962962963</v>
      </c>
      <c r="S39" s="31">
        <v>41791.165972222225</v>
      </c>
    </row>
    <row r="40" spans="1:19" ht="87" x14ac:dyDescent="0.35">
      <c r="A40" s="27">
        <v>2813</v>
      </c>
      <c r="B40" s="28" t="s">
        <v>2813</v>
      </c>
      <c r="C40" s="28" t="s">
        <v>6923</v>
      </c>
      <c r="D40" s="29">
        <v>2800</v>
      </c>
      <c r="E40" s="30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 t="b">
        <v>1</v>
      </c>
      <c r="M40" s="27" t="s">
        <v>8269</v>
      </c>
      <c r="N40" s="27">
        <v>128</v>
      </c>
      <c r="O40" s="27">
        <v>37.21</v>
      </c>
      <c r="P40" s="27" t="s">
        <v>8315</v>
      </c>
      <c r="Q40" s="27" t="s">
        <v>8316</v>
      </c>
      <c r="R40" s="31">
        <v>42693.742604166662</v>
      </c>
      <c r="S40" s="31">
        <v>42718.742604166662</v>
      </c>
    </row>
    <row r="41" spans="1:19" ht="87" x14ac:dyDescent="0.35">
      <c r="A41" s="27">
        <v>2818</v>
      </c>
      <c r="B41" s="28" t="s">
        <v>2818</v>
      </c>
      <c r="C41" s="28" t="s">
        <v>6928</v>
      </c>
      <c r="D41" s="29">
        <v>10000</v>
      </c>
      <c r="E41" s="30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 t="b">
        <v>1</v>
      </c>
      <c r="M41" s="27" t="s">
        <v>8269</v>
      </c>
      <c r="N41" s="27">
        <v>106</v>
      </c>
      <c r="O41" s="27">
        <v>103.95</v>
      </c>
      <c r="P41" s="27" t="s">
        <v>8315</v>
      </c>
      <c r="Q41" s="27" t="s">
        <v>8316</v>
      </c>
      <c r="R41" s="31">
        <v>42250.598217592589</v>
      </c>
      <c r="S41" s="31">
        <v>42270.598217592589</v>
      </c>
    </row>
    <row r="42" spans="1:19" ht="101.5" x14ac:dyDescent="0.35">
      <c r="A42" s="27">
        <v>2822</v>
      </c>
      <c r="B42" s="28" t="s">
        <v>2822</v>
      </c>
      <c r="C42" s="28" t="s">
        <v>6932</v>
      </c>
      <c r="D42" s="29">
        <v>6000</v>
      </c>
      <c r="E42" s="30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 t="b">
        <v>1</v>
      </c>
      <c r="M42" s="27" t="s">
        <v>8269</v>
      </c>
      <c r="N42" s="27">
        <v>100</v>
      </c>
      <c r="O42" s="27">
        <v>63.83</v>
      </c>
      <c r="P42" s="27" t="s">
        <v>8315</v>
      </c>
      <c r="Q42" s="27" t="s">
        <v>8316</v>
      </c>
      <c r="R42" s="31">
        <v>42060.683935185181</v>
      </c>
      <c r="S42" s="31">
        <v>42090.642268518524</v>
      </c>
    </row>
    <row r="43" spans="1:19" ht="72.5" x14ac:dyDescent="0.35">
      <c r="A43" s="27">
        <v>2824</v>
      </c>
      <c r="B43" s="28" t="s">
        <v>2824</v>
      </c>
      <c r="C43" s="28" t="s">
        <v>6934</v>
      </c>
      <c r="D43" s="29">
        <v>650</v>
      </c>
      <c r="E43" s="30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 t="b">
        <v>1</v>
      </c>
      <c r="M43" s="27" t="s">
        <v>8269</v>
      </c>
      <c r="N43" s="27">
        <v>117</v>
      </c>
      <c r="O43" s="27">
        <v>50.67</v>
      </c>
      <c r="P43" s="27" t="s">
        <v>8315</v>
      </c>
      <c r="Q43" s="27" t="s">
        <v>8316</v>
      </c>
      <c r="R43" s="31">
        <v>42136.270787037036</v>
      </c>
      <c r="S43" s="31">
        <v>42168.071527777778</v>
      </c>
    </row>
    <row r="44" spans="1:19" ht="101.5" x14ac:dyDescent="0.35">
      <c r="A44" s="27">
        <v>2826</v>
      </c>
      <c r="B44" s="28" t="s">
        <v>2826</v>
      </c>
      <c r="C44" s="28" t="s">
        <v>6936</v>
      </c>
      <c r="D44" s="29">
        <v>2000</v>
      </c>
      <c r="E44" s="30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 t="b">
        <v>1</v>
      </c>
      <c r="M44" s="27" t="s">
        <v>8269</v>
      </c>
      <c r="N44" s="27">
        <v>108</v>
      </c>
      <c r="O44" s="27">
        <v>113.42</v>
      </c>
      <c r="P44" s="27" t="s">
        <v>8315</v>
      </c>
      <c r="Q44" s="27" t="s">
        <v>8316</v>
      </c>
      <c r="R44" s="31">
        <v>42171.034861111111</v>
      </c>
      <c r="S44" s="31">
        <v>42195.291666666672</v>
      </c>
    </row>
    <row r="45" spans="1:19" ht="130.5" x14ac:dyDescent="0.35">
      <c r="A45" s="27">
        <v>2827</v>
      </c>
      <c r="B45" s="28" t="s">
        <v>2827</v>
      </c>
      <c r="C45" s="28" t="s">
        <v>6937</v>
      </c>
      <c r="D45" s="29">
        <v>2000</v>
      </c>
      <c r="E45" s="30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 t="b">
        <v>1</v>
      </c>
      <c r="M45" s="27" t="s">
        <v>8269</v>
      </c>
      <c r="N45" s="27">
        <v>120</v>
      </c>
      <c r="O45" s="27">
        <v>104.57</v>
      </c>
      <c r="P45" s="27" t="s">
        <v>8315</v>
      </c>
      <c r="Q45" s="27" t="s">
        <v>8316</v>
      </c>
      <c r="R45" s="31">
        <v>42494.683634259258</v>
      </c>
      <c r="S45" s="31">
        <v>42524.6875</v>
      </c>
    </row>
    <row r="46" spans="1:19" ht="58" x14ac:dyDescent="0.35">
      <c r="A46" s="27">
        <v>2830</v>
      </c>
      <c r="B46" s="28" t="s">
        <v>2830</v>
      </c>
      <c r="C46" s="28" t="s">
        <v>6940</v>
      </c>
      <c r="D46" s="29">
        <v>3000</v>
      </c>
      <c r="E46" s="30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 t="b">
        <v>1</v>
      </c>
      <c r="M46" s="27" t="s">
        <v>8269</v>
      </c>
      <c r="N46" s="27">
        <v>100</v>
      </c>
      <c r="O46" s="27">
        <v>272.73</v>
      </c>
      <c r="P46" s="27" t="s">
        <v>8315</v>
      </c>
      <c r="Q46" s="27" t="s">
        <v>8316</v>
      </c>
      <c r="R46" s="31">
        <v>41758.839675925927</v>
      </c>
      <c r="S46" s="31">
        <v>41771.165972222225</v>
      </c>
    </row>
    <row r="47" spans="1:19" ht="72.5" x14ac:dyDescent="0.35">
      <c r="A47" s="27">
        <v>2831</v>
      </c>
      <c r="B47" s="28" t="s">
        <v>2831</v>
      </c>
      <c r="C47" s="28" t="s">
        <v>6941</v>
      </c>
      <c r="D47" s="29">
        <v>3000</v>
      </c>
      <c r="E47" s="30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 t="b">
        <v>1</v>
      </c>
      <c r="M47" s="27" t="s">
        <v>8269</v>
      </c>
      <c r="N47" s="27">
        <v>111</v>
      </c>
      <c r="O47" s="27">
        <v>63.85</v>
      </c>
      <c r="P47" s="27" t="s">
        <v>8315</v>
      </c>
      <c r="Q47" s="27" t="s">
        <v>8316</v>
      </c>
      <c r="R47" s="31">
        <v>42171.824884259258</v>
      </c>
      <c r="S47" s="31">
        <v>42201.824884259258</v>
      </c>
    </row>
    <row r="48" spans="1:19" ht="43.5" x14ac:dyDescent="0.35">
      <c r="A48" s="27">
        <v>2833</v>
      </c>
      <c r="B48" s="28" t="s">
        <v>2833</v>
      </c>
      <c r="C48" s="28" t="s">
        <v>6943</v>
      </c>
      <c r="D48" s="29">
        <v>2700</v>
      </c>
      <c r="E48" s="30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 t="b">
        <v>1</v>
      </c>
      <c r="M48" s="27" t="s">
        <v>8269</v>
      </c>
      <c r="N48" s="27">
        <v>108</v>
      </c>
      <c r="O48" s="27">
        <v>83.51</v>
      </c>
      <c r="P48" s="27" t="s">
        <v>8315</v>
      </c>
      <c r="Q48" s="27" t="s">
        <v>8316</v>
      </c>
      <c r="R48" s="31">
        <v>42268.127696759257</v>
      </c>
      <c r="S48" s="31">
        <v>42288.083333333328</v>
      </c>
    </row>
    <row r="49" spans="1:19" ht="101.5" x14ac:dyDescent="0.35">
      <c r="A49" s="27">
        <v>2836</v>
      </c>
      <c r="B49" s="28" t="s">
        <v>2836</v>
      </c>
      <c r="C49" s="28" t="s">
        <v>6946</v>
      </c>
      <c r="D49" s="29">
        <v>450</v>
      </c>
      <c r="E49" s="30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 t="b">
        <v>1</v>
      </c>
      <c r="M49" s="27" t="s">
        <v>8269</v>
      </c>
      <c r="N49" s="27">
        <v>108</v>
      </c>
      <c r="O49" s="27">
        <v>44.09</v>
      </c>
      <c r="P49" s="27" t="s">
        <v>8315</v>
      </c>
      <c r="Q49" s="27" t="s">
        <v>8316</v>
      </c>
      <c r="R49" s="31">
        <v>42746.261782407411</v>
      </c>
      <c r="S49" s="31">
        <v>42784.207638888889</v>
      </c>
    </row>
    <row r="50" spans="1:19" ht="116" x14ac:dyDescent="0.35">
      <c r="A50" s="27">
        <v>2838</v>
      </c>
      <c r="B50" s="28" t="s">
        <v>2838</v>
      </c>
      <c r="C50" s="28" t="s">
        <v>6948</v>
      </c>
      <c r="D50" s="29">
        <v>2000</v>
      </c>
      <c r="E50" s="30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 t="b">
        <v>1</v>
      </c>
      <c r="M50" s="27" t="s">
        <v>8269</v>
      </c>
      <c r="N50" s="27">
        <v>120</v>
      </c>
      <c r="O50" s="27">
        <v>44.54</v>
      </c>
      <c r="P50" s="27" t="s">
        <v>8315</v>
      </c>
      <c r="Q50" s="27" t="s">
        <v>8316</v>
      </c>
      <c r="R50" s="31">
        <v>41842.607592592591</v>
      </c>
      <c r="S50" s="31">
        <v>41864.916666666664</v>
      </c>
    </row>
    <row r="51" spans="1:19" ht="101.5" x14ac:dyDescent="0.35">
      <c r="A51" s="27">
        <v>2839</v>
      </c>
      <c r="B51" s="28" t="s">
        <v>2839</v>
      </c>
      <c r="C51" s="28" t="s">
        <v>6949</v>
      </c>
      <c r="D51" s="29">
        <v>3500</v>
      </c>
      <c r="E51" s="30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 t="b">
        <v>1</v>
      </c>
      <c r="M51" s="27" t="s">
        <v>8269</v>
      </c>
      <c r="N51" s="27">
        <v>111</v>
      </c>
      <c r="O51" s="27">
        <v>125.81</v>
      </c>
      <c r="P51" s="27" t="s">
        <v>8315</v>
      </c>
      <c r="Q51" s="27" t="s">
        <v>8316</v>
      </c>
      <c r="R51" s="31">
        <v>41853.240208333329</v>
      </c>
      <c r="S51" s="31">
        <v>41876.207638888889</v>
      </c>
    </row>
    <row r="52" spans="1:19" ht="101.5" x14ac:dyDescent="0.35">
      <c r="A52" s="27">
        <v>2961</v>
      </c>
      <c r="B52" s="28" t="s">
        <v>2961</v>
      </c>
      <c r="C52" s="28" t="s">
        <v>7071</v>
      </c>
      <c r="D52" s="29">
        <v>5000</v>
      </c>
      <c r="E52" s="30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 t="b">
        <v>1</v>
      </c>
      <c r="M52" s="27" t="s">
        <v>8269</v>
      </c>
      <c r="N52" s="27">
        <v>110</v>
      </c>
      <c r="O52" s="27">
        <v>50.75</v>
      </c>
      <c r="P52" s="27" t="s">
        <v>8315</v>
      </c>
      <c r="Q52" s="27" t="s">
        <v>8316</v>
      </c>
      <c r="R52" s="31">
        <v>42061.212488425925</v>
      </c>
      <c r="S52" s="31">
        <v>42089.166666666672</v>
      </c>
    </row>
    <row r="53" spans="1:19" ht="101.5" x14ac:dyDescent="0.35">
      <c r="A53" s="27">
        <v>2962</v>
      </c>
      <c r="B53" s="28" t="s">
        <v>2962</v>
      </c>
      <c r="C53" s="28" t="s">
        <v>7072</v>
      </c>
      <c r="D53" s="29">
        <v>1000</v>
      </c>
      <c r="E53" s="30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 t="b">
        <v>1</v>
      </c>
      <c r="M53" s="27" t="s">
        <v>8269</v>
      </c>
      <c r="N53" s="27">
        <v>122</v>
      </c>
      <c r="O53" s="27">
        <v>60.9</v>
      </c>
      <c r="P53" s="27" t="s">
        <v>8315</v>
      </c>
      <c r="Q53" s="27" t="s">
        <v>8316</v>
      </c>
      <c r="R53" s="31">
        <v>42036.24428240741</v>
      </c>
      <c r="S53" s="31">
        <v>42064.290972222225</v>
      </c>
    </row>
    <row r="54" spans="1:19" ht="101.5" x14ac:dyDescent="0.35">
      <c r="A54" s="27">
        <v>2963</v>
      </c>
      <c r="B54" s="28" t="s">
        <v>2963</v>
      </c>
      <c r="C54" s="28" t="s">
        <v>7073</v>
      </c>
      <c r="D54" s="29">
        <v>10000</v>
      </c>
      <c r="E54" s="30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 t="b">
        <v>1</v>
      </c>
      <c r="M54" s="27" t="s">
        <v>8269</v>
      </c>
      <c r="N54" s="27">
        <v>107</v>
      </c>
      <c r="O54" s="27">
        <v>109.03</v>
      </c>
      <c r="P54" s="27" t="s">
        <v>8315</v>
      </c>
      <c r="Q54" s="27" t="s">
        <v>8316</v>
      </c>
      <c r="R54" s="31">
        <v>42157.470185185186</v>
      </c>
      <c r="S54" s="31">
        <v>42187.470185185186</v>
      </c>
    </row>
    <row r="55" spans="1:19" ht="101.5" x14ac:dyDescent="0.35">
      <c r="A55" s="27">
        <v>2964</v>
      </c>
      <c r="B55" s="28" t="s">
        <v>2964</v>
      </c>
      <c r="C55" s="28" t="s">
        <v>7074</v>
      </c>
      <c r="D55" s="29">
        <v>5000</v>
      </c>
      <c r="E55" s="30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 t="b">
        <v>1</v>
      </c>
      <c r="M55" s="27" t="s">
        <v>8269</v>
      </c>
      <c r="N55" s="27">
        <v>101</v>
      </c>
      <c r="O55" s="27">
        <v>25.69</v>
      </c>
      <c r="P55" s="27" t="s">
        <v>8315</v>
      </c>
      <c r="Q55" s="27" t="s">
        <v>8316</v>
      </c>
      <c r="R55" s="31">
        <v>41827.909942129627</v>
      </c>
      <c r="S55" s="31">
        <v>41857.897222222222</v>
      </c>
    </row>
    <row r="56" spans="1:19" ht="116" x14ac:dyDescent="0.35">
      <c r="A56" s="27">
        <v>2965</v>
      </c>
      <c r="B56" s="28" t="s">
        <v>2965</v>
      </c>
      <c r="C56" s="28" t="s">
        <v>7075</v>
      </c>
      <c r="D56" s="29">
        <v>1500</v>
      </c>
      <c r="E56" s="30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 t="b">
        <v>1</v>
      </c>
      <c r="M56" s="27" t="s">
        <v>8269</v>
      </c>
      <c r="N56" s="27">
        <v>109</v>
      </c>
      <c r="O56" s="27">
        <v>41.92</v>
      </c>
      <c r="P56" s="27" t="s">
        <v>8315</v>
      </c>
      <c r="Q56" s="27" t="s">
        <v>8316</v>
      </c>
      <c r="R56" s="31">
        <v>42162.729548611111</v>
      </c>
      <c r="S56" s="31">
        <v>42192.729548611111</v>
      </c>
    </row>
    <row r="57" spans="1:19" ht="101.5" x14ac:dyDescent="0.35">
      <c r="A57" s="27">
        <v>2966</v>
      </c>
      <c r="B57" s="28" t="s">
        <v>2966</v>
      </c>
      <c r="C57" s="28" t="s">
        <v>7076</v>
      </c>
      <c r="D57" s="29">
        <v>10000</v>
      </c>
      <c r="E57" s="30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 t="b">
        <v>1</v>
      </c>
      <c r="M57" s="27" t="s">
        <v>8269</v>
      </c>
      <c r="N57" s="27">
        <v>114</v>
      </c>
      <c r="O57" s="27">
        <v>88.77</v>
      </c>
      <c r="P57" s="27" t="s">
        <v>8315</v>
      </c>
      <c r="Q57" s="27" t="s">
        <v>8316</v>
      </c>
      <c r="R57" s="31">
        <v>42233.738564814819</v>
      </c>
      <c r="S57" s="31">
        <v>42263.738564814819</v>
      </c>
    </row>
    <row r="58" spans="1:19" ht="101.5" x14ac:dyDescent="0.35">
      <c r="A58" s="27">
        <v>2967</v>
      </c>
      <c r="B58" s="28" t="s">
        <v>2967</v>
      </c>
      <c r="C58" s="28" t="s">
        <v>7077</v>
      </c>
      <c r="D58" s="29">
        <v>5000</v>
      </c>
      <c r="E58" s="30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 t="b">
        <v>1</v>
      </c>
      <c r="M58" s="27" t="s">
        <v>8269</v>
      </c>
      <c r="N58" s="27">
        <v>114</v>
      </c>
      <c r="O58" s="27">
        <v>80.23</v>
      </c>
      <c r="P58" s="27" t="s">
        <v>8315</v>
      </c>
      <c r="Q58" s="27" t="s">
        <v>8316</v>
      </c>
      <c r="R58" s="31">
        <v>42042.197824074072</v>
      </c>
      <c r="S58" s="31">
        <v>42072.156157407408</v>
      </c>
    </row>
    <row r="59" spans="1:19" ht="101.5" x14ac:dyDescent="0.35">
      <c r="A59" s="27">
        <v>2968</v>
      </c>
      <c r="B59" s="28" t="s">
        <v>2968</v>
      </c>
      <c r="C59" s="28" t="s">
        <v>7078</v>
      </c>
      <c r="D59" s="29">
        <v>3500</v>
      </c>
      <c r="E59" s="30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 t="b">
        <v>1</v>
      </c>
      <c r="M59" s="27" t="s">
        <v>8269</v>
      </c>
      <c r="N59" s="27">
        <v>106</v>
      </c>
      <c r="O59" s="27">
        <v>78.94</v>
      </c>
      <c r="P59" s="27" t="s">
        <v>8315</v>
      </c>
      <c r="Q59" s="27" t="s">
        <v>8316</v>
      </c>
      <c r="R59" s="31">
        <v>42585.523842592593</v>
      </c>
      <c r="S59" s="31">
        <v>42599.165972222225</v>
      </c>
    </row>
    <row r="60" spans="1:19" ht="116" x14ac:dyDescent="0.35">
      <c r="A60" s="27">
        <v>2970</v>
      </c>
      <c r="B60" s="28" t="s">
        <v>2970</v>
      </c>
      <c r="C60" s="28" t="s">
        <v>7080</v>
      </c>
      <c r="D60" s="29">
        <v>6000</v>
      </c>
      <c r="E60" s="30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 t="b">
        <v>1</v>
      </c>
      <c r="M60" s="27" t="s">
        <v>8269</v>
      </c>
      <c r="N60" s="27">
        <v>106</v>
      </c>
      <c r="O60" s="27">
        <v>69.89</v>
      </c>
      <c r="P60" s="27" t="s">
        <v>8315</v>
      </c>
      <c r="Q60" s="27" t="s">
        <v>8316</v>
      </c>
      <c r="R60" s="31">
        <v>41808.669571759259</v>
      </c>
      <c r="S60" s="31">
        <v>41838.669571759259</v>
      </c>
    </row>
    <row r="61" spans="1:19" ht="101.5" x14ac:dyDescent="0.35">
      <c r="A61" s="27">
        <v>2971</v>
      </c>
      <c r="B61" s="28" t="s">
        <v>2971</v>
      </c>
      <c r="C61" s="28" t="s">
        <v>7081</v>
      </c>
      <c r="D61" s="29">
        <v>3200</v>
      </c>
      <c r="E61" s="30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 t="b">
        <v>1</v>
      </c>
      <c r="M61" s="27" t="s">
        <v>8269</v>
      </c>
      <c r="N61" s="27">
        <v>100</v>
      </c>
      <c r="O61" s="27">
        <v>74.53</v>
      </c>
      <c r="P61" s="27" t="s">
        <v>8315</v>
      </c>
      <c r="Q61" s="27" t="s">
        <v>8316</v>
      </c>
      <c r="R61" s="31">
        <v>41852.658310185187</v>
      </c>
      <c r="S61" s="31">
        <v>41882.658310185187</v>
      </c>
    </row>
    <row r="62" spans="1:19" ht="58" x14ac:dyDescent="0.35">
      <c r="A62" s="27">
        <v>2972</v>
      </c>
      <c r="B62" s="28" t="s">
        <v>2972</v>
      </c>
      <c r="C62" s="28" t="s">
        <v>7082</v>
      </c>
      <c r="D62" s="29">
        <v>2000</v>
      </c>
      <c r="E62" s="30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 t="b">
        <v>1</v>
      </c>
      <c r="M62" s="27" t="s">
        <v>8269</v>
      </c>
      <c r="N62" s="27">
        <v>105</v>
      </c>
      <c r="O62" s="27">
        <v>123.94</v>
      </c>
      <c r="P62" s="27" t="s">
        <v>8315</v>
      </c>
      <c r="Q62" s="27" t="s">
        <v>8316</v>
      </c>
      <c r="R62" s="31">
        <v>42694.110185185185</v>
      </c>
      <c r="S62" s="31">
        <v>42709.041666666672</v>
      </c>
    </row>
    <row r="63" spans="1:19" ht="101.5" x14ac:dyDescent="0.35">
      <c r="A63" s="27">
        <v>2973</v>
      </c>
      <c r="B63" s="28" t="s">
        <v>2973</v>
      </c>
      <c r="C63" s="28" t="s">
        <v>7083</v>
      </c>
      <c r="D63" s="29">
        <v>5000</v>
      </c>
      <c r="E63" s="30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 t="b">
        <v>1</v>
      </c>
      <c r="M63" s="27" t="s">
        <v>8269</v>
      </c>
      <c r="N63" s="27">
        <v>175</v>
      </c>
      <c r="O63" s="27">
        <v>264.85000000000002</v>
      </c>
      <c r="P63" s="27" t="s">
        <v>8315</v>
      </c>
      <c r="Q63" s="27" t="s">
        <v>8316</v>
      </c>
      <c r="R63" s="31">
        <v>42341.818379629629</v>
      </c>
      <c r="S63" s="31">
        <v>42370.166666666672</v>
      </c>
    </row>
    <row r="64" spans="1:19" ht="116" x14ac:dyDescent="0.35">
      <c r="A64" s="27">
        <v>2974</v>
      </c>
      <c r="B64" s="28" t="s">
        <v>2974</v>
      </c>
      <c r="C64" s="28" t="s">
        <v>7084</v>
      </c>
      <c r="D64" s="29">
        <v>5000</v>
      </c>
      <c r="E64" s="30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 t="b">
        <v>1</v>
      </c>
      <c r="M64" s="27" t="s">
        <v>8269</v>
      </c>
      <c r="N64" s="27">
        <v>102</v>
      </c>
      <c r="O64" s="27">
        <v>58.62</v>
      </c>
      <c r="P64" s="27" t="s">
        <v>8315</v>
      </c>
      <c r="Q64" s="27" t="s">
        <v>8316</v>
      </c>
      <c r="R64" s="31">
        <v>41880.061006944445</v>
      </c>
      <c r="S64" s="31">
        <v>41908.065972222219</v>
      </c>
    </row>
    <row r="65" spans="1:19" ht="101.5" x14ac:dyDescent="0.35">
      <c r="A65" s="27">
        <v>2975</v>
      </c>
      <c r="B65" s="28" t="s">
        <v>2975</v>
      </c>
      <c r="C65" s="28" t="s">
        <v>7085</v>
      </c>
      <c r="D65" s="29">
        <v>8000</v>
      </c>
      <c r="E65" s="30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 t="b">
        <v>1</v>
      </c>
      <c r="M65" s="27" t="s">
        <v>8269</v>
      </c>
      <c r="N65" s="27">
        <v>100</v>
      </c>
      <c r="O65" s="27">
        <v>70.88</v>
      </c>
      <c r="P65" s="27" t="s">
        <v>8315</v>
      </c>
      <c r="Q65" s="27" t="s">
        <v>8316</v>
      </c>
      <c r="R65" s="31">
        <v>41941.683865740742</v>
      </c>
      <c r="S65" s="31">
        <v>41970.125</v>
      </c>
    </row>
    <row r="66" spans="1:19" ht="130.5" x14ac:dyDescent="0.35">
      <c r="A66" s="27">
        <v>2977</v>
      </c>
      <c r="B66" s="28" t="s">
        <v>2977</v>
      </c>
      <c r="C66" s="28" t="s">
        <v>7087</v>
      </c>
      <c r="D66" s="29">
        <v>3000</v>
      </c>
      <c r="E66" s="30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 t="b">
        <v>1</v>
      </c>
      <c r="M66" s="27" t="s">
        <v>8269</v>
      </c>
      <c r="N66" s="27">
        <v>114</v>
      </c>
      <c r="O66" s="27">
        <v>113.57</v>
      </c>
      <c r="P66" s="27" t="s">
        <v>8315</v>
      </c>
      <c r="Q66" s="27" t="s">
        <v>8316</v>
      </c>
      <c r="R66" s="31">
        <v>42026.88118055556</v>
      </c>
      <c r="S66" s="31">
        <v>42086.093055555553</v>
      </c>
    </row>
    <row r="67" spans="1:19" ht="101.5" x14ac:dyDescent="0.35">
      <c r="A67" s="27">
        <v>2978</v>
      </c>
      <c r="B67" s="28" t="s">
        <v>2978</v>
      </c>
      <c r="C67" s="28" t="s">
        <v>7088</v>
      </c>
      <c r="D67" s="29">
        <v>750</v>
      </c>
      <c r="E67" s="30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 t="b">
        <v>1</v>
      </c>
      <c r="M67" s="27" t="s">
        <v>8269</v>
      </c>
      <c r="N67" s="27">
        <v>129</v>
      </c>
      <c r="O67" s="27">
        <v>60.69</v>
      </c>
      <c r="P67" s="27" t="s">
        <v>8315</v>
      </c>
      <c r="Q67" s="27" t="s">
        <v>8316</v>
      </c>
      <c r="R67" s="31">
        <v>41922.640590277777</v>
      </c>
      <c r="S67" s="31">
        <v>41932.249305555553</v>
      </c>
    </row>
    <row r="68" spans="1:19" ht="101.5" x14ac:dyDescent="0.35">
      <c r="A68" s="27">
        <v>2979</v>
      </c>
      <c r="B68" s="28" t="s">
        <v>2979</v>
      </c>
      <c r="C68" s="28" t="s">
        <v>7089</v>
      </c>
      <c r="D68" s="29">
        <v>5000</v>
      </c>
      <c r="E68" s="30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 t="b">
        <v>1</v>
      </c>
      <c r="M68" s="27" t="s">
        <v>8269</v>
      </c>
      <c r="N68" s="27">
        <v>101</v>
      </c>
      <c r="O68" s="27">
        <v>110.22</v>
      </c>
      <c r="P68" s="27" t="s">
        <v>8315</v>
      </c>
      <c r="Q68" s="27" t="s">
        <v>8316</v>
      </c>
      <c r="R68" s="31">
        <v>41993.824340277773</v>
      </c>
      <c r="S68" s="31">
        <v>42010.25</v>
      </c>
    </row>
    <row r="69" spans="1:19" ht="72.5" x14ac:dyDescent="0.35">
      <c r="A69" s="27">
        <v>2980</v>
      </c>
      <c r="B69" s="28" t="s">
        <v>2980</v>
      </c>
      <c r="C69" s="28" t="s">
        <v>7090</v>
      </c>
      <c r="D69" s="29">
        <v>3000</v>
      </c>
      <c r="E69" s="30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 t="b">
        <v>1</v>
      </c>
      <c r="M69" s="27" t="s">
        <v>8269</v>
      </c>
      <c r="N69" s="27">
        <v>109</v>
      </c>
      <c r="O69" s="27">
        <v>136.46</v>
      </c>
      <c r="P69" s="27" t="s">
        <v>8315</v>
      </c>
      <c r="Q69" s="27" t="s">
        <v>8316</v>
      </c>
      <c r="R69" s="31">
        <v>42219.915856481486</v>
      </c>
      <c r="S69" s="31">
        <v>42240.083333333328</v>
      </c>
    </row>
    <row r="70" spans="1:19" ht="130.5" x14ac:dyDescent="0.35">
      <c r="A70" s="27">
        <v>3147</v>
      </c>
      <c r="B70" s="28" t="s">
        <v>3147</v>
      </c>
      <c r="C70" s="28" t="s">
        <v>7257</v>
      </c>
      <c r="D70" s="29">
        <v>20000</v>
      </c>
      <c r="E70" s="30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 t="b">
        <v>1</v>
      </c>
      <c r="M70" s="27" t="s">
        <v>8269</v>
      </c>
      <c r="N70" s="27">
        <v>118</v>
      </c>
      <c r="O70" s="27">
        <v>110.35</v>
      </c>
      <c r="P70" s="27" t="s">
        <v>8315</v>
      </c>
      <c r="Q70" s="27" t="s">
        <v>8316</v>
      </c>
      <c r="R70" s="31">
        <v>41909.969386574077</v>
      </c>
      <c r="S70" s="31">
        <v>41950.011053240742</v>
      </c>
    </row>
    <row r="71" spans="1:19" ht="101.5" x14ac:dyDescent="0.35">
      <c r="A71" s="27">
        <v>3148</v>
      </c>
      <c r="B71" s="28" t="s">
        <v>3148</v>
      </c>
      <c r="C71" s="28" t="s">
        <v>7258</v>
      </c>
      <c r="D71" s="29">
        <v>1800</v>
      </c>
      <c r="E71" s="30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 t="b">
        <v>1</v>
      </c>
      <c r="M71" s="27" t="s">
        <v>8269</v>
      </c>
      <c r="N71" s="27">
        <v>131</v>
      </c>
      <c r="O71" s="27">
        <v>41.42</v>
      </c>
      <c r="P71" s="27" t="s">
        <v>8315</v>
      </c>
      <c r="Q71" s="27" t="s">
        <v>8316</v>
      </c>
      <c r="R71" s="31">
        <v>41891.665324074071</v>
      </c>
      <c r="S71" s="31">
        <v>41913.166666666664</v>
      </c>
    </row>
    <row r="72" spans="1:19" ht="116" x14ac:dyDescent="0.35">
      <c r="A72" s="27">
        <v>3149</v>
      </c>
      <c r="B72" s="28" t="s">
        <v>3149</v>
      </c>
      <c r="C72" s="28" t="s">
        <v>7259</v>
      </c>
      <c r="D72" s="29">
        <v>1250</v>
      </c>
      <c r="E72" s="30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 t="b">
        <v>1</v>
      </c>
      <c r="M72" s="27" t="s">
        <v>8269</v>
      </c>
      <c r="N72" s="27">
        <v>104</v>
      </c>
      <c r="O72" s="27">
        <v>52</v>
      </c>
      <c r="P72" s="27" t="s">
        <v>8315</v>
      </c>
      <c r="Q72" s="27" t="s">
        <v>8316</v>
      </c>
      <c r="R72" s="31">
        <v>41226.017361111109</v>
      </c>
      <c r="S72" s="31">
        <v>41250.083333333336</v>
      </c>
    </row>
    <row r="73" spans="1:19" ht="159.5" x14ac:dyDescent="0.35">
      <c r="A73" s="27">
        <v>3150</v>
      </c>
      <c r="B73" s="28" t="s">
        <v>3150</v>
      </c>
      <c r="C73" s="28" t="s">
        <v>7260</v>
      </c>
      <c r="D73" s="29">
        <v>3500</v>
      </c>
      <c r="E73" s="30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 t="b">
        <v>1</v>
      </c>
      <c r="M73" s="27" t="s">
        <v>8269</v>
      </c>
      <c r="N73" s="27">
        <v>101</v>
      </c>
      <c r="O73" s="27">
        <v>33.99</v>
      </c>
      <c r="P73" s="27" t="s">
        <v>8315</v>
      </c>
      <c r="Q73" s="27" t="s">
        <v>8316</v>
      </c>
      <c r="R73" s="31">
        <v>40478.263923611114</v>
      </c>
      <c r="S73" s="31">
        <v>40568.166666666664</v>
      </c>
    </row>
    <row r="74" spans="1:19" ht="87" x14ac:dyDescent="0.35">
      <c r="A74" s="27">
        <v>3151</v>
      </c>
      <c r="B74" s="28" t="s">
        <v>3151</v>
      </c>
      <c r="C74" s="28" t="s">
        <v>7261</v>
      </c>
      <c r="D74" s="29">
        <v>3500</v>
      </c>
      <c r="E74" s="30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 t="b">
        <v>1</v>
      </c>
      <c r="M74" s="27" t="s">
        <v>8269</v>
      </c>
      <c r="N74" s="27">
        <v>100</v>
      </c>
      <c r="O74" s="27">
        <v>103.35</v>
      </c>
      <c r="P74" s="27" t="s">
        <v>8315</v>
      </c>
      <c r="Q74" s="27" t="s">
        <v>8316</v>
      </c>
      <c r="R74" s="31">
        <v>41862.83997685185</v>
      </c>
      <c r="S74" s="31">
        <v>41892.83997685185</v>
      </c>
    </row>
    <row r="75" spans="1:19" ht="87" x14ac:dyDescent="0.35">
      <c r="A75" s="27">
        <v>3153</v>
      </c>
      <c r="B75" s="28" t="s">
        <v>3153</v>
      </c>
      <c r="C75" s="28" t="s">
        <v>7263</v>
      </c>
      <c r="D75" s="29">
        <v>3000</v>
      </c>
      <c r="E75" s="30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 t="b">
        <v>1</v>
      </c>
      <c r="M75" s="27" t="s">
        <v>8269</v>
      </c>
      <c r="N75" s="27">
        <v>336</v>
      </c>
      <c r="O75" s="27">
        <v>41.77</v>
      </c>
      <c r="P75" s="27" t="s">
        <v>8315</v>
      </c>
      <c r="Q75" s="27" t="s">
        <v>8316</v>
      </c>
      <c r="R75" s="31">
        <v>40633.154363425929</v>
      </c>
      <c r="S75" s="31">
        <v>40664.207638888889</v>
      </c>
    </row>
    <row r="76" spans="1:19" ht="101.5" x14ac:dyDescent="0.35">
      <c r="A76" s="27">
        <v>3154</v>
      </c>
      <c r="B76" s="28" t="s">
        <v>3154</v>
      </c>
      <c r="C76" s="28" t="s">
        <v>7264</v>
      </c>
      <c r="D76" s="29">
        <v>7000</v>
      </c>
      <c r="E76" s="30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 t="b">
        <v>1</v>
      </c>
      <c r="M76" s="27" t="s">
        <v>8269</v>
      </c>
      <c r="N76" s="27">
        <v>113</v>
      </c>
      <c r="O76" s="27">
        <v>64.27</v>
      </c>
      <c r="P76" s="27" t="s">
        <v>8315</v>
      </c>
      <c r="Q76" s="27" t="s">
        <v>8316</v>
      </c>
      <c r="R76" s="31">
        <v>40970.875671296293</v>
      </c>
      <c r="S76" s="31">
        <v>41000.834004629629</v>
      </c>
    </row>
    <row r="77" spans="1:19" ht="87" x14ac:dyDescent="0.35">
      <c r="A77" s="27">
        <v>3156</v>
      </c>
      <c r="B77" s="28" t="s">
        <v>3156</v>
      </c>
      <c r="C77" s="28" t="s">
        <v>7266</v>
      </c>
      <c r="D77" s="29">
        <v>5500</v>
      </c>
      <c r="E77" s="30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 t="b">
        <v>1</v>
      </c>
      <c r="M77" s="27" t="s">
        <v>8269</v>
      </c>
      <c r="N77" s="27">
        <v>102</v>
      </c>
      <c r="O77" s="27">
        <v>62.92</v>
      </c>
      <c r="P77" s="27" t="s">
        <v>8315</v>
      </c>
      <c r="Q77" s="27" t="s">
        <v>8316</v>
      </c>
      <c r="R77" s="31">
        <v>41026.953055555554</v>
      </c>
      <c r="S77" s="31">
        <v>41061.953055555554</v>
      </c>
    </row>
    <row r="78" spans="1:19" ht="43.5" x14ac:dyDescent="0.35">
      <c r="A78" s="27">
        <v>3157</v>
      </c>
      <c r="B78" s="28" t="s">
        <v>3157</v>
      </c>
      <c r="C78" s="28" t="s">
        <v>7267</v>
      </c>
      <c r="D78" s="29">
        <v>4000</v>
      </c>
      <c r="E78" s="30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 t="b">
        <v>1</v>
      </c>
      <c r="M78" s="27" t="s">
        <v>8269</v>
      </c>
      <c r="N78" s="27">
        <v>101</v>
      </c>
      <c r="O78" s="27">
        <v>98.54</v>
      </c>
      <c r="P78" s="27" t="s">
        <v>8315</v>
      </c>
      <c r="Q78" s="27" t="s">
        <v>8316</v>
      </c>
      <c r="R78" s="31">
        <v>41829.788252314815</v>
      </c>
      <c r="S78" s="31">
        <v>41839.208333333336</v>
      </c>
    </row>
    <row r="79" spans="1:19" ht="43.5" x14ac:dyDescent="0.35">
      <c r="A79" s="27">
        <v>3158</v>
      </c>
      <c r="B79" s="28" t="s">
        <v>3158</v>
      </c>
      <c r="C79" s="28" t="s">
        <v>7268</v>
      </c>
      <c r="D79" s="29">
        <v>5000</v>
      </c>
      <c r="E79" s="30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 t="b">
        <v>1</v>
      </c>
      <c r="M79" s="27" t="s">
        <v>8269</v>
      </c>
      <c r="N79" s="27">
        <v>114</v>
      </c>
      <c r="O79" s="27">
        <v>82.61</v>
      </c>
      <c r="P79" s="27" t="s">
        <v>8315</v>
      </c>
      <c r="Q79" s="27" t="s">
        <v>8316</v>
      </c>
      <c r="R79" s="31">
        <v>41447.839722222219</v>
      </c>
      <c r="S79" s="31">
        <v>41477.839722222219</v>
      </c>
    </row>
    <row r="80" spans="1:19" ht="87" x14ac:dyDescent="0.35">
      <c r="A80" s="27">
        <v>3159</v>
      </c>
      <c r="B80" s="28" t="s">
        <v>3159</v>
      </c>
      <c r="C80" s="28" t="s">
        <v>7269</v>
      </c>
      <c r="D80" s="29">
        <v>1500</v>
      </c>
      <c r="E80" s="30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 t="b">
        <v>1</v>
      </c>
      <c r="M80" s="27" t="s">
        <v>8269</v>
      </c>
      <c r="N80" s="27">
        <v>133</v>
      </c>
      <c r="O80" s="27">
        <v>38.5</v>
      </c>
      <c r="P80" s="27" t="s">
        <v>8315</v>
      </c>
      <c r="Q80" s="27" t="s">
        <v>8316</v>
      </c>
      <c r="R80" s="31">
        <v>40884.066678240742</v>
      </c>
      <c r="S80" s="31">
        <v>40926.958333333336</v>
      </c>
    </row>
    <row r="81" spans="1:19" ht="87" x14ac:dyDescent="0.35">
      <c r="A81" s="27">
        <v>3160</v>
      </c>
      <c r="B81" s="28" t="s">
        <v>3160</v>
      </c>
      <c r="C81" s="28" t="s">
        <v>7270</v>
      </c>
      <c r="D81" s="29">
        <v>4500</v>
      </c>
      <c r="E81" s="30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 t="b">
        <v>1</v>
      </c>
      <c r="M81" s="27" t="s">
        <v>8269</v>
      </c>
      <c r="N81" s="27">
        <v>102</v>
      </c>
      <c r="O81" s="27">
        <v>80.16</v>
      </c>
      <c r="P81" s="27" t="s">
        <v>8315</v>
      </c>
      <c r="Q81" s="27" t="s">
        <v>8316</v>
      </c>
      <c r="R81" s="31">
        <v>41841.26489583333</v>
      </c>
      <c r="S81" s="31">
        <v>41864.207638888889</v>
      </c>
    </row>
    <row r="82" spans="1:19" ht="101.5" x14ac:dyDescent="0.35">
      <c r="A82" s="27">
        <v>3162</v>
      </c>
      <c r="B82" s="28" t="s">
        <v>3162</v>
      </c>
      <c r="C82" s="28" t="s">
        <v>7272</v>
      </c>
      <c r="D82" s="29">
        <v>4000</v>
      </c>
      <c r="E82" s="30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 t="b">
        <v>1</v>
      </c>
      <c r="M82" s="27" t="s">
        <v>8269</v>
      </c>
      <c r="N82" s="27">
        <v>127</v>
      </c>
      <c r="O82" s="27">
        <v>80.73</v>
      </c>
      <c r="P82" s="27" t="s">
        <v>8315</v>
      </c>
      <c r="Q82" s="27" t="s">
        <v>8316</v>
      </c>
      <c r="R82" s="31">
        <v>41799.685902777775</v>
      </c>
      <c r="S82" s="31">
        <v>41827.083333333336</v>
      </c>
    </row>
    <row r="83" spans="1:19" ht="87" x14ac:dyDescent="0.35">
      <c r="A83" s="27">
        <v>3163</v>
      </c>
      <c r="B83" s="28" t="s">
        <v>3163</v>
      </c>
      <c r="C83" s="28" t="s">
        <v>7273</v>
      </c>
      <c r="D83" s="29">
        <v>13000</v>
      </c>
      <c r="E83" s="30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 t="b">
        <v>1</v>
      </c>
      <c r="M83" s="27" t="s">
        <v>8269</v>
      </c>
      <c r="N83" s="27">
        <v>111</v>
      </c>
      <c r="O83" s="27">
        <v>200.69</v>
      </c>
      <c r="P83" s="27" t="s">
        <v>8315</v>
      </c>
      <c r="Q83" s="27" t="s">
        <v>8316</v>
      </c>
      <c r="R83" s="31">
        <v>41775.753761574073</v>
      </c>
      <c r="S83" s="31">
        <v>41805.753761574073</v>
      </c>
    </row>
    <row r="84" spans="1:19" ht="145" x14ac:dyDescent="0.35">
      <c r="A84" s="27">
        <v>3164</v>
      </c>
      <c r="B84" s="28" t="s">
        <v>3164</v>
      </c>
      <c r="C84" s="28" t="s">
        <v>7274</v>
      </c>
      <c r="D84" s="29">
        <v>2500</v>
      </c>
      <c r="E84" s="30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 t="b">
        <v>1</v>
      </c>
      <c r="M84" s="27" t="s">
        <v>8269</v>
      </c>
      <c r="N84" s="27">
        <v>107</v>
      </c>
      <c r="O84" s="27">
        <v>37.590000000000003</v>
      </c>
      <c r="P84" s="27" t="s">
        <v>8315</v>
      </c>
      <c r="Q84" s="27" t="s">
        <v>8316</v>
      </c>
      <c r="R84" s="31">
        <v>41766.80572916667</v>
      </c>
      <c r="S84" s="31">
        <v>41799.80572916667</v>
      </c>
    </row>
    <row r="85" spans="1:19" ht="101.5" x14ac:dyDescent="0.35">
      <c r="A85" s="27">
        <v>3165</v>
      </c>
      <c r="B85" s="28" t="s">
        <v>3165</v>
      </c>
      <c r="C85" s="28" t="s">
        <v>7275</v>
      </c>
      <c r="D85" s="29">
        <v>750</v>
      </c>
      <c r="E85" s="30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 t="b">
        <v>1</v>
      </c>
      <c r="M85" s="27" t="s">
        <v>8269</v>
      </c>
      <c r="N85" s="27">
        <v>163</v>
      </c>
      <c r="O85" s="27">
        <v>58.1</v>
      </c>
      <c r="P85" s="27" t="s">
        <v>8315</v>
      </c>
      <c r="Q85" s="27" t="s">
        <v>8316</v>
      </c>
      <c r="R85" s="31">
        <v>40644.159259259257</v>
      </c>
      <c r="S85" s="31">
        <v>40666.165972222225</v>
      </c>
    </row>
    <row r="86" spans="1:19" ht="101.5" x14ac:dyDescent="0.35">
      <c r="A86" s="27">
        <v>3166</v>
      </c>
      <c r="B86" s="28" t="s">
        <v>3166</v>
      </c>
      <c r="C86" s="28" t="s">
        <v>7276</v>
      </c>
      <c r="D86" s="29">
        <v>35000</v>
      </c>
      <c r="E86" s="30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 t="b">
        <v>1</v>
      </c>
      <c r="M86" s="27" t="s">
        <v>8269</v>
      </c>
      <c r="N86" s="27">
        <v>160</v>
      </c>
      <c r="O86" s="27">
        <v>60.3</v>
      </c>
      <c r="P86" s="27" t="s">
        <v>8315</v>
      </c>
      <c r="Q86" s="27" t="s">
        <v>8316</v>
      </c>
      <c r="R86" s="31">
        <v>41940.69158564815</v>
      </c>
      <c r="S86" s="31">
        <v>41969.332638888889</v>
      </c>
    </row>
    <row r="87" spans="1:19" ht="101.5" x14ac:dyDescent="0.35">
      <c r="A87" s="27">
        <v>3167</v>
      </c>
      <c r="B87" s="28" t="s">
        <v>3167</v>
      </c>
      <c r="C87" s="28" t="s">
        <v>7277</v>
      </c>
      <c r="D87" s="29">
        <v>3000</v>
      </c>
      <c r="E87" s="30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 t="b">
        <v>1</v>
      </c>
      <c r="M87" s="27" t="s">
        <v>8269</v>
      </c>
      <c r="N87" s="27">
        <v>116</v>
      </c>
      <c r="O87" s="27">
        <v>63.36</v>
      </c>
      <c r="P87" s="27" t="s">
        <v>8315</v>
      </c>
      <c r="Q87" s="27" t="s">
        <v>8316</v>
      </c>
      <c r="R87" s="31">
        <v>41839.175706018519</v>
      </c>
      <c r="S87" s="31">
        <v>41853.175706018519</v>
      </c>
    </row>
    <row r="88" spans="1:19" ht="87" x14ac:dyDescent="0.35">
      <c r="A88" s="27">
        <v>3168</v>
      </c>
      <c r="B88" s="28" t="s">
        <v>3168</v>
      </c>
      <c r="C88" s="28" t="s">
        <v>7278</v>
      </c>
      <c r="D88" s="29">
        <v>2500</v>
      </c>
      <c r="E88" s="30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 t="b">
        <v>1</v>
      </c>
      <c r="M88" s="27" t="s">
        <v>8269</v>
      </c>
      <c r="N88" s="27">
        <v>124</v>
      </c>
      <c r="O88" s="27">
        <v>50.9</v>
      </c>
      <c r="P88" s="27" t="s">
        <v>8315</v>
      </c>
      <c r="Q88" s="27" t="s">
        <v>8316</v>
      </c>
      <c r="R88" s="31">
        <v>41772.105937500004</v>
      </c>
      <c r="S88" s="31">
        <v>41803.916666666664</v>
      </c>
    </row>
    <row r="89" spans="1:19" ht="58" x14ac:dyDescent="0.35">
      <c r="A89" s="27">
        <v>3169</v>
      </c>
      <c r="B89" s="28" t="s">
        <v>3169</v>
      </c>
      <c r="C89" s="28" t="s">
        <v>7279</v>
      </c>
      <c r="D89" s="29">
        <v>8000</v>
      </c>
      <c r="E89" s="30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 t="b">
        <v>1</v>
      </c>
      <c r="M89" s="27" t="s">
        <v>8269</v>
      </c>
      <c r="N89" s="27">
        <v>103</v>
      </c>
      <c r="O89" s="27">
        <v>100.5</v>
      </c>
      <c r="P89" s="27" t="s">
        <v>8315</v>
      </c>
      <c r="Q89" s="27" t="s">
        <v>8316</v>
      </c>
      <c r="R89" s="31">
        <v>41591.737974537034</v>
      </c>
      <c r="S89" s="31">
        <v>41621.207638888889</v>
      </c>
    </row>
    <row r="90" spans="1:19" ht="72.5" x14ac:dyDescent="0.35">
      <c r="A90" s="27">
        <v>3170</v>
      </c>
      <c r="B90" s="28" t="s">
        <v>3170</v>
      </c>
      <c r="C90" s="28" t="s">
        <v>7280</v>
      </c>
      <c r="D90" s="29">
        <v>2000</v>
      </c>
      <c r="E90" s="30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 t="b">
        <v>1</v>
      </c>
      <c r="M90" s="27" t="s">
        <v>8269</v>
      </c>
      <c r="N90" s="27">
        <v>112</v>
      </c>
      <c r="O90" s="27">
        <v>31.62</v>
      </c>
      <c r="P90" s="27" t="s">
        <v>8315</v>
      </c>
      <c r="Q90" s="27" t="s">
        <v>8316</v>
      </c>
      <c r="R90" s="31">
        <v>41789.080370370371</v>
      </c>
      <c r="S90" s="31">
        <v>41822.166666666664</v>
      </c>
    </row>
    <row r="91" spans="1:19" ht="101.5" x14ac:dyDescent="0.35">
      <c r="A91" s="27">
        <v>3172</v>
      </c>
      <c r="B91" s="28" t="s">
        <v>3172</v>
      </c>
      <c r="C91" s="28" t="s">
        <v>7282</v>
      </c>
      <c r="D91" s="29">
        <v>2000</v>
      </c>
      <c r="E91" s="30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 t="b">
        <v>1</v>
      </c>
      <c r="M91" s="27" t="s">
        <v>8269</v>
      </c>
      <c r="N91" s="27">
        <v>115</v>
      </c>
      <c r="O91" s="27">
        <v>79.31</v>
      </c>
      <c r="P91" s="27" t="s">
        <v>8315</v>
      </c>
      <c r="Q91" s="27" t="s">
        <v>8316</v>
      </c>
      <c r="R91" s="31">
        <v>40923.729953703703</v>
      </c>
      <c r="S91" s="31">
        <v>40953.729953703703</v>
      </c>
    </row>
    <row r="92" spans="1:19" ht="101.5" x14ac:dyDescent="0.35">
      <c r="A92" s="27">
        <v>3173</v>
      </c>
      <c r="B92" s="28" t="s">
        <v>3173</v>
      </c>
      <c r="C92" s="28" t="s">
        <v>7283</v>
      </c>
      <c r="D92" s="29">
        <v>10000</v>
      </c>
      <c r="E92" s="30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 t="b">
        <v>1</v>
      </c>
      <c r="M92" s="27" t="s">
        <v>8269</v>
      </c>
      <c r="N92" s="27">
        <v>103</v>
      </c>
      <c r="O92" s="27">
        <v>139.19</v>
      </c>
      <c r="P92" s="27" t="s">
        <v>8315</v>
      </c>
      <c r="Q92" s="27" t="s">
        <v>8316</v>
      </c>
      <c r="R92" s="31">
        <v>41878.878379629627</v>
      </c>
      <c r="S92" s="31">
        <v>41908.878379629627</v>
      </c>
    </row>
    <row r="93" spans="1:19" ht="101.5" x14ac:dyDescent="0.35">
      <c r="A93" s="27">
        <v>3174</v>
      </c>
      <c r="B93" s="28" t="s">
        <v>3174</v>
      </c>
      <c r="C93" s="28" t="s">
        <v>7284</v>
      </c>
      <c r="D93" s="29">
        <v>3000</v>
      </c>
      <c r="E93" s="30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 t="b">
        <v>1</v>
      </c>
      <c r="M93" s="27" t="s">
        <v>8269</v>
      </c>
      <c r="N93" s="27">
        <v>101</v>
      </c>
      <c r="O93" s="27">
        <v>131.91</v>
      </c>
      <c r="P93" s="27" t="s">
        <v>8315</v>
      </c>
      <c r="Q93" s="27" t="s">
        <v>8316</v>
      </c>
      <c r="R93" s="31">
        <v>41862.864675925928</v>
      </c>
      <c r="S93" s="31">
        <v>41876.864675925928</v>
      </c>
    </row>
    <row r="94" spans="1:19" ht="116" x14ac:dyDescent="0.35">
      <c r="A94" s="27">
        <v>3175</v>
      </c>
      <c r="B94" s="28" t="s">
        <v>3175</v>
      </c>
      <c r="C94" s="28" t="s">
        <v>7285</v>
      </c>
      <c r="D94" s="29">
        <v>5000</v>
      </c>
      <c r="E94" s="30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 t="b">
        <v>1</v>
      </c>
      <c r="M94" s="27" t="s">
        <v>8269</v>
      </c>
      <c r="N94" s="27">
        <v>110</v>
      </c>
      <c r="O94" s="27">
        <v>91.3</v>
      </c>
      <c r="P94" s="27" t="s">
        <v>8315</v>
      </c>
      <c r="Q94" s="27" t="s">
        <v>8316</v>
      </c>
      <c r="R94" s="31">
        <v>40531.886886574073</v>
      </c>
      <c r="S94" s="31">
        <v>40591.886886574073</v>
      </c>
    </row>
    <row r="95" spans="1:19" ht="101.5" x14ac:dyDescent="0.35">
      <c r="A95" s="27">
        <v>3176</v>
      </c>
      <c r="B95" s="28" t="s">
        <v>3176</v>
      </c>
      <c r="C95" s="28" t="s">
        <v>7286</v>
      </c>
      <c r="D95" s="29">
        <v>1900</v>
      </c>
      <c r="E95" s="30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 t="b">
        <v>1</v>
      </c>
      <c r="M95" s="27" t="s">
        <v>8269</v>
      </c>
      <c r="N95" s="27">
        <v>115</v>
      </c>
      <c r="O95" s="27">
        <v>39.67</v>
      </c>
      <c r="P95" s="27" t="s">
        <v>8315</v>
      </c>
      <c r="Q95" s="27" t="s">
        <v>8316</v>
      </c>
      <c r="R95" s="31">
        <v>41477.930914351848</v>
      </c>
      <c r="S95" s="31">
        <v>41504.625</v>
      </c>
    </row>
    <row r="96" spans="1:19" ht="116" x14ac:dyDescent="0.35">
      <c r="A96" s="27">
        <v>3177</v>
      </c>
      <c r="B96" s="28" t="s">
        <v>3177</v>
      </c>
      <c r="C96" s="28" t="s">
        <v>7287</v>
      </c>
      <c r="D96" s="29">
        <v>2500</v>
      </c>
      <c r="E96" s="30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 t="b">
        <v>1</v>
      </c>
      <c r="M96" s="27" t="s">
        <v>8269</v>
      </c>
      <c r="N96" s="27">
        <v>117</v>
      </c>
      <c r="O96" s="27">
        <v>57.55</v>
      </c>
      <c r="P96" s="27" t="s">
        <v>8315</v>
      </c>
      <c r="Q96" s="27" t="s">
        <v>8316</v>
      </c>
      <c r="R96" s="31">
        <v>41781.666770833333</v>
      </c>
      <c r="S96" s="31">
        <v>41811.666770833333</v>
      </c>
    </row>
    <row r="97" spans="1:19" ht="72.5" x14ac:dyDescent="0.35">
      <c r="A97" s="27">
        <v>3179</v>
      </c>
      <c r="B97" s="28" t="s">
        <v>3179</v>
      </c>
      <c r="C97" s="28" t="s">
        <v>7289</v>
      </c>
      <c r="D97" s="29">
        <v>4200</v>
      </c>
      <c r="E97" s="30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 t="b">
        <v>1</v>
      </c>
      <c r="M97" s="27" t="s">
        <v>8269</v>
      </c>
      <c r="N97" s="27">
        <v>114</v>
      </c>
      <c r="O97" s="27">
        <v>77.34</v>
      </c>
      <c r="P97" s="27" t="s">
        <v>8315</v>
      </c>
      <c r="Q97" s="27" t="s">
        <v>8316</v>
      </c>
      <c r="R97" s="31">
        <v>41375.702210648145</v>
      </c>
      <c r="S97" s="31">
        <v>41400.702210648145</v>
      </c>
    </row>
    <row r="98" spans="1:19" ht="116" x14ac:dyDescent="0.35">
      <c r="A98" s="27">
        <v>3182</v>
      </c>
      <c r="B98" s="28" t="s">
        <v>3182</v>
      </c>
      <c r="C98" s="28" t="s">
        <v>7292</v>
      </c>
      <c r="D98" s="29">
        <v>7000</v>
      </c>
      <c r="E98" s="30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 t="b">
        <v>1</v>
      </c>
      <c r="M98" s="27" t="s">
        <v>8269</v>
      </c>
      <c r="N98" s="27">
        <v>101</v>
      </c>
      <c r="O98" s="27">
        <v>46.77</v>
      </c>
      <c r="P98" s="27" t="s">
        <v>8315</v>
      </c>
      <c r="Q98" s="27" t="s">
        <v>8316</v>
      </c>
      <c r="R98" s="31">
        <v>40883.949317129627</v>
      </c>
      <c r="S98" s="31">
        <v>40939.708333333336</v>
      </c>
    </row>
    <row r="99" spans="1:19" ht="72.5" x14ac:dyDescent="0.35">
      <c r="A99" s="27">
        <v>3183</v>
      </c>
      <c r="B99" s="28" t="s">
        <v>3183</v>
      </c>
      <c r="C99" s="28" t="s">
        <v>7293</v>
      </c>
      <c r="D99" s="29">
        <v>2500</v>
      </c>
      <c r="E99" s="30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 t="b">
        <v>1</v>
      </c>
      <c r="M99" s="27" t="s">
        <v>8269</v>
      </c>
      <c r="N99" s="27">
        <v>109</v>
      </c>
      <c r="O99" s="27">
        <v>40.07</v>
      </c>
      <c r="P99" s="27" t="s">
        <v>8315</v>
      </c>
      <c r="Q99" s="27" t="s">
        <v>8316</v>
      </c>
      <c r="R99" s="31">
        <v>41491.79478009259</v>
      </c>
      <c r="S99" s="31">
        <v>41509.79478009259</v>
      </c>
    </row>
    <row r="100" spans="1:19" ht="72.5" x14ac:dyDescent="0.35">
      <c r="A100" s="27">
        <v>3184</v>
      </c>
      <c r="B100" s="28" t="s">
        <v>3184</v>
      </c>
      <c r="C100" s="28" t="s">
        <v>7294</v>
      </c>
      <c r="D100" s="29">
        <v>4300</v>
      </c>
      <c r="E100" s="30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 t="b">
        <v>1</v>
      </c>
      <c r="M100" s="27" t="s">
        <v>8269</v>
      </c>
      <c r="N100" s="27">
        <v>107</v>
      </c>
      <c r="O100" s="27">
        <v>100.22</v>
      </c>
      <c r="P100" s="27" t="s">
        <v>8315</v>
      </c>
      <c r="Q100" s="27" t="s">
        <v>8316</v>
      </c>
      <c r="R100" s="31">
        <v>41791.993414351848</v>
      </c>
      <c r="S100" s="31">
        <v>41821.993414351848</v>
      </c>
    </row>
    <row r="101" spans="1:19" ht="130.5" x14ac:dyDescent="0.35">
      <c r="A101" s="27">
        <v>3187</v>
      </c>
      <c r="B101" s="28" t="s">
        <v>3187</v>
      </c>
      <c r="C101" s="28" t="s">
        <v>7297</v>
      </c>
      <c r="D101" s="29">
        <v>15000</v>
      </c>
      <c r="E101" s="30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 t="b">
        <v>1</v>
      </c>
      <c r="M101" s="27" t="s">
        <v>8269</v>
      </c>
      <c r="N101" s="27">
        <v>116</v>
      </c>
      <c r="O101" s="27">
        <v>71.489999999999995</v>
      </c>
      <c r="P101" s="27" t="s">
        <v>8315</v>
      </c>
      <c r="Q101" s="27" t="s">
        <v>8316</v>
      </c>
      <c r="R101" s="31">
        <v>41835.666354166664</v>
      </c>
      <c r="S101" s="31">
        <v>41855.666354166664</v>
      </c>
    </row>
    <row r="102" spans="1:19" ht="101.5" x14ac:dyDescent="0.35">
      <c r="A102" s="27">
        <v>3208</v>
      </c>
      <c r="B102" s="28" t="s">
        <v>3208</v>
      </c>
      <c r="C102" s="28" t="s">
        <v>7318</v>
      </c>
      <c r="D102" s="29">
        <v>5000</v>
      </c>
      <c r="E102" s="30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 t="b">
        <v>1</v>
      </c>
      <c r="M102" s="27" t="s">
        <v>8269</v>
      </c>
      <c r="N102" s="27">
        <v>104</v>
      </c>
      <c r="O102" s="27">
        <v>63.11</v>
      </c>
      <c r="P102" s="27" t="s">
        <v>8315</v>
      </c>
      <c r="Q102" s="27" t="s">
        <v>8316</v>
      </c>
      <c r="R102" s="31">
        <v>41827.605057870373</v>
      </c>
      <c r="S102" s="31">
        <v>41848.605057870373</v>
      </c>
    </row>
    <row r="103" spans="1:19" ht="116" x14ac:dyDescent="0.35">
      <c r="A103" s="27">
        <v>3209</v>
      </c>
      <c r="B103" s="28" t="s">
        <v>3209</v>
      </c>
      <c r="C103" s="28" t="s">
        <v>7319</v>
      </c>
      <c r="D103" s="29">
        <v>9500</v>
      </c>
      <c r="E103" s="30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 t="b">
        <v>1</v>
      </c>
      <c r="M103" s="27" t="s">
        <v>8269</v>
      </c>
      <c r="N103" s="27">
        <v>119</v>
      </c>
      <c r="O103" s="27">
        <v>50.16</v>
      </c>
      <c r="P103" s="27" t="s">
        <v>8315</v>
      </c>
      <c r="Q103" s="27" t="s">
        <v>8316</v>
      </c>
      <c r="R103" s="31">
        <v>41778.637245370373</v>
      </c>
      <c r="S103" s="31">
        <v>41810.958333333336</v>
      </c>
    </row>
    <row r="104" spans="1:19" ht="101.5" x14ac:dyDescent="0.35">
      <c r="A104" s="27">
        <v>3210</v>
      </c>
      <c r="B104" s="28" t="s">
        <v>3210</v>
      </c>
      <c r="C104" s="28" t="s">
        <v>7320</v>
      </c>
      <c r="D104" s="29">
        <v>3000</v>
      </c>
      <c r="E104" s="30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 t="b">
        <v>1</v>
      </c>
      <c r="M104" s="27" t="s">
        <v>8269</v>
      </c>
      <c r="N104" s="27">
        <v>126</v>
      </c>
      <c r="O104" s="27">
        <v>62.88</v>
      </c>
      <c r="P104" s="27" t="s">
        <v>8315</v>
      </c>
      <c r="Q104" s="27" t="s">
        <v>8316</v>
      </c>
      <c r="R104" s="31">
        <v>41013.936562499999</v>
      </c>
      <c r="S104" s="31">
        <v>41061.165972222225</v>
      </c>
    </row>
    <row r="105" spans="1:19" ht="101.5" x14ac:dyDescent="0.35">
      <c r="A105" s="27">
        <v>3211</v>
      </c>
      <c r="B105" s="28" t="s">
        <v>3211</v>
      </c>
      <c r="C105" s="28" t="s">
        <v>7321</v>
      </c>
      <c r="D105" s="29">
        <v>23000</v>
      </c>
      <c r="E105" s="30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 t="b">
        <v>1</v>
      </c>
      <c r="M105" s="27" t="s">
        <v>8269</v>
      </c>
      <c r="N105" s="27">
        <v>120</v>
      </c>
      <c r="O105" s="27">
        <v>85.53</v>
      </c>
      <c r="P105" s="27" t="s">
        <v>8315</v>
      </c>
      <c r="Q105" s="27" t="s">
        <v>8316</v>
      </c>
      <c r="R105" s="31">
        <v>41834.586574074077</v>
      </c>
      <c r="S105" s="31">
        <v>41866.083333333336</v>
      </c>
    </row>
    <row r="106" spans="1:19" ht="58" x14ac:dyDescent="0.35">
      <c r="A106" s="27">
        <v>3212</v>
      </c>
      <c r="B106" s="28" t="s">
        <v>3212</v>
      </c>
      <c r="C106" s="28" t="s">
        <v>7322</v>
      </c>
      <c r="D106" s="29">
        <v>4000</v>
      </c>
      <c r="E106" s="30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 t="b">
        <v>1</v>
      </c>
      <c r="M106" s="27" t="s">
        <v>8269</v>
      </c>
      <c r="N106" s="27">
        <v>126</v>
      </c>
      <c r="O106" s="27">
        <v>53.72</v>
      </c>
      <c r="P106" s="27" t="s">
        <v>8315</v>
      </c>
      <c r="Q106" s="27" t="s">
        <v>8316</v>
      </c>
      <c r="R106" s="31">
        <v>41829.795729166668</v>
      </c>
      <c r="S106" s="31">
        <v>41859.795729166668</v>
      </c>
    </row>
    <row r="107" spans="1:19" ht="116" x14ac:dyDescent="0.35">
      <c r="A107" s="27">
        <v>3215</v>
      </c>
      <c r="B107" s="28" t="s">
        <v>3215</v>
      </c>
      <c r="C107" s="28" t="s">
        <v>7325</v>
      </c>
      <c r="D107" s="29">
        <v>35000</v>
      </c>
      <c r="E107" s="30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 t="b">
        <v>1</v>
      </c>
      <c r="M107" s="27" t="s">
        <v>8269</v>
      </c>
      <c r="N107" s="27">
        <v>100</v>
      </c>
      <c r="O107" s="27">
        <v>262.11</v>
      </c>
      <c r="P107" s="27" t="s">
        <v>8315</v>
      </c>
      <c r="Q107" s="27" t="s">
        <v>8316</v>
      </c>
      <c r="R107" s="31">
        <v>42219.665173611109</v>
      </c>
      <c r="S107" s="31">
        <v>42257.165972222225</v>
      </c>
    </row>
    <row r="108" spans="1:19" ht="72.5" x14ac:dyDescent="0.35">
      <c r="A108" s="27">
        <v>3217</v>
      </c>
      <c r="B108" s="28" t="s">
        <v>3217</v>
      </c>
      <c r="C108" s="28" t="s">
        <v>7327</v>
      </c>
      <c r="D108" s="29">
        <v>4500</v>
      </c>
      <c r="E108" s="30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 t="b">
        <v>1</v>
      </c>
      <c r="M108" s="27" t="s">
        <v>8269</v>
      </c>
      <c r="N108" s="27">
        <v>116</v>
      </c>
      <c r="O108" s="27">
        <v>50.2</v>
      </c>
      <c r="P108" s="27" t="s">
        <v>8315</v>
      </c>
      <c r="Q108" s="27" t="s">
        <v>8316</v>
      </c>
      <c r="R108" s="31">
        <v>42648.546111111107</v>
      </c>
      <c r="S108" s="31">
        <v>42678.546111111107</v>
      </c>
    </row>
    <row r="109" spans="1:19" ht="101.5" x14ac:dyDescent="0.35">
      <c r="A109" s="27">
        <v>3219</v>
      </c>
      <c r="B109" s="28" t="s">
        <v>3219</v>
      </c>
      <c r="C109" s="28" t="s">
        <v>7329</v>
      </c>
      <c r="D109" s="29">
        <v>20000</v>
      </c>
      <c r="E109" s="30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 t="b">
        <v>1</v>
      </c>
      <c r="M109" s="27" t="s">
        <v>8269</v>
      </c>
      <c r="N109" s="27">
        <v>100</v>
      </c>
      <c r="O109" s="27">
        <v>168.25</v>
      </c>
      <c r="P109" s="27" t="s">
        <v>8315</v>
      </c>
      <c r="Q109" s="27" t="s">
        <v>8316</v>
      </c>
      <c r="R109" s="31">
        <v>42050.983182870375</v>
      </c>
      <c r="S109" s="31">
        <v>42085.941516203704</v>
      </c>
    </row>
    <row r="110" spans="1:19" ht="43.5" x14ac:dyDescent="0.35">
      <c r="A110" s="27">
        <v>3220</v>
      </c>
      <c r="B110" s="28" t="s">
        <v>3220</v>
      </c>
      <c r="C110" s="28" t="s">
        <v>7330</v>
      </c>
      <c r="D110" s="29">
        <v>15000</v>
      </c>
      <c r="E110" s="30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 t="b">
        <v>1</v>
      </c>
      <c r="M110" s="27" t="s">
        <v>8269</v>
      </c>
      <c r="N110" s="27">
        <v>101</v>
      </c>
      <c r="O110" s="27">
        <v>256.37</v>
      </c>
      <c r="P110" s="27" t="s">
        <v>8315</v>
      </c>
      <c r="Q110" s="27" t="s">
        <v>8316</v>
      </c>
      <c r="R110" s="31">
        <v>42772.833379629628</v>
      </c>
      <c r="S110" s="31">
        <v>42806.875</v>
      </c>
    </row>
    <row r="111" spans="1:19" ht="72.5" x14ac:dyDescent="0.35">
      <c r="A111" s="27">
        <v>3222</v>
      </c>
      <c r="B111" s="28" t="s">
        <v>3222</v>
      </c>
      <c r="C111" s="28" t="s">
        <v>7332</v>
      </c>
      <c r="D111" s="29">
        <v>2500</v>
      </c>
      <c r="E111" s="30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 t="b">
        <v>1</v>
      </c>
      <c r="M111" s="27" t="s">
        <v>8269</v>
      </c>
      <c r="N111" s="27">
        <v>125</v>
      </c>
      <c r="O111" s="27">
        <v>37.14</v>
      </c>
      <c r="P111" s="27" t="s">
        <v>8315</v>
      </c>
      <c r="Q111" s="27" t="s">
        <v>8316</v>
      </c>
      <c r="R111" s="31">
        <v>42270.582141203704</v>
      </c>
      <c r="S111" s="31">
        <v>42301.895138888889</v>
      </c>
    </row>
    <row r="112" spans="1:19" ht="130.5" x14ac:dyDescent="0.35">
      <c r="A112" s="27">
        <v>3223</v>
      </c>
      <c r="B112" s="28" t="s">
        <v>3223</v>
      </c>
      <c r="C112" s="28" t="s">
        <v>7333</v>
      </c>
      <c r="D112" s="29">
        <v>3100</v>
      </c>
      <c r="E112" s="30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 t="b">
        <v>1</v>
      </c>
      <c r="M112" s="27" t="s">
        <v>8269</v>
      </c>
      <c r="N112" s="27">
        <v>110</v>
      </c>
      <c r="O112" s="27">
        <v>45.88</v>
      </c>
      <c r="P112" s="27" t="s">
        <v>8315</v>
      </c>
      <c r="Q112" s="27" t="s">
        <v>8316</v>
      </c>
      <c r="R112" s="31">
        <v>42206.835370370376</v>
      </c>
      <c r="S112" s="31">
        <v>42236.835370370376</v>
      </c>
    </row>
    <row r="113" spans="1:19" ht="101.5" x14ac:dyDescent="0.35">
      <c r="A113" s="27">
        <v>3224</v>
      </c>
      <c r="B113" s="28" t="s">
        <v>3224</v>
      </c>
      <c r="C113" s="28" t="s">
        <v>7334</v>
      </c>
      <c r="D113" s="29">
        <v>30000</v>
      </c>
      <c r="E113" s="30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 t="b">
        <v>1</v>
      </c>
      <c r="M113" s="27" t="s">
        <v>8269</v>
      </c>
      <c r="N113" s="27">
        <v>102</v>
      </c>
      <c r="O113" s="27">
        <v>141.71</v>
      </c>
      <c r="P113" s="27" t="s">
        <v>8315</v>
      </c>
      <c r="Q113" s="27" t="s">
        <v>8316</v>
      </c>
      <c r="R113" s="31">
        <v>42697.850844907407</v>
      </c>
      <c r="S113" s="31">
        <v>42745.208333333328</v>
      </c>
    </row>
    <row r="114" spans="1:19" ht="116" x14ac:dyDescent="0.35">
      <c r="A114" s="27">
        <v>3225</v>
      </c>
      <c r="B114" s="28" t="s">
        <v>3225</v>
      </c>
      <c r="C114" s="28" t="s">
        <v>7335</v>
      </c>
      <c r="D114" s="29">
        <v>2000</v>
      </c>
      <c r="E114" s="30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 t="b">
        <v>1</v>
      </c>
      <c r="M114" s="27" t="s">
        <v>8269</v>
      </c>
      <c r="N114" s="27">
        <v>102</v>
      </c>
      <c r="O114" s="27">
        <v>52.49</v>
      </c>
      <c r="P114" s="27" t="s">
        <v>8315</v>
      </c>
      <c r="Q114" s="27" t="s">
        <v>8316</v>
      </c>
      <c r="R114" s="31">
        <v>42503.559467592597</v>
      </c>
      <c r="S114" s="31">
        <v>42524.875</v>
      </c>
    </row>
    <row r="115" spans="1:19" ht="87" x14ac:dyDescent="0.35">
      <c r="A115" s="27">
        <v>3228</v>
      </c>
      <c r="B115" s="28" t="s">
        <v>3228</v>
      </c>
      <c r="C115" s="28" t="s">
        <v>7338</v>
      </c>
      <c r="D115" s="29">
        <v>7000</v>
      </c>
      <c r="E115" s="30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 t="b">
        <v>1</v>
      </c>
      <c r="M115" s="27" t="s">
        <v>8269</v>
      </c>
      <c r="N115" s="27">
        <v>102</v>
      </c>
      <c r="O115" s="27">
        <v>193.62</v>
      </c>
      <c r="P115" s="27" t="s">
        <v>8315</v>
      </c>
      <c r="Q115" s="27" t="s">
        <v>8316</v>
      </c>
      <c r="R115" s="31">
        <v>42323.70930555556</v>
      </c>
      <c r="S115" s="31">
        <v>42355.207638888889</v>
      </c>
    </row>
    <row r="116" spans="1:19" ht="101.5" x14ac:dyDescent="0.35">
      <c r="A116" s="27">
        <v>3229</v>
      </c>
      <c r="B116" s="28" t="s">
        <v>3229</v>
      </c>
      <c r="C116" s="28" t="s">
        <v>7339</v>
      </c>
      <c r="D116" s="29">
        <v>20000</v>
      </c>
      <c r="E116" s="30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 t="b">
        <v>1</v>
      </c>
      <c r="M116" s="27" t="s">
        <v>8269</v>
      </c>
      <c r="N116" s="27">
        <v>108</v>
      </c>
      <c r="O116" s="27">
        <v>106.8</v>
      </c>
      <c r="P116" s="27" t="s">
        <v>8315</v>
      </c>
      <c r="Q116" s="27" t="s">
        <v>8316</v>
      </c>
      <c r="R116" s="31">
        <v>41933.291643518518</v>
      </c>
      <c r="S116" s="31">
        <v>41963.333310185189</v>
      </c>
    </row>
    <row r="117" spans="1:19" ht="116" x14ac:dyDescent="0.35">
      <c r="A117" s="27">
        <v>3230</v>
      </c>
      <c r="B117" s="28" t="s">
        <v>3230</v>
      </c>
      <c r="C117" s="28" t="s">
        <v>7340</v>
      </c>
      <c r="D117" s="29">
        <v>2600</v>
      </c>
      <c r="E117" s="30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 t="b">
        <v>1</v>
      </c>
      <c r="M117" s="27" t="s">
        <v>8269</v>
      </c>
      <c r="N117" s="27">
        <v>110</v>
      </c>
      <c r="O117" s="27">
        <v>77.22</v>
      </c>
      <c r="P117" s="27" t="s">
        <v>8315</v>
      </c>
      <c r="Q117" s="27" t="s">
        <v>8316</v>
      </c>
      <c r="R117" s="31">
        <v>41898.168125000004</v>
      </c>
      <c r="S117" s="31">
        <v>41913.165972222225</v>
      </c>
    </row>
    <row r="118" spans="1:19" ht="130.5" x14ac:dyDescent="0.35">
      <c r="A118" s="27">
        <v>3231</v>
      </c>
      <c r="B118" s="28" t="s">
        <v>3231</v>
      </c>
      <c r="C118" s="28" t="s">
        <v>7341</v>
      </c>
      <c r="D118" s="29">
        <v>1000</v>
      </c>
      <c r="E118" s="30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 t="b">
        <v>1</v>
      </c>
      <c r="M118" s="27" t="s">
        <v>8269</v>
      </c>
      <c r="N118" s="27">
        <v>161</v>
      </c>
      <c r="O118" s="27">
        <v>57.5</v>
      </c>
      <c r="P118" s="27" t="s">
        <v>8315</v>
      </c>
      <c r="Q118" s="27" t="s">
        <v>8316</v>
      </c>
      <c r="R118" s="31">
        <v>42446.943831018521</v>
      </c>
      <c r="S118" s="31">
        <v>42476.943831018521</v>
      </c>
    </row>
    <row r="119" spans="1:19" ht="101.5" x14ac:dyDescent="0.35">
      <c r="A119" s="27">
        <v>3232</v>
      </c>
      <c r="B119" s="28" t="s">
        <v>3232</v>
      </c>
      <c r="C119" s="28" t="s">
        <v>7342</v>
      </c>
      <c r="D119" s="29">
        <v>1000</v>
      </c>
      <c r="E119" s="30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 t="b">
        <v>1</v>
      </c>
      <c r="M119" s="27" t="s">
        <v>8269</v>
      </c>
      <c r="N119" s="27">
        <v>131</v>
      </c>
      <c r="O119" s="27">
        <v>50.46</v>
      </c>
      <c r="P119" s="27" t="s">
        <v>8315</v>
      </c>
      <c r="Q119" s="27" t="s">
        <v>8316</v>
      </c>
      <c r="R119" s="31">
        <v>42463.81385416667</v>
      </c>
      <c r="S119" s="31">
        <v>42494.165972222225</v>
      </c>
    </row>
    <row r="120" spans="1:19" ht="87" x14ac:dyDescent="0.35">
      <c r="A120" s="27">
        <v>3233</v>
      </c>
      <c r="B120" s="28" t="s">
        <v>3233</v>
      </c>
      <c r="C120" s="28" t="s">
        <v>7343</v>
      </c>
      <c r="D120" s="29">
        <v>5000</v>
      </c>
      <c r="E120" s="30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 t="b">
        <v>1</v>
      </c>
      <c r="M120" s="27" t="s">
        <v>8269</v>
      </c>
      <c r="N120" s="27">
        <v>119</v>
      </c>
      <c r="O120" s="27">
        <v>97.38</v>
      </c>
      <c r="P120" s="27" t="s">
        <v>8315</v>
      </c>
      <c r="Q120" s="27" t="s">
        <v>8316</v>
      </c>
      <c r="R120" s="31">
        <v>42766.805034722223</v>
      </c>
      <c r="S120" s="31">
        <v>42796.805034722223</v>
      </c>
    </row>
    <row r="121" spans="1:19" ht="101.5" x14ac:dyDescent="0.35">
      <c r="A121" s="27">
        <v>3235</v>
      </c>
      <c r="B121" s="28" t="s">
        <v>3235</v>
      </c>
      <c r="C121" s="28" t="s">
        <v>7345</v>
      </c>
      <c r="D121" s="29">
        <v>15000</v>
      </c>
      <c r="E121" s="30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 t="b">
        <v>1</v>
      </c>
      <c r="M121" s="27" t="s">
        <v>8269</v>
      </c>
      <c r="N121" s="27">
        <v>103</v>
      </c>
      <c r="O121" s="27">
        <v>85.53</v>
      </c>
      <c r="P121" s="27" t="s">
        <v>8315</v>
      </c>
      <c r="Q121" s="27" t="s">
        <v>8316</v>
      </c>
      <c r="R121" s="31">
        <v>42522.347812499997</v>
      </c>
      <c r="S121" s="31">
        <v>42552.347812499997</v>
      </c>
    </row>
    <row r="122" spans="1:19" ht="116" x14ac:dyDescent="0.35">
      <c r="A122" s="27">
        <v>3236</v>
      </c>
      <c r="B122" s="28" t="s">
        <v>3236</v>
      </c>
      <c r="C122" s="28" t="s">
        <v>7346</v>
      </c>
      <c r="D122" s="29">
        <v>20000</v>
      </c>
      <c r="E122" s="30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 t="b">
        <v>1</v>
      </c>
      <c r="M122" s="27" t="s">
        <v>8269</v>
      </c>
      <c r="N122" s="27">
        <v>101</v>
      </c>
      <c r="O122" s="27">
        <v>182.91</v>
      </c>
      <c r="P122" s="27" t="s">
        <v>8315</v>
      </c>
      <c r="Q122" s="27" t="s">
        <v>8316</v>
      </c>
      <c r="R122" s="31">
        <v>42702.917048611111</v>
      </c>
      <c r="S122" s="31">
        <v>42732.917048611111</v>
      </c>
    </row>
    <row r="123" spans="1:19" ht="130.5" x14ac:dyDescent="0.35">
      <c r="A123" s="27">
        <v>3237</v>
      </c>
      <c r="B123" s="28" t="s">
        <v>3237</v>
      </c>
      <c r="C123" s="28" t="s">
        <v>7347</v>
      </c>
      <c r="D123" s="29">
        <v>35000</v>
      </c>
      <c r="E123" s="30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 t="b">
        <v>1</v>
      </c>
      <c r="M123" s="27" t="s">
        <v>8269</v>
      </c>
      <c r="N123" s="27">
        <v>101</v>
      </c>
      <c r="O123" s="27">
        <v>131.13999999999999</v>
      </c>
      <c r="P123" s="27" t="s">
        <v>8315</v>
      </c>
      <c r="Q123" s="27" t="s">
        <v>8316</v>
      </c>
      <c r="R123" s="31">
        <v>42252.474351851852</v>
      </c>
      <c r="S123" s="31">
        <v>42276.165972222225</v>
      </c>
    </row>
    <row r="124" spans="1:19" ht="101.5" x14ac:dyDescent="0.35">
      <c r="A124" s="27">
        <v>3241</v>
      </c>
      <c r="B124" s="28" t="s">
        <v>3241</v>
      </c>
      <c r="C124" s="28" t="s">
        <v>7351</v>
      </c>
      <c r="D124" s="29">
        <v>8500</v>
      </c>
      <c r="E124" s="30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 t="b">
        <v>1</v>
      </c>
      <c r="M124" s="27" t="s">
        <v>8269</v>
      </c>
      <c r="N124" s="27">
        <v>115</v>
      </c>
      <c r="O124" s="27">
        <v>58.69</v>
      </c>
      <c r="P124" s="27" t="s">
        <v>8315</v>
      </c>
      <c r="Q124" s="27" t="s">
        <v>8316</v>
      </c>
      <c r="R124" s="31">
        <v>41893.324884259258</v>
      </c>
      <c r="S124" s="31">
        <v>41926.290972222225</v>
      </c>
    </row>
    <row r="125" spans="1:19" ht="101.5" x14ac:dyDescent="0.35">
      <c r="A125" s="27">
        <v>3242</v>
      </c>
      <c r="B125" s="28" t="s">
        <v>3242</v>
      </c>
      <c r="C125" s="28" t="s">
        <v>7352</v>
      </c>
      <c r="D125" s="29">
        <v>10000</v>
      </c>
      <c r="E125" s="30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 t="b">
        <v>1</v>
      </c>
      <c r="M125" s="27" t="s">
        <v>8269</v>
      </c>
      <c r="N125" s="27">
        <v>127</v>
      </c>
      <c r="O125" s="27">
        <v>69.569999999999993</v>
      </c>
      <c r="P125" s="27" t="s">
        <v>8315</v>
      </c>
      <c r="Q125" s="27" t="s">
        <v>8316</v>
      </c>
      <c r="R125" s="31">
        <v>41871.755694444444</v>
      </c>
      <c r="S125" s="31">
        <v>41901.755694444444</v>
      </c>
    </row>
    <row r="126" spans="1:19" ht="87" x14ac:dyDescent="0.35">
      <c r="A126" s="27">
        <v>3243</v>
      </c>
      <c r="B126" s="28" t="s">
        <v>3243</v>
      </c>
      <c r="C126" s="28" t="s">
        <v>7353</v>
      </c>
      <c r="D126" s="29">
        <v>8000</v>
      </c>
      <c r="E126" s="30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 t="b">
        <v>1</v>
      </c>
      <c r="M126" s="27" t="s">
        <v>8269</v>
      </c>
      <c r="N126" s="27">
        <v>103</v>
      </c>
      <c r="O126" s="27">
        <v>115.87</v>
      </c>
      <c r="P126" s="27" t="s">
        <v>8315</v>
      </c>
      <c r="Q126" s="27" t="s">
        <v>8316</v>
      </c>
      <c r="R126" s="31">
        <v>42262.096782407403</v>
      </c>
      <c r="S126" s="31">
        <v>42286</v>
      </c>
    </row>
    <row r="127" spans="1:19" ht="87" x14ac:dyDescent="0.35">
      <c r="A127" s="27">
        <v>3245</v>
      </c>
      <c r="B127" s="28" t="s">
        <v>3245</v>
      </c>
      <c r="C127" s="28" t="s">
        <v>7355</v>
      </c>
      <c r="D127" s="29">
        <v>21000</v>
      </c>
      <c r="E127" s="30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 t="b">
        <v>1</v>
      </c>
      <c r="M127" s="27" t="s">
        <v>8269</v>
      </c>
      <c r="N127" s="27">
        <v>104</v>
      </c>
      <c r="O127" s="27">
        <v>81.13</v>
      </c>
      <c r="P127" s="27" t="s">
        <v>8315</v>
      </c>
      <c r="Q127" s="27" t="s">
        <v>8316</v>
      </c>
      <c r="R127" s="31">
        <v>42135.60020833333</v>
      </c>
      <c r="S127" s="31">
        <v>42167.083333333328</v>
      </c>
    </row>
    <row r="128" spans="1:19" ht="87" x14ac:dyDescent="0.35">
      <c r="A128" s="27">
        <v>3246</v>
      </c>
      <c r="B128" s="28" t="s">
        <v>3246</v>
      </c>
      <c r="C128" s="28" t="s">
        <v>7356</v>
      </c>
      <c r="D128" s="29">
        <v>10000</v>
      </c>
      <c r="E128" s="30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 t="b">
        <v>1</v>
      </c>
      <c r="M128" s="27" t="s">
        <v>8269</v>
      </c>
      <c r="N128" s="27">
        <v>111</v>
      </c>
      <c r="O128" s="27">
        <v>57.63</v>
      </c>
      <c r="P128" s="27" t="s">
        <v>8315</v>
      </c>
      <c r="Q128" s="27" t="s">
        <v>8316</v>
      </c>
      <c r="R128" s="31">
        <v>42230.472222222219</v>
      </c>
      <c r="S128" s="31">
        <v>42259.165972222225</v>
      </c>
    </row>
    <row r="129" spans="1:19" ht="87" x14ac:dyDescent="0.35">
      <c r="A129" s="27">
        <v>3248</v>
      </c>
      <c r="B129" s="28" t="s">
        <v>3248</v>
      </c>
      <c r="C129" s="28" t="s">
        <v>7358</v>
      </c>
      <c r="D129" s="29">
        <v>12000</v>
      </c>
      <c r="E129" s="30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 t="b">
        <v>1</v>
      </c>
      <c r="M129" s="27" t="s">
        <v>8269</v>
      </c>
      <c r="N129" s="27">
        <v>101</v>
      </c>
      <c r="O129" s="27">
        <v>60.48</v>
      </c>
      <c r="P129" s="27" t="s">
        <v>8315</v>
      </c>
      <c r="Q129" s="27" t="s">
        <v>8316</v>
      </c>
      <c r="R129" s="31">
        <v>42068.888391203705</v>
      </c>
      <c r="S129" s="31">
        <v>42098.846724537041</v>
      </c>
    </row>
    <row r="130" spans="1:19" ht="101.5" x14ac:dyDescent="0.35">
      <c r="A130" s="27">
        <v>3249</v>
      </c>
      <c r="B130" s="28" t="s">
        <v>3249</v>
      </c>
      <c r="C130" s="28" t="s">
        <v>7359</v>
      </c>
      <c r="D130" s="29">
        <v>5500</v>
      </c>
      <c r="E130" s="30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 t="b">
        <v>1</v>
      </c>
      <c r="M130" s="27" t="s">
        <v>8269</v>
      </c>
      <c r="N130" s="27">
        <v>105</v>
      </c>
      <c r="O130" s="27">
        <v>65.58</v>
      </c>
      <c r="P130" s="27" t="s">
        <v>8315</v>
      </c>
      <c r="Q130" s="27" t="s">
        <v>8316</v>
      </c>
      <c r="R130" s="31">
        <v>42145.746689814812</v>
      </c>
      <c r="S130" s="31">
        <v>42175.746689814812</v>
      </c>
    </row>
    <row r="131" spans="1:19" ht="101.5" x14ac:dyDescent="0.35">
      <c r="A131" s="27">
        <v>3250</v>
      </c>
      <c r="B131" s="28" t="s">
        <v>3250</v>
      </c>
      <c r="C131" s="28" t="s">
        <v>7360</v>
      </c>
      <c r="D131" s="29">
        <v>25000</v>
      </c>
      <c r="E131" s="30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 t="b">
        <v>1</v>
      </c>
      <c r="M131" s="27" t="s">
        <v>8269</v>
      </c>
      <c r="N131" s="27">
        <v>102</v>
      </c>
      <c r="O131" s="27">
        <v>119.19</v>
      </c>
      <c r="P131" s="27" t="s">
        <v>8315</v>
      </c>
      <c r="Q131" s="27" t="s">
        <v>8316</v>
      </c>
      <c r="R131" s="31">
        <v>41918.742175925923</v>
      </c>
      <c r="S131" s="31">
        <v>41948.783842592595</v>
      </c>
    </row>
    <row r="132" spans="1:19" ht="101.5" x14ac:dyDescent="0.35">
      <c r="A132" s="27">
        <v>3251</v>
      </c>
      <c r="B132" s="28" t="s">
        <v>3251</v>
      </c>
      <c r="C132" s="28" t="s">
        <v>7361</v>
      </c>
      <c r="D132" s="29">
        <v>1500</v>
      </c>
      <c r="E132" s="30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 t="b">
        <v>1</v>
      </c>
      <c r="M132" s="27" t="s">
        <v>8269</v>
      </c>
      <c r="N132" s="27">
        <v>111</v>
      </c>
      <c r="O132" s="27">
        <v>83.05</v>
      </c>
      <c r="P132" s="27" t="s">
        <v>8315</v>
      </c>
      <c r="Q132" s="27" t="s">
        <v>8316</v>
      </c>
      <c r="R132" s="31">
        <v>42146.731087962966</v>
      </c>
      <c r="S132" s="31">
        <v>42176.731087962966</v>
      </c>
    </row>
    <row r="133" spans="1:19" ht="72.5" x14ac:dyDescent="0.35">
      <c r="A133" s="27">
        <v>3253</v>
      </c>
      <c r="B133" s="28" t="s">
        <v>3253</v>
      </c>
      <c r="C133" s="28" t="s">
        <v>7363</v>
      </c>
      <c r="D133" s="29">
        <v>20000</v>
      </c>
      <c r="E133" s="30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 t="b">
        <v>1</v>
      </c>
      <c r="M133" s="27" t="s">
        <v>8269</v>
      </c>
      <c r="N133" s="27">
        <v>102</v>
      </c>
      <c r="O133" s="27">
        <v>177.09</v>
      </c>
      <c r="P133" s="27" t="s">
        <v>8315</v>
      </c>
      <c r="Q133" s="27" t="s">
        <v>8316</v>
      </c>
      <c r="R133" s="31">
        <v>42602.576712962968</v>
      </c>
      <c r="S133" s="31">
        <v>42621.15625</v>
      </c>
    </row>
    <row r="134" spans="1:19" ht="116" x14ac:dyDescent="0.35">
      <c r="A134" s="27">
        <v>3256</v>
      </c>
      <c r="B134" s="28" t="s">
        <v>3256</v>
      </c>
      <c r="C134" s="28" t="s">
        <v>7366</v>
      </c>
      <c r="D134" s="29">
        <v>10000</v>
      </c>
      <c r="E134" s="30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 t="b">
        <v>1</v>
      </c>
      <c r="M134" s="27" t="s">
        <v>8269</v>
      </c>
      <c r="N134" s="27">
        <v>128</v>
      </c>
      <c r="O134" s="27">
        <v>72.760000000000005</v>
      </c>
      <c r="P134" s="27" t="s">
        <v>8315</v>
      </c>
      <c r="Q134" s="27" t="s">
        <v>8316</v>
      </c>
      <c r="R134" s="31">
        <v>42144.573807870373</v>
      </c>
      <c r="S134" s="31">
        <v>42166.165972222225</v>
      </c>
    </row>
    <row r="135" spans="1:19" ht="72.5" x14ac:dyDescent="0.35">
      <c r="A135" s="27">
        <v>3258</v>
      </c>
      <c r="B135" s="28" t="s">
        <v>3258</v>
      </c>
      <c r="C135" s="28" t="s">
        <v>7368</v>
      </c>
      <c r="D135" s="29">
        <v>7000</v>
      </c>
      <c r="E135" s="30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 t="b">
        <v>1</v>
      </c>
      <c r="M135" s="27" t="s">
        <v>8269</v>
      </c>
      <c r="N135" s="27">
        <v>105</v>
      </c>
      <c r="O135" s="27">
        <v>98.2</v>
      </c>
      <c r="P135" s="27" t="s">
        <v>8315</v>
      </c>
      <c r="Q135" s="27" t="s">
        <v>8316</v>
      </c>
      <c r="R135" s="31">
        <v>41982.887280092589</v>
      </c>
      <c r="S135" s="31">
        <v>42012.887280092589</v>
      </c>
    </row>
    <row r="136" spans="1:19" ht="87" x14ac:dyDescent="0.35">
      <c r="A136" s="27">
        <v>3259</v>
      </c>
      <c r="B136" s="28" t="s">
        <v>3259</v>
      </c>
      <c r="C136" s="28" t="s">
        <v>7369</v>
      </c>
      <c r="D136" s="29">
        <v>23000</v>
      </c>
      <c r="E136" s="30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 t="b">
        <v>1</v>
      </c>
      <c r="M136" s="27" t="s">
        <v>8269</v>
      </c>
      <c r="N136" s="27">
        <v>106</v>
      </c>
      <c r="O136" s="27">
        <v>251.74</v>
      </c>
      <c r="P136" s="27" t="s">
        <v>8315</v>
      </c>
      <c r="Q136" s="27" t="s">
        <v>8316</v>
      </c>
      <c r="R136" s="31">
        <v>42614.760937500003</v>
      </c>
      <c r="S136" s="31">
        <v>42644.165972222225</v>
      </c>
    </row>
    <row r="137" spans="1:19" ht="101.5" x14ac:dyDescent="0.35">
      <c r="A137" s="27">
        <v>3260</v>
      </c>
      <c r="B137" s="28" t="s">
        <v>3260</v>
      </c>
      <c r="C137" s="28" t="s">
        <v>7370</v>
      </c>
      <c r="D137" s="29">
        <v>5000</v>
      </c>
      <c r="E137" s="30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 t="b">
        <v>1</v>
      </c>
      <c r="M137" s="27" t="s">
        <v>8269</v>
      </c>
      <c r="N137" s="27">
        <v>109</v>
      </c>
      <c r="O137" s="27">
        <v>74.819999999999993</v>
      </c>
      <c r="P137" s="27" t="s">
        <v>8315</v>
      </c>
      <c r="Q137" s="27" t="s">
        <v>8316</v>
      </c>
      <c r="R137" s="31">
        <v>42303.672662037032</v>
      </c>
      <c r="S137" s="31">
        <v>42338.714328703703</v>
      </c>
    </row>
    <row r="138" spans="1:19" ht="101.5" x14ac:dyDescent="0.35">
      <c r="A138" s="27">
        <v>3261</v>
      </c>
      <c r="B138" s="28" t="s">
        <v>3261</v>
      </c>
      <c r="C138" s="28" t="s">
        <v>7371</v>
      </c>
      <c r="D138" s="29">
        <v>3300</v>
      </c>
      <c r="E138" s="30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 t="b">
        <v>1</v>
      </c>
      <c r="M138" s="27" t="s">
        <v>8269</v>
      </c>
      <c r="N138" s="27">
        <v>100</v>
      </c>
      <c r="O138" s="27">
        <v>67.650000000000006</v>
      </c>
      <c r="P138" s="27" t="s">
        <v>8315</v>
      </c>
      <c r="Q138" s="27" t="s">
        <v>8316</v>
      </c>
      <c r="R138" s="31">
        <v>42171.725416666668</v>
      </c>
      <c r="S138" s="31">
        <v>42201.725416666668</v>
      </c>
    </row>
    <row r="139" spans="1:19" ht="72.5" x14ac:dyDescent="0.35">
      <c r="A139" s="27">
        <v>3262</v>
      </c>
      <c r="B139" s="28" t="s">
        <v>3262</v>
      </c>
      <c r="C139" s="28" t="s">
        <v>7372</v>
      </c>
      <c r="D139" s="29">
        <v>12200</v>
      </c>
      <c r="E139" s="30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 t="b">
        <v>1</v>
      </c>
      <c r="M139" s="27" t="s">
        <v>8269</v>
      </c>
      <c r="N139" s="27">
        <v>103</v>
      </c>
      <c r="O139" s="27">
        <v>93.81</v>
      </c>
      <c r="P139" s="27" t="s">
        <v>8315</v>
      </c>
      <c r="Q139" s="27" t="s">
        <v>8316</v>
      </c>
      <c r="R139" s="31">
        <v>41964.315532407403</v>
      </c>
      <c r="S139" s="31">
        <v>41995.166666666672</v>
      </c>
    </row>
    <row r="140" spans="1:19" ht="101.5" x14ac:dyDescent="0.35">
      <c r="A140" s="27">
        <v>3263</v>
      </c>
      <c r="B140" s="28" t="s">
        <v>3263</v>
      </c>
      <c r="C140" s="28" t="s">
        <v>7373</v>
      </c>
      <c r="D140" s="29">
        <v>2500</v>
      </c>
      <c r="E140" s="30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 t="b">
        <v>1</v>
      </c>
      <c r="M140" s="27" t="s">
        <v>8269</v>
      </c>
      <c r="N140" s="27">
        <v>112</v>
      </c>
      <c r="O140" s="27">
        <v>41.24</v>
      </c>
      <c r="P140" s="27" t="s">
        <v>8315</v>
      </c>
      <c r="Q140" s="27" t="s">
        <v>8316</v>
      </c>
      <c r="R140" s="31">
        <v>42284.516064814816</v>
      </c>
      <c r="S140" s="31">
        <v>42307.875</v>
      </c>
    </row>
    <row r="141" spans="1:19" ht="58" x14ac:dyDescent="0.35">
      <c r="A141" s="27">
        <v>3264</v>
      </c>
      <c r="B141" s="28" t="s">
        <v>3264</v>
      </c>
      <c r="C141" s="28" t="s">
        <v>7374</v>
      </c>
      <c r="D141" s="29">
        <v>2500</v>
      </c>
      <c r="E141" s="30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 t="b">
        <v>1</v>
      </c>
      <c r="M141" s="27" t="s">
        <v>8269</v>
      </c>
      <c r="N141" s="27">
        <v>103</v>
      </c>
      <c r="O141" s="27">
        <v>52.55</v>
      </c>
      <c r="P141" s="27" t="s">
        <v>8315</v>
      </c>
      <c r="Q141" s="27" t="s">
        <v>8316</v>
      </c>
      <c r="R141" s="31">
        <v>42016.800208333334</v>
      </c>
      <c r="S141" s="31">
        <v>42032.916666666672</v>
      </c>
    </row>
    <row r="142" spans="1:19" ht="101.5" x14ac:dyDescent="0.35">
      <c r="A142" s="27">
        <v>3266</v>
      </c>
      <c r="B142" s="28" t="s">
        <v>3266</v>
      </c>
      <c r="C142" s="28" t="s">
        <v>7376</v>
      </c>
      <c r="D142" s="29">
        <v>6000</v>
      </c>
      <c r="E142" s="30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 t="b">
        <v>1</v>
      </c>
      <c r="M142" s="27" t="s">
        <v>8269</v>
      </c>
      <c r="N142" s="27">
        <v>131</v>
      </c>
      <c r="O142" s="27">
        <v>48.33</v>
      </c>
      <c r="P142" s="27" t="s">
        <v>8315</v>
      </c>
      <c r="Q142" s="27" t="s">
        <v>8316</v>
      </c>
      <c r="R142" s="31">
        <v>42136.536134259266</v>
      </c>
      <c r="S142" s="31">
        <v>42167.875</v>
      </c>
    </row>
    <row r="143" spans="1:19" ht="130.5" x14ac:dyDescent="0.35">
      <c r="A143" s="27">
        <v>3267</v>
      </c>
      <c r="B143" s="28" t="s">
        <v>3267</v>
      </c>
      <c r="C143" s="28" t="s">
        <v>7377</v>
      </c>
      <c r="D143" s="29">
        <v>15000</v>
      </c>
      <c r="E143" s="30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 t="b">
        <v>1</v>
      </c>
      <c r="M143" s="27" t="s">
        <v>8269</v>
      </c>
      <c r="N143" s="27">
        <v>102</v>
      </c>
      <c r="O143" s="27">
        <v>53.18</v>
      </c>
      <c r="P143" s="27" t="s">
        <v>8315</v>
      </c>
      <c r="Q143" s="27" t="s">
        <v>8316</v>
      </c>
      <c r="R143" s="31">
        <v>42172.757638888885</v>
      </c>
      <c r="S143" s="31">
        <v>42202.757638888885</v>
      </c>
    </row>
    <row r="144" spans="1:19" ht="116" x14ac:dyDescent="0.35">
      <c r="A144" s="27">
        <v>3268</v>
      </c>
      <c r="B144" s="28" t="s">
        <v>3268</v>
      </c>
      <c r="C144" s="28" t="s">
        <v>7378</v>
      </c>
      <c r="D144" s="29">
        <v>2000</v>
      </c>
      <c r="E144" s="30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 t="b">
        <v>1</v>
      </c>
      <c r="M144" s="27" t="s">
        <v>8269</v>
      </c>
      <c r="N144" s="27">
        <v>128</v>
      </c>
      <c r="O144" s="27">
        <v>60.95</v>
      </c>
      <c r="P144" s="27" t="s">
        <v>8315</v>
      </c>
      <c r="Q144" s="27" t="s">
        <v>8316</v>
      </c>
      <c r="R144" s="31">
        <v>42590.90425925926</v>
      </c>
      <c r="S144" s="31">
        <v>42606.90425925926</v>
      </c>
    </row>
    <row r="145" spans="1:19" ht="87" x14ac:dyDescent="0.35">
      <c r="A145" s="27">
        <v>3272</v>
      </c>
      <c r="B145" s="28" t="s">
        <v>3272</v>
      </c>
      <c r="C145" s="28" t="s">
        <v>7382</v>
      </c>
      <c r="D145" s="29">
        <v>10000</v>
      </c>
      <c r="E145" s="30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 t="b">
        <v>1</v>
      </c>
      <c r="M145" s="27" t="s">
        <v>8269</v>
      </c>
      <c r="N145" s="27">
        <v>154</v>
      </c>
      <c r="O145" s="27">
        <v>106.5</v>
      </c>
      <c r="P145" s="27" t="s">
        <v>8315</v>
      </c>
      <c r="Q145" s="27" t="s">
        <v>8316</v>
      </c>
      <c r="R145" s="31">
        <v>42284.500104166669</v>
      </c>
      <c r="S145" s="31">
        <v>42314.541770833333</v>
      </c>
    </row>
    <row r="146" spans="1:19" ht="101.5" x14ac:dyDescent="0.35">
      <c r="A146" s="27">
        <v>3273</v>
      </c>
      <c r="B146" s="28" t="s">
        <v>3273</v>
      </c>
      <c r="C146" s="28" t="s">
        <v>7383</v>
      </c>
      <c r="D146" s="29">
        <v>4000</v>
      </c>
      <c r="E146" s="30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 t="b">
        <v>1</v>
      </c>
      <c r="M146" s="27" t="s">
        <v>8269</v>
      </c>
      <c r="N146" s="27">
        <v>107</v>
      </c>
      <c r="O146" s="27">
        <v>204.57</v>
      </c>
      <c r="P146" s="27" t="s">
        <v>8315</v>
      </c>
      <c r="Q146" s="27" t="s">
        <v>8316</v>
      </c>
      <c r="R146" s="31">
        <v>42611.801412037035</v>
      </c>
      <c r="S146" s="31">
        <v>42627.791666666672</v>
      </c>
    </row>
    <row r="147" spans="1:19" ht="87" x14ac:dyDescent="0.35">
      <c r="A147" s="27">
        <v>3274</v>
      </c>
      <c r="B147" s="28" t="s">
        <v>3274</v>
      </c>
      <c r="C147" s="28" t="s">
        <v>7384</v>
      </c>
      <c r="D147" s="29">
        <v>15500</v>
      </c>
      <c r="E147" s="30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 t="b">
        <v>1</v>
      </c>
      <c r="M147" s="27" t="s">
        <v>8269</v>
      </c>
      <c r="N147" s="27">
        <v>101</v>
      </c>
      <c r="O147" s="27">
        <v>54.91</v>
      </c>
      <c r="P147" s="27" t="s">
        <v>8315</v>
      </c>
      <c r="Q147" s="27" t="s">
        <v>8316</v>
      </c>
      <c r="R147" s="31">
        <v>42400.704537037032</v>
      </c>
      <c r="S147" s="31">
        <v>42444.875</v>
      </c>
    </row>
    <row r="148" spans="1:19" ht="116" x14ac:dyDescent="0.35">
      <c r="A148" s="27">
        <v>3275</v>
      </c>
      <c r="B148" s="28" t="s">
        <v>3275</v>
      </c>
      <c r="C148" s="28" t="s">
        <v>7385</v>
      </c>
      <c r="D148" s="29">
        <v>1800</v>
      </c>
      <c r="E148" s="30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 t="b">
        <v>1</v>
      </c>
      <c r="M148" s="27" t="s">
        <v>8269</v>
      </c>
      <c r="N148" s="27">
        <v>100</v>
      </c>
      <c r="O148" s="27">
        <v>150.41999999999999</v>
      </c>
      <c r="P148" s="27" t="s">
        <v>8315</v>
      </c>
      <c r="Q148" s="27" t="s">
        <v>8316</v>
      </c>
      <c r="R148" s="31">
        <v>42017.88045138889</v>
      </c>
      <c r="S148" s="31">
        <v>42044.1875</v>
      </c>
    </row>
    <row r="149" spans="1:19" ht="101.5" x14ac:dyDescent="0.35">
      <c r="A149" s="27">
        <v>3279</v>
      </c>
      <c r="B149" s="28" t="s">
        <v>3279</v>
      </c>
      <c r="C149" s="28" t="s">
        <v>7389</v>
      </c>
      <c r="D149" s="29">
        <v>5800</v>
      </c>
      <c r="E149" s="30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 t="b">
        <v>1</v>
      </c>
      <c r="M149" s="27" t="s">
        <v>8269</v>
      </c>
      <c r="N149" s="27">
        <v>114</v>
      </c>
      <c r="O149" s="27">
        <v>105.21</v>
      </c>
      <c r="P149" s="27" t="s">
        <v>8315</v>
      </c>
      <c r="Q149" s="27" t="s">
        <v>8316</v>
      </c>
      <c r="R149" s="31">
        <v>42431.102534722217</v>
      </c>
      <c r="S149" s="31">
        <v>42461.06086805556</v>
      </c>
    </row>
    <row r="150" spans="1:19" ht="130.5" x14ac:dyDescent="0.35">
      <c r="A150" s="27">
        <v>3280</v>
      </c>
      <c r="B150" s="28" t="s">
        <v>3280</v>
      </c>
      <c r="C150" s="28" t="s">
        <v>7390</v>
      </c>
      <c r="D150" s="29">
        <v>2000</v>
      </c>
      <c r="E150" s="30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 t="b">
        <v>1</v>
      </c>
      <c r="M150" s="27" t="s">
        <v>8269</v>
      </c>
      <c r="N150" s="27">
        <v>103</v>
      </c>
      <c r="O150" s="27">
        <v>68.67</v>
      </c>
      <c r="P150" s="27" t="s">
        <v>8315</v>
      </c>
      <c r="Q150" s="27" t="s">
        <v>8316</v>
      </c>
      <c r="R150" s="31">
        <v>42121.756921296299</v>
      </c>
      <c r="S150" s="31">
        <v>42156.208333333328</v>
      </c>
    </row>
    <row r="151" spans="1:19" ht="130.5" x14ac:dyDescent="0.35">
      <c r="A151" s="27">
        <v>3281</v>
      </c>
      <c r="B151" s="28" t="s">
        <v>3281</v>
      </c>
      <c r="C151" s="28" t="s">
        <v>7391</v>
      </c>
      <c r="D151" s="29">
        <v>5000</v>
      </c>
      <c r="E151" s="30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 t="b">
        <v>1</v>
      </c>
      <c r="M151" s="27" t="s">
        <v>8269</v>
      </c>
      <c r="N151" s="27">
        <v>122</v>
      </c>
      <c r="O151" s="27">
        <v>129.36000000000001</v>
      </c>
      <c r="P151" s="27" t="s">
        <v>8315</v>
      </c>
      <c r="Q151" s="27" t="s">
        <v>8316</v>
      </c>
      <c r="R151" s="31">
        <v>42219.019733796296</v>
      </c>
      <c r="S151" s="31">
        <v>42249.019733796296</v>
      </c>
    </row>
    <row r="152" spans="1:19" ht="116" x14ac:dyDescent="0.35">
      <c r="A152" s="27">
        <v>3282</v>
      </c>
      <c r="B152" s="28" t="s">
        <v>3282</v>
      </c>
      <c r="C152" s="28" t="s">
        <v>7392</v>
      </c>
      <c r="D152" s="29">
        <v>31000</v>
      </c>
      <c r="E152" s="30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 t="b">
        <v>1</v>
      </c>
      <c r="M152" s="27" t="s">
        <v>8269</v>
      </c>
      <c r="N152" s="27">
        <v>103</v>
      </c>
      <c r="O152" s="27">
        <v>134.26</v>
      </c>
      <c r="P152" s="27" t="s">
        <v>8315</v>
      </c>
      <c r="Q152" s="27" t="s">
        <v>8316</v>
      </c>
      <c r="R152" s="31">
        <v>42445.19430555556</v>
      </c>
      <c r="S152" s="31">
        <v>42489.19430555556</v>
      </c>
    </row>
    <row r="153" spans="1:19" ht="87" x14ac:dyDescent="0.35">
      <c r="A153" s="27">
        <v>3284</v>
      </c>
      <c r="B153" s="28" t="s">
        <v>3284</v>
      </c>
      <c r="C153" s="28" t="s">
        <v>7394</v>
      </c>
      <c r="D153" s="29">
        <v>3000</v>
      </c>
      <c r="E153" s="30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 t="b">
        <v>1</v>
      </c>
      <c r="M153" s="27" t="s">
        <v>8269</v>
      </c>
      <c r="N153" s="27">
        <v>102</v>
      </c>
      <c r="O153" s="27">
        <v>203.2</v>
      </c>
      <c r="P153" s="27" t="s">
        <v>8315</v>
      </c>
      <c r="Q153" s="27" t="s">
        <v>8316</v>
      </c>
      <c r="R153" s="31">
        <v>42380.884872685187</v>
      </c>
      <c r="S153" s="31">
        <v>42398.249305555553</v>
      </c>
    </row>
    <row r="154" spans="1:19" ht="29" x14ac:dyDescent="0.35">
      <c r="A154" s="27">
        <v>3285</v>
      </c>
      <c r="B154" s="28" t="s">
        <v>3285</v>
      </c>
      <c r="C154" s="28" t="s">
        <v>7395</v>
      </c>
      <c r="D154" s="29">
        <v>4999</v>
      </c>
      <c r="E154" s="30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 t="b">
        <v>1</v>
      </c>
      <c r="M154" s="27" t="s">
        <v>8269</v>
      </c>
      <c r="N154" s="27">
        <v>112</v>
      </c>
      <c r="O154" s="27">
        <v>69.19</v>
      </c>
      <c r="P154" s="27" t="s">
        <v>8315</v>
      </c>
      <c r="Q154" s="27" t="s">
        <v>8316</v>
      </c>
      <c r="R154" s="31">
        <v>42762.942430555559</v>
      </c>
      <c r="S154" s="31">
        <v>42794.208333333328</v>
      </c>
    </row>
    <row r="155" spans="1:19" ht="101.5" x14ac:dyDescent="0.35">
      <c r="A155" s="27">
        <v>3286</v>
      </c>
      <c r="B155" s="28" t="s">
        <v>3286</v>
      </c>
      <c r="C155" s="28" t="s">
        <v>7396</v>
      </c>
      <c r="D155" s="29">
        <v>15000</v>
      </c>
      <c r="E155" s="30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 t="b">
        <v>1</v>
      </c>
      <c r="M155" s="27" t="s">
        <v>8269</v>
      </c>
      <c r="N155" s="27">
        <v>102</v>
      </c>
      <c r="O155" s="27">
        <v>125.12</v>
      </c>
      <c r="P155" s="27" t="s">
        <v>8315</v>
      </c>
      <c r="Q155" s="27" t="s">
        <v>8316</v>
      </c>
      <c r="R155" s="31">
        <v>42567.840069444443</v>
      </c>
      <c r="S155" s="31">
        <v>42597.840069444443</v>
      </c>
    </row>
    <row r="156" spans="1:19" ht="116" x14ac:dyDescent="0.35">
      <c r="A156" s="27">
        <v>3291</v>
      </c>
      <c r="B156" s="28" t="s">
        <v>3291</v>
      </c>
      <c r="C156" s="28" t="s">
        <v>7401</v>
      </c>
      <c r="D156" s="29">
        <v>500</v>
      </c>
      <c r="E156" s="30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 t="b">
        <v>1</v>
      </c>
      <c r="M156" s="27" t="s">
        <v>8269</v>
      </c>
      <c r="N156" s="27">
        <v>114</v>
      </c>
      <c r="O156" s="27">
        <v>40.71</v>
      </c>
      <c r="P156" s="27" t="s">
        <v>8315</v>
      </c>
      <c r="Q156" s="27" t="s">
        <v>8316</v>
      </c>
      <c r="R156" s="31">
        <v>42232.702546296292</v>
      </c>
      <c r="S156" s="31">
        <v>42264.165972222225</v>
      </c>
    </row>
    <row r="157" spans="1:19" ht="116" x14ac:dyDescent="0.35">
      <c r="A157" s="27">
        <v>3298</v>
      </c>
      <c r="B157" s="28" t="s">
        <v>3298</v>
      </c>
      <c r="C157" s="28" t="s">
        <v>7408</v>
      </c>
      <c r="D157" s="29">
        <v>10000</v>
      </c>
      <c r="E157" s="30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 t="b">
        <v>1</v>
      </c>
      <c r="M157" s="27" t="s">
        <v>8269</v>
      </c>
      <c r="N157" s="27">
        <v>102</v>
      </c>
      <c r="O157" s="27">
        <v>141.29</v>
      </c>
      <c r="P157" s="27" t="s">
        <v>8315</v>
      </c>
      <c r="Q157" s="27" t="s">
        <v>8316</v>
      </c>
      <c r="R157" s="31">
        <v>42239.957962962959</v>
      </c>
      <c r="S157" s="31">
        <v>42260</v>
      </c>
    </row>
    <row r="158" spans="1:19" ht="130.5" x14ac:dyDescent="0.35">
      <c r="A158" s="27">
        <v>3299</v>
      </c>
      <c r="B158" s="28" t="s">
        <v>3299</v>
      </c>
      <c r="C158" s="28" t="s">
        <v>7409</v>
      </c>
      <c r="D158" s="29">
        <v>3000</v>
      </c>
      <c r="E158" s="30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 t="b">
        <v>1</v>
      </c>
      <c r="M158" s="27" t="s">
        <v>8269</v>
      </c>
      <c r="N158" s="27">
        <v>116</v>
      </c>
      <c r="O158" s="27">
        <v>55.33</v>
      </c>
      <c r="P158" s="27" t="s">
        <v>8315</v>
      </c>
      <c r="Q158" s="27" t="s">
        <v>8316</v>
      </c>
      <c r="R158" s="31">
        <v>42261.917395833334</v>
      </c>
      <c r="S158" s="31">
        <v>42291.917395833334</v>
      </c>
    </row>
    <row r="159" spans="1:19" ht="87" x14ac:dyDescent="0.35">
      <c r="A159" s="27">
        <v>3300</v>
      </c>
      <c r="B159" s="28" t="s">
        <v>3300</v>
      </c>
      <c r="C159" s="28" t="s">
        <v>7410</v>
      </c>
      <c r="D159" s="29">
        <v>3000</v>
      </c>
      <c r="E159" s="30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 t="b">
        <v>1</v>
      </c>
      <c r="M159" s="27" t="s">
        <v>8269</v>
      </c>
      <c r="N159" s="27">
        <v>136</v>
      </c>
      <c r="O159" s="27">
        <v>46.42</v>
      </c>
      <c r="P159" s="27" t="s">
        <v>8315</v>
      </c>
      <c r="Q159" s="27" t="s">
        <v>8316</v>
      </c>
      <c r="R159" s="31">
        <v>42102.743773148148</v>
      </c>
      <c r="S159" s="31">
        <v>42123.743773148148</v>
      </c>
    </row>
    <row r="160" spans="1:19" ht="101.5" x14ac:dyDescent="0.35">
      <c r="A160" s="27">
        <v>3301</v>
      </c>
      <c r="B160" s="28" t="s">
        <v>3301</v>
      </c>
      <c r="C160" s="28" t="s">
        <v>7411</v>
      </c>
      <c r="D160" s="29">
        <v>3000</v>
      </c>
      <c r="E160" s="30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 t="b">
        <v>1</v>
      </c>
      <c r="M160" s="27" t="s">
        <v>8269</v>
      </c>
      <c r="N160" s="27">
        <v>133</v>
      </c>
      <c r="O160" s="27">
        <v>57.2</v>
      </c>
      <c r="P160" s="27" t="s">
        <v>8315</v>
      </c>
      <c r="Q160" s="27" t="s">
        <v>8316</v>
      </c>
      <c r="R160" s="31">
        <v>42538.73583333334</v>
      </c>
      <c r="S160" s="31">
        <v>42583.290972222225</v>
      </c>
    </row>
    <row r="161" spans="1:19" ht="87" x14ac:dyDescent="0.35">
      <c r="A161" s="27">
        <v>3303</v>
      </c>
      <c r="B161" s="28" t="s">
        <v>3303</v>
      </c>
      <c r="C161" s="28" t="s">
        <v>7413</v>
      </c>
      <c r="D161" s="29">
        <v>1800</v>
      </c>
      <c r="E161" s="30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 t="b">
        <v>1</v>
      </c>
      <c r="M161" s="27" t="s">
        <v>8269</v>
      </c>
      <c r="N161" s="27">
        <v>116</v>
      </c>
      <c r="O161" s="27">
        <v>59.6</v>
      </c>
      <c r="P161" s="27" t="s">
        <v>8315</v>
      </c>
      <c r="Q161" s="27" t="s">
        <v>8316</v>
      </c>
      <c r="R161" s="31">
        <v>42056.65143518518</v>
      </c>
      <c r="S161" s="31">
        <v>42091.609768518523</v>
      </c>
    </row>
    <row r="162" spans="1:19" ht="87" x14ac:dyDescent="0.35">
      <c r="A162" s="27">
        <v>3304</v>
      </c>
      <c r="B162" s="28" t="s">
        <v>3304</v>
      </c>
      <c r="C162" s="28" t="s">
        <v>7414</v>
      </c>
      <c r="D162" s="29">
        <v>15000</v>
      </c>
      <c r="E162" s="30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 t="b">
        <v>1</v>
      </c>
      <c r="M162" s="27" t="s">
        <v>8269</v>
      </c>
      <c r="N162" s="27">
        <v>105</v>
      </c>
      <c r="O162" s="27">
        <v>89.59</v>
      </c>
      <c r="P162" s="27" t="s">
        <v>8315</v>
      </c>
      <c r="Q162" s="27" t="s">
        <v>8316</v>
      </c>
      <c r="R162" s="31">
        <v>42696.624444444446</v>
      </c>
      <c r="S162" s="31">
        <v>42726.624444444446</v>
      </c>
    </row>
    <row r="163" spans="1:19" ht="87" x14ac:dyDescent="0.35">
      <c r="A163" s="27">
        <v>3305</v>
      </c>
      <c r="B163" s="28" t="s">
        <v>3305</v>
      </c>
      <c r="C163" s="28" t="s">
        <v>7415</v>
      </c>
      <c r="D163" s="29">
        <v>4000</v>
      </c>
      <c r="E163" s="30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 t="b">
        <v>1</v>
      </c>
      <c r="M163" s="27" t="s">
        <v>8269</v>
      </c>
      <c r="N163" s="27">
        <v>102</v>
      </c>
      <c r="O163" s="27">
        <v>204.05</v>
      </c>
      <c r="P163" s="27" t="s">
        <v>8315</v>
      </c>
      <c r="Q163" s="27" t="s">
        <v>8316</v>
      </c>
      <c r="R163" s="31">
        <v>42186.855879629627</v>
      </c>
      <c r="S163" s="31">
        <v>42216.855879629627</v>
      </c>
    </row>
    <row r="164" spans="1:19" ht="130.5" x14ac:dyDescent="0.35">
      <c r="A164" s="27">
        <v>3306</v>
      </c>
      <c r="B164" s="28" t="s">
        <v>3306</v>
      </c>
      <c r="C164" s="28" t="s">
        <v>7416</v>
      </c>
      <c r="D164" s="29">
        <v>1500</v>
      </c>
      <c r="E164" s="30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 t="b">
        <v>1</v>
      </c>
      <c r="M164" s="27" t="s">
        <v>8269</v>
      </c>
      <c r="N164" s="27">
        <v>175</v>
      </c>
      <c r="O164" s="27">
        <v>48.7</v>
      </c>
      <c r="P164" s="27" t="s">
        <v>8315</v>
      </c>
      <c r="Q164" s="27" t="s">
        <v>8316</v>
      </c>
      <c r="R164" s="31">
        <v>42493.219236111108</v>
      </c>
      <c r="S164" s="31">
        <v>42531.125</v>
      </c>
    </row>
    <row r="165" spans="1:19" ht="101.5" x14ac:dyDescent="0.35">
      <c r="A165" s="27">
        <v>3307</v>
      </c>
      <c r="B165" s="28" t="s">
        <v>3307</v>
      </c>
      <c r="C165" s="28" t="s">
        <v>7417</v>
      </c>
      <c r="D165" s="29">
        <v>1000</v>
      </c>
      <c r="E165" s="30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 t="b">
        <v>1</v>
      </c>
      <c r="M165" s="27" t="s">
        <v>8269</v>
      </c>
      <c r="N165" s="27">
        <v>107</v>
      </c>
      <c r="O165" s="27">
        <v>53.34</v>
      </c>
      <c r="P165" s="27" t="s">
        <v>8315</v>
      </c>
      <c r="Q165" s="27" t="s">
        <v>8316</v>
      </c>
      <c r="R165" s="31">
        <v>42475.057164351849</v>
      </c>
      <c r="S165" s="31">
        <v>42505.057164351849</v>
      </c>
    </row>
    <row r="166" spans="1:19" ht="87" x14ac:dyDescent="0.35">
      <c r="A166" s="27">
        <v>3308</v>
      </c>
      <c r="B166" s="28" t="s">
        <v>3308</v>
      </c>
      <c r="C166" s="28" t="s">
        <v>7418</v>
      </c>
      <c r="D166" s="29">
        <v>3500</v>
      </c>
      <c r="E166" s="30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 t="b">
        <v>1</v>
      </c>
      <c r="M166" s="27" t="s">
        <v>8269</v>
      </c>
      <c r="N166" s="27">
        <v>122</v>
      </c>
      <c r="O166" s="27">
        <v>75.09</v>
      </c>
      <c r="P166" s="27" t="s">
        <v>8315</v>
      </c>
      <c r="Q166" s="27" t="s">
        <v>8316</v>
      </c>
      <c r="R166" s="31">
        <v>42452.876909722225</v>
      </c>
      <c r="S166" s="31">
        <v>42473.876909722225</v>
      </c>
    </row>
    <row r="167" spans="1:19" ht="58" x14ac:dyDescent="0.35">
      <c r="A167" s="27">
        <v>3310</v>
      </c>
      <c r="B167" s="28" t="s">
        <v>3310</v>
      </c>
      <c r="C167" s="28" t="s">
        <v>7420</v>
      </c>
      <c r="D167" s="29">
        <v>6500</v>
      </c>
      <c r="E167" s="30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 t="b">
        <v>1</v>
      </c>
      <c r="M167" s="27" t="s">
        <v>8269</v>
      </c>
      <c r="N167" s="27">
        <v>100</v>
      </c>
      <c r="O167" s="27">
        <v>209.84</v>
      </c>
      <c r="P167" s="27" t="s">
        <v>8315</v>
      </c>
      <c r="Q167" s="27" t="s">
        <v>8316</v>
      </c>
      <c r="R167" s="31">
        <v>42253.928530092591</v>
      </c>
      <c r="S167" s="31">
        <v>42283.928530092591</v>
      </c>
    </row>
    <row r="168" spans="1:19" ht="130.5" x14ac:dyDescent="0.35">
      <c r="A168" s="27">
        <v>3311</v>
      </c>
      <c r="B168" s="28" t="s">
        <v>3311</v>
      </c>
      <c r="C168" s="28" t="s">
        <v>7421</v>
      </c>
      <c r="D168" s="29">
        <v>2500</v>
      </c>
      <c r="E168" s="30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 t="b">
        <v>1</v>
      </c>
      <c r="M168" s="27" t="s">
        <v>8269</v>
      </c>
      <c r="N168" s="27">
        <v>110</v>
      </c>
      <c r="O168" s="27">
        <v>61.02</v>
      </c>
      <c r="P168" s="27" t="s">
        <v>8315</v>
      </c>
      <c r="Q168" s="27" t="s">
        <v>8316</v>
      </c>
      <c r="R168" s="31">
        <v>42264.29178240741</v>
      </c>
      <c r="S168" s="31">
        <v>42294.29178240741</v>
      </c>
    </row>
    <row r="169" spans="1:19" ht="87" x14ac:dyDescent="0.35">
      <c r="A169" s="27">
        <v>3312</v>
      </c>
      <c r="B169" s="28" t="s">
        <v>3312</v>
      </c>
      <c r="C169" s="28" t="s">
        <v>7422</v>
      </c>
      <c r="D169" s="29">
        <v>2500</v>
      </c>
      <c r="E169" s="30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 t="b">
        <v>1</v>
      </c>
      <c r="M169" s="27" t="s">
        <v>8269</v>
      </c>
      <c r="N169" s="27">
        <v>100</v>
      </c>
      <c r="O169" s="27">
        <v>61</v>
      </c>
      <c r="P169" s="27" t="s">
        <v>8315</v>
      </c>
      <c r="Q169" s="27" t="s">
        <v>8316</v>
      </c>
      <c r="R169" s="31">
        <v>42664.809560185182</v>
      </c>
      <c r="S169" s="31">
        <v>42685.916666666672</v>
      </c>
    </row>
    <row r="170" spans="1:19" ht="72.5" x14ac:dyDescent="0.35">
      <c r="A170" s="27">
        <v>3313</v>
      </c>
      <c r="B170" s="28" t="s">
        <v>3313</v>
      </c>
      <c r="C170" s="28" t="s">
        <v>7423</v>
      </c>
      <c r="D170" s="29">
        <v>2000</v>
      </c>
      <c r="E170" s="30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 t="b">
        <v>1</v>
      </c>
      <c r="M170" s="27" t="s">
        <v>8269</v>
      </c>
      <c r="N170" s="27">
        <v>116</v>
      </c>
      <c r="O170" s="27">
        <v>80.03</v>
      </c>
      <c r="P170" s="27" t="s">
        <v>8315</v>
      </c>
      <c r="Q170" s="27" t="s">
        <v>8316</v>
      </c>
      <c r="R170" s="31">
        <v>42382.244409722218</v>
      </c>
      <c r="S170" s="31">
        <v>42396.041666666672</v>
      </c>
    </row>
    <row r="171" spans="1:19" ht="101.5" x14ac:dyDescent="0.35">
      <c r="A171" s="27">
        <v>3316</v>
      </c>
      <c r="B171" s="28" t="s">
        <v>3316</v>
      </c>
      <c r="C171" s="28" t="s">
        <v>7426</v>
      </c>
      <c r="D171" s="29">
        <v>11737</v>
      </c>
      <c r="E171" s="30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 t="b">
        <v>1</v>
      </c>
      <c r="M171" s="27" t="s">
        <v>8269</v>
      </c>
      <c r="N171" s="27">
        <v>100</v>
      </c>
      <c r="O171" s="27">
        <v>93.98</v>
      </c>
      <c r="P171" s="27" t="s">
        <v>8315</v>
      </c>
      <c r="Q171" s="27" t="s">
        <v>8316</v>
      </c>
      <c r="R171" s="31">
        <v>41826.871238425927</v>
      </c>
      <c r="S171" s="31">
        <v>41859.57916666667</v>
      </c>
    </row>
    <row r="172" spans="1:19" ht="87" x14ac:dyDescent="0.35">
      <c r="A172" s="27">
        <v>3317</v>
      </c>
      <c r="B172" s="28" t="s">
        <v>3317</v>
      </c>
      <c r="C172" s="28" t="s">
        <v>7427</v>
      </c>
      <c r="D172" s="29">
        <v>1050</v>
      </c>
      <c r="E172" s="30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 t="b">
        <v>1</v>
      </c>
      <c r="M172" s="27" t="s">
        <v>8269</v>
      </c>
      <c r="N172" s="27">
        <v>106</v>
      </c>
      <c r="O172" s="27">
        <v>61.94</v>
      </c>
      <c r="P172" s="27" t="s">
        <v>8315</v>
      </c>
      <c r="Q172" s="27" t="s">
        <v>8316</v>
      </c>
      <c r="R172" s="31">
        <v>42499.039629629624</v>
      </c>
      <c r="S172" s="31">
        <v>42529.039629629624</v>
      </c>
    </row>
    <row r="173" spans="1:19" ht="87" x14ac:dyDescent="0.35">
      <c r="A173" s="27">
        <v>3320</v>
      </c>
      <c r="B173" s="28" t="s">
        <v>3320</v>
      </c>
      <c r="C173" s="28" t="s">
        <v>7430</v>
      </c>
      <c r="D173" s="29">
        <v>2500</v>
      </c>
      <c r="E173" s="30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 t="b">
        <v>1</v>
      </c>
      <c r="M173" s="27" t="s">
        <v>8269</v>
      </c>
      <c r="N173" s="27">
        <v>101</v>
      </c>
      <c r="O173" s="27">
        <v>66.45</v>
      </c>
      <c r="P173" s="27" t="s">
        <v>8315</v>
      </c>
      <c r="Q173" s="27" t="s">
        <v>8316</v>
      </c>
      <c r="R173" s="31">
        <v>42513.045798611114</v>
      </c>
      <c r="S173" s="31">
        <v>42543.045798611114</v>
      </c>
    </row>
    <row r="174" spans="1:19" ht="116" x14ac:dyDescent="0.35">
      <c r="A174" s="27">
        <v>3321</v>
      </c>
      <c r="B174" s="28" t="s">
        <v>3321</v>
      </c>
      <c r="C174" s="28" t="s">
        <v>7431</v>
      </c>
      <c r="D174" s="29">
        <v>500</v>
      </c>
      <c r="E174" s="30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 t="b">
        <v>1</v>
      </c>
      <c r="M174" s="27" t="s">
        <v>8269</v>
      </c>
      <c r="N174" s="27">
        <v>107</v>
      </c>
      <c r="O174" s="27">
        <v>35.799999999999997</v>
      </c>
      <c r="P174" s="27" t="s">
        <v>8315</v>
      </c>
      <c r="Q174" s="27" t="s">
        <v>8316</v>
      </c>
      <c r="R174" s="31">
        <v>41914.100289351853</v>
      </c>
      <c r="S174" s="31">
        <v>41928.165972222225</v>
      </c>
    </row>
    <row r="175" spans="1:19" ht="87" x14ac:dyDescent="0.35">
      <c r="A175" s="27">
        <v>3322</v>
      </c>
      <c r="B175" s="28" t="s">
        <v>3322</v>
      </c>
      <c r="C175" s="28" t="s">
        <v>7432</v>
      </c>
      <c r="D175" s="29">
        <v>3300</v>
      </c>
      <c r="E175" s="30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 t="b">
        <v>1</v>
      </c>
      <c r="M175" s="27" t="s">
        <v>8269</v>
      </c>
      <c r="N175" s="27">
        <v>102</v>
      </c>
      <c r="O175" s="27">
        <v>145.65</v>
      </c>
      <c r="P175" s="27" t="s">
        <v>8315</v>
      </c>
      <c r="Q175" s="27" t="s">
        <v>8316</v>
      </c>
      <c r="R175" s="31">
        <v>42521.010370370372</v>
      </c>
      <c r="S175" s="31">
        <v>42543.163194444445</v>
      </c>
    </row>
    <row r="176" spans="1:19" ht="87" x14ac:dyDescent="0.35">
      <c r="A176" s="27">
        <v>3326</v>
      </c>
      <c r="B176" s="28" t="s">
        <v>3326</v>
      </c>
      <c r="C176" s="28" t="s">
        <v>7436</v>
      </c>
      <c r="D176" s="29">
        <v>8000</v>
      </c>
      <c r="E176" s="30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 t="b">
        <v>1</v>
      </c>
      <c r="M176" s="27" t="s">
        <v>8269</v>
      </c>
      <c r="N176" s="27">
        <v>101</v>
      </c>
      <c r="O176" s="27">
        <v>142.28</v>
      </c>
      <c r="P176" s="27" t="s">
        <v>8315</v>
      </c>
      <c r="Q176" s="27" t="s">
        <v>8316</v>
      </c>
      <c r="R176" s="31">
        <v>42041.714178240742</v>
      </c>
      <c r="S176" s="31">
        <v>42071.67251157407</v>
      </c>
    </row>
    <row r="177" spans="1:19" ht="87" x14ac:dyDescent="0.35">
      <c r="A177" s="27">
        <v>3328</v>
      </c>
      <c r="B177" s="28" t="s">
        <v>3328</v>
      </c>
      <c r="C177" s="28" t="s">
        <v>7438</v>
      </c>
      <c r="D177" s="29">
        <v>1800</v>
      </c>
      <c r="E177" s="30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 t="b">
        <v>1</v>
      </c>
      <c r="M177" s="27" t="s">
        <v>8269</v>
      </c>
      <c r="N177" s="27">
        <v>146</v>
      </c>
      <c r="O177" s="27">
        <v>292.77999999999997</v>
      </c>
      <c r="P177" s="27" t="s">
        <v>8315</v>
      </c>
      <c r="Q177" s="27" t="s">
        <v>8316</v>
      </c>
      <c r="R177" s="31">
        <v>41822.57503472222</v>
      </c>
      <c r="S177" s="31">
        <v>41825.041666666664</v>
      </c>
    </row>
    <row r="178" spans="1:19" ht="116" x14ac:dyDescent="0.35">
      <c r="A178" s="27">
        <v>3331</v>
      </c>
      <c r="B178" s="28" t="s">
        <v>3331</v>
      </c>
      <c r="C178" s="28" t="s">
        <v>7441</v>
      </c>
      <c r="D178" s="29">
        <v>5000</v>
      </c>
      <c r="E178" s="30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 t="b">
        <v>1</v>
      </c>
      <c r="M178" s="27" t="s">
        <v>8269</v>
      </c>
      <c r="N178" s="27">
        <v>105</v>
      </c>
      <c r="O178" s="27">
        <v>80.400000000000006</v>
      </c>
      <c r="P178" s="27" t="s">
        <v>8315</v>
      </c>
      <c r="Q178" s="27" t="s">
        <v>8316</v>
      </c>
      <c r="R178" s="31">
        <v>42248.697754629626</v>
      </c>
      <c r="S178" s="31">
        <v>42283.697754629626</v>
      </c>
    </row>
    <row r="179" spans="1:19" ht="87" x14ac:dyDescent="0.35">
      <c r="A179" s="27">
        <v>3332</v>
      </c>
      <c r="B179" s="28" t="s">
        <v>3332</v>
      </c>
      <c r="C179" s="28" t="s">
        <v>7442</v>
      </c>
      <c r="D179" s="29">
        <v>6000</v>
      </c>
      <c r="E179" s="30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 t="b">
        <v>1</v>
      </c>
      <c r="M179" s="27" t="s">
        <v>8269</v>
      </c>
      <c r="N179" s="27">
        <v>100</v>
      </c>
      <c r="O179" s="27">
        <v>72.290000000000006</v>
      </c>
      <c r="P179" s="27" t="s">
        <v>8315</v>
      </c>
      <c r="Q179" s="27" t="s">
        <v>8316</v>
      </c>
      <c r="R179" s="31">
        <v>41809.860300925924</v>
      </c>
      <c r="S179" s="31">
        <v>41839.860300925924</v>
      </c>
    </row>
    <row r="180" spans="1:19" ht="116" x14ac:dyDescent="0.35">
      <c r="A180" s="27">
        <v>3333</v>
      </c>
      <c r="B180" s="28" t="s">
        <v>3333</v>
      </c>
      <c r="C180" s="28" t="s">
        <v>7443</v>
      </c>
      <c r="D180" s="29">
        <v>3500</v>
      </c>
      <c r="E180" s="30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 t="b">
        <v>1</v>
      </c>
      <c r="M180" s="27" t="s">
        <v>8269</v>
      </c>
      <c r="N180" s="27">
        <v>105</v>
      </c>
      <c r="O180" s="27">
        <v>32.97</v>
      </c>
      <c r="P180" s="27" t="s">
        <v>8315</v>
      </c>
      <c r="Q180" s="27" t="s">
        <v>8316</v>
      </c>
      <c r="R180" s="31">
        <v>42148.676851851851</v>
      </c>
      <c r="S180" s="31">
        <v>42170.676851851851</v>
      </c>
    </row>
    <row r="181" spans="1:19" ht="101.5" x14ac:dyDescent="0.35">
      <c r="A181" s="27">
        <v>3334</v>
      </c>
      <c r="B181" s="28" t="s">
        <v>3334</v>
      </c>
      <c r="C181" s="28" t="s">
        <v>7444</v>
      </c>
      <c r="D181" s="29">
        <v>3871</v>
      </c>
      <c r="E181" s="30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 t="b">
        <v>1</v>
      </c>
      <c r="M181" s="27" t="s">
        <v>8269</v>
      </c>
      <c r="N181" s="27">
        <v>139</v>
      </c>
      <c r="O181" s="27">
        <v>116.65</v>
      </c>
      <c r="P181" s="27" t="s">
        <v>8315</v>
      </c>
      <c r="Q181" s="27" t="s">
        <v>8316</v>
      </c>
      <c r="R181" s="31">
        <v>42185.521087962959</v>
      </c>
      <c r="S181" s="31">
        <v>42215.521087962959</v>
      </c>
    </row>
    <row r="182" spans="1:19" ht="58" x14ac:dyDescent="0.35">
      <c r="A182" s="27">
        <v>3338</v>
      </c>
      <c r="B182" s="28" t="s">
        <v>3338</v>
      </c>
      <c r="C182" s="28" t="s">
        <v>7448</v>
      </c>
      <c r="D182" s="29">
        <v>15000</v>
      </c>
      <c r="E182" s="30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 t="b">
        <v>1</v>
      </c>
      <c r="M182" s="27" t="s">
        <v>8269</v>
      </c>
      <c r="N182" s="27">
        <v>102</v>
      </c>
      <c r="O182" s="27">
        <v>136.85</v>
      </c>
      <c r="P182" s="27" t="s">
        <v>8315</v>
      </c>
      <c r="Q182" s="27" t="s">
        <v>8316</v>
      </c>
      <c r="R182" s="31">
        <v>42769.574999999997</v>
      </c>
      <c r="S182" s="31">
        <v>42790.574999999997</v>
      </c>
    </row>
    <row r="183" spans="1:19" ht="116" x14ac:dyDescent="0.35">
      <c r="A183" s="27">
        <v>3339</v>
      </c>
      <c r="B183" s="28" t="s">
        <v>3339</v>
      </c>
      <c r="C183" s="28" t="s">
        <v>7449</v>
      </c>
      <c r="D183" s="29">
        <v>8000</v>
      </c>
      <c r="E183" s="30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 t="b">
        <v>1</v>
      </c>
      <c r="M183" s="27" t="s">
        <v>8269</v>
      </c>
      <c r="N183" s="27">
        <v>104</v>
      </c>
      <c r="O183" s="27">
        <v>177.62</v>
      </c>
      <c r="P183" s="27" t="s">
        <v>8315</v>
      </c>
      <c r="Q183" s="27" t="s">
        <v>8316</v>
      </c>
      <c r="R183" s="31">
        <v>42549.665717592594</v>
      </c>
      <c r="S183" s="31">
        <v>42579.665717592594</v>
      </c>
    </row>
    <row r="184" spans="1:19" ht="101.5" x14ac:dyDescent="0.35">
      <c r="A184" s="27">
        <v>3340</v>
      </c>
      <c r="B184" s="28" t="s">
        <v>3340</v>
      </c>
      <c r="C184" s="28" t="s">
        <v>7450</v>
      </c>
      <c r="D184" s="29">
        <v>3000</v>
      </c>
      <c r="E184" s="30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 t="b">
        <v>1</v>
      </c>
      <c r="M184" s="27" t="s">
        <v>8269</v>
      </c>
      <c r="N184" s="27">
        <v>138</v>
      </c>
      <c r="O184" s="27">
        <v>109.08</v>
      </c>
      <c r="P184" s="27" t="s">
        <v>8315</v>
      </c>
      <c r="Q184" s="27" t="s">
        <v>8316</v>
      </c>
      <c r="R184" s="31">
        <v>42685.974004629628</v>
      </c>
      <c r="S184" s="31">
        <v>42710.974004629628</v>
      </c>
    </row>
    <row r="185" spans="1:19" ht="87" x14ac:dyDescent="0.35">
      <c r="A185" s="27">
        <v>3342</v>
      </c>
      <c r="B185" s="28" t="s">
        <v>3342</v>
      </c>
      <c r="C185" s="28" t="s">
        <v>7452</v>
      </c>
      <c r="D185" s="29">
        <v>6000</v>
      </c>
      <c r="E185" s="30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 t="b">
        <v>1</v>
      </c>
      <c r="M185" s="27" t="s">
        <v>8269</v>
      </c>
      <c r="N185" s="27">
        <v>102</v>
      </c>
      <c r="O185" s="27">
        <v>78.209999999999994</v>
      </c>
      <c r="P185" s="27" t="s">
        <v>8315</v>
      </c>
      <c r="Q185" s="27" t="s">
        <v>8316</v>
      </c>
      <c r="R185" s="31">
        <v>42062.296412037031</v>
      </c>
      <c r="S185" s="31">
        <v>42095.207638888889</v>
      </c>
    </row>
    <row r="186" spans="1:19" ht="101.5" x14ac:dyDescent="0.35">
      <c r="A186" s="27">
        <v>3344</v>
      </c>
      <c r="B186" s="28" t="s">
        <v>3344</v>
      </c>
      <c r="C186" s="28" t="s">
        <v>7454</v>
      </c>
      <c r="D186" s="29">
        <v>4500</v>
      </c>
      <c r="E186" s="30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 t="b">
        <v>1</v>
      </c>
      <c r="M186" s="27" t="s">
        <v>8269</v>
      </c>
      <c r="N186" s="27">
        <v>101</v>
      </c>
      <c r="O186" s="27">
        <v>114.13</v>
      </c>
      <c r="P186" s="27" t="s">
        <v>8315</v>
      </c>
      <c r="Q186" s="27" t="s">
        <v>8316</v>
      </c>
      <c r="R186" s="31">
        <v>41851.200150462959</v>
      </c>
      <c r="S186" s="31">
        <v>41881.200150462959</v>
      </c>
    </row>
    <row r="187" spans="1:19" ht="116" x14ac:dyDescent="0.35">
      <c r="A187" s="27">
        <v>3345</v>
      </c>
      <c r="B187" s="28" t="s">
        <v>3345</v>
      </c>
      <c r="C187" s="28" t="s">
        <v>7455</v>
      </c>
      <c r="D187" s="29">
        <v>500</v>
      </c>
      <c r="E187" s="30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 t="b">
        <v>1</v>
      </c>
      <c r="M187" s="27" t="s">
        <v>8269</v>
      </c>
      <c r="N187" s="27">
        <v>130</v>
      </c>
      <c r="O187" s="27">
        <v>50</v>
      </c>
      <c r="P187" s="27" t="s">
        <v>8315</v>
      </c>
      <c r="Q187" s="27" t="s">
        <v>8316</v>
      </c>
      <c r="R187" s="31">
        <v>42053.106111111112</v>
      </c>
      <c r="S187" s="31">
        <v>42112.025694444441</v>
      </c>
    </row>
    <row r="188" spans="1:19" ht="101.5" x14ac:dyDescent="0.35">
      <c r="A188" s="27">
        <v>3346</v>
      </c>
      <c r="B188" s="28" t="s">
        <v>3346</v>
      </c>
      <c r="C188" s="28" t="s">
        <v>7456</v>
      </c>
      <c r="D188" s="29">
        <v>1500</v>
      </c>
      <c r="E188" s="30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 t="b">
        <v>1</v>
      </c>
      <c r="M188" s="27" t="s">
        <v>8269</v>
      </c>
      <c r="N188" s="27">
        <v>110</v>
      </c>
      <c r="O188" s="27">
        <v>91.67</v>
      </c>
      <c r="P188" s="27" t="s">
        <v>8315</v>
      </c>
      <c r="Q188" s="27" t="s">
        <v>8316</v>
      </c>
      <c r="R188" s="31">
        <v>42054.024421296301</v>
      </c>
      <c r="S188" s="31">
        <v>42061.024421296301</v>
      </c>
    </row>
    <row r="189" spans="1:19" ht="101.5" x14ac:dyDescent="0.35">
      <c r="A189" s="27">
        <v>3348</v>
      </c>
      <c r="B189" s="28" t="s">
        <v>3266</v>
      </c>
      <c r="C189" s="28" t="s">
        <v>7458</v>
      </c>
      <c r="D189" s="29">
        <v>5500</v>
      </c>
      <c r="E189" s="30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 t="b">
        <v>1</v>
      </c>
      <c r="M189" s="27" t="s">
        <v>8269</v>
      </c>
      <c r="N189" s="27">
        <v>100</v>
      </c>
      <c r="O189" s="27">
        <v>69.819999999999993</v>
      </c>
      <c r="P189" s="27" t="s">
        <v>8315</v>
      </c>
      <c r="Q189" s="27" t="s">
        <v>8316</v>
      </c>
      <c r="R189" s="31">
        <v>42466.558796296296</v>
      </c>
      <c r="S189" s="31">
        <v>42490.165972222225</v>
      </c>
    </row>
    <row r="190" spans="1:19" ht="101.5" x14ac:dyDescent="0.35">
      <c r="A190" s="27">
        <v>3349</v>
      </c>
      <c r="B190" s="28" t="s">
        <v>3348</v>
      </c>
      <c r="C190" s="28" t="s">
        <v>7459</v>
      </c>
      <c r="D190" s="29">
        <v>1000</v>
      </c>
      <c r="E190" s="30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 t="b">
        <v>1</v>
      </c>
      <c r="M190" s="27" t="s">
        <v>8269</v>
      </c>
      <c r="N190" s="27">
        <v>153</v>
      </c>
      <c r="O190" s="27">
        <v>109.57</v>
      </c>
      <c r="P190" s="27" t="s">
        <v>8315</v>
      </c>
      <c r="Q190" s="27" t="s">
        <v>8316</v>
      </c>
      <c r="R190" s="31">
        <v>42513.110787037032</v>
      </c>
      <c r="S190" s="31">
        <v>42534.708333333328</v>
      </c>
    </row>
    <row r="191" spans="1:19" ht="87" x14ac:dyDescent="0.35">
      <c r="A191" s="27">
        <v>3354</v>
      </c>
      <c r="B191" s="28" t="s">
        <v>3353</v>
      </c>
      <c r="C191" s="28" t="s">
        <v>7464</v>
      </c>
      <c r="D191" s="29">
        <v>3000</v>
      </c>
      <c r="E191" s="30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 t="b">
        <v>1</v>
      </c>
      <c r="M191" s="27" t="s">
        <v>8269</v>
      </c>
      <c r="N191" s="27">
        <v>102</v>
      </c>
      <c r="O191" s="27">
        <v>55.6</v>
      </c>
      <c r="P191" s="27" t="s">
        <v>8315</v>
      </c>
      <c r="Q191" s="27" t="s">
        <v>8316</v>
      </c>
      <c r="R191" s="31">
        <v>42270.7269212963</v>
      </c>
      <c r="S191" s="31">
        <v>42306.167361111111</v>
      </c>
    </row>
    <row r="192" spans="1:19" ht="101.5" x14ac:dyDescent="0.35">
      <c r="A192" s="27">
        <v>3358</v>
      </c>
      <c r="B192" s="28" t="s">
        <v>3357</v>
      </c>
      <c r="C192" s="28" t="s">
        <v>7468</v>
      </c>
      <c r="D192" s="29">
        <v>10000</v>
      </c>
      <c r="E192" s="30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 t="b">
        <v>1</v>
      </c>
      <c r="M192" s="27" t="s">
        <v>8269</v>
      </c>
      <c r="N192" s="27">
        <v>103</v>
      </c>
      <c r="O192" s="27">
        <v>63.57</v>
      </c>
      <c r="P192" s="27" t="s">
        <v>8315</v>
      </c>
      <c r="Q192" s="27" t="s">
        <v>8316</v>
      </c>
      <c r="R192" s="31">
        <v>41932.311099537037</v>
      </c>
      <c r="S192" s="31">
        <v>41962.352766203709</v>
      </c>
    </row>
    <row r="193" spans="1:19" ht="72.5" x14ac:dyDescent="0.35">
      <c r="A193" s="27">
        <v>3359</v>
      </c>
      <c r="B193" s="28" t="s">
        <v>3358</v>
      </c>
      <c r="C193" s="28" t="s">
        <v>7469</v>
      </c>
      <c r="D193" s="29">
        <v>4000</v>
      </c>
      <c r="E193" s="30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 t="b">
        <v>1</v>
      </c>
      <c r="M193" s="27" t="s">
        <v>8269</v>
      </c>
      <c r="N193" s="27">
        <v>106</v>
      </c>
      <c r="O193" s="27">
        <v>184.78</v>
      </c>
      <c r="P193" s="27" t="s">
        <v>8315</v>
      </c>
      <c r="Q193" s="27" t="s">
        <v>8316</v>
      </c>
      <c r="R193" s="31">
        <v>42746.057106481487</v>
      </c>
      <c r="S193" s="31">
        <v>42791.057106481487</v>
      </c>
    </row>
    <row r="194" spans="1:19" ht="101.5" x14ac:dyDescent="0.35">
      <c r="A194" s="27">
        <v>3361</v>
      </c>
      <c r="B194" s="28" t="s">
        <v>3360</v>
      </c>
      <c r="C194" s="28" t="s">
        <v>7471</v>
      </c>
      <c r="D194" s="29">
        <v>5000</v>
      </c>
      <c r="E194" s="30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 t="b">
        <v>1</v>
      </c>
      <c r="M194" s="27" t="s">
        <v>8269</v>
      </c>
      <c r="N194" s="27">
        <v>113</v>
      </c>
      <c r="O194" s="27">
        <v>83.43</v>
      </c>
      <c r="P194" s="27" t="s">
        <v>8315</v>
      </c>
      <c r="Q194" s="27" t="s">
        <v>8316</v>
      </c>
      <c r="R194" s="31">
        <v>41866.025347222225</v>
      </c>
      <c r="S194" s="31">
        <v>41883.665972222225</v>
      </c>
    </row>
    <row r="195" spans="1:19" ht="116" x14ac:dyDescent="0.35">
      <c r="A195" s="27">
        <v>3362</v>
      </c>
      <c r="B195" s="28" t="s">
        <v>3361</v>
      </c>
      <c r="C195" s="28" t="s">
        <v>7472</v>
      </c>
      <c r="D195" s="29">
        <v>500</v>
      </c>
      <c r="E195" s="30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 t="b">
        <v>1</v>
      </c>
      <c r="M195" s="27" t="s">
        <v>8269</v>
      </c>
      <c r="N195" s="27">
        <v>218</v>
      </c>
      <c r="O195" s="27">
        <v>54.5</v>
      </c>
      <c r="P195" s="27" t="s">
        <v>8315</v>
      </c>
      <c r="Q195" s="27" t="s">
        <v>8316</v>
      </c>
      <c r="R195" s="31">
        <v>42056.091631944444</v>
      </c>
      <c r="S195" s="31">
        <v>42070.204861111109</v>
      </c>
    </row>
    <row r="196" spans="1:19" ht="87" x14ac:dyDescent="0.35">
      <c r="A196" s="27">
        <v>3363</v>
      </c>
      <c r="B196" s="28" t="s">
        <v>3362</v>
      </c>
      <c r="C196" s="28" t="s">
        <v>7473</v>
      </c>
      <c r="D196" s="29">
        <v>7750</v>
      </c>
      <c r="E196" s="30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 t="b">
        <v>1</v>
      </c>
      <c r="M196" s="27" t="s">
        <v>8269</v>
      </c>
      <c r="N196" s="27">
        <v>101</v>
      </c>
      <c r="O196" s="27">
        <v>302.31</v>
      </c>
      <c r="P196" s="27" t="s">
        <v>8315</v>
      </c>
      <c r="Q196" s="27" t="s">
        <v>8316</v>
      </c>
      <c r="R196" s="31">
        <v>41851.771354166667</v>
      </c>
      <c r="S196" s="31">
        <v>41870.666666666664</v>
      </c>
    </row>
    <row r="197" spans="1:19" ht="101.5" x14ac:dyDescent="0.35">
      <c r="A197" s="27">
        <v>3365</v>
      </c>
      <c r="B197" s="28" t="s">
        <v>3364</v>
      </c>
      <c r="C197" s="28" t="s">
        <v>7475</v>
      </c>
      <c r="D197" s="29">
        <v>2500</v>
      </c>
      <c r="E197" s="30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 t="b">
        <v>1</v>
      </c>
      <c r="M197" s="27" t="s">
        <v>8269</v>
      </c>
      <c r="N197" s="27">
        <v>104</v>
      </c>
      <c r="O197" s="27">
        <v>866.67</v>
      </c>
      <c r="P197" s="27" t="s">
        <v>8315</v>
      </c>
      <c r="Q197" s="27" t="s">
        <v>8316</v>
      </c>
      <c r="R197" s="31">
        <v>42321.101759259262</v>
      </c>
      <c r="S197" s="31">
        <v>42351.101759259262</v>
      </c>
    </row>
    <row r="198" spans="1:19" ht="87" x14ac:dyDescent="0.35">
      <c r="A198" s="27">
        <v>3366</v>
      </c>
      <c r="B198" s="28" t="s">
        <v>3365</v>
      </c>
      <c r="C198" s="28" t="s">
        <v>7476</v>
      </c>
      <c r="D198" s="29">
        <v>500</v>
      </c>
      <c r="E198" s="30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 t="b">
        <v>1</v>
      </c>
      <c r="M198" s="27" t="s">
        <v>8269</v>
      </c>
      <c r="N198" s="27">
        <v>221</v>
      </c>
      <c r="O198" s="27">
        <v>61.39</v>
      </c>
      <c r="P198" s="27" t="s">
        <v>8315</v>
      </c>
      <c r="Q198" s="27" t="s">
        <v>8316</v>
      </c>
      <c r="R198" s="31">
        <v>42107.067557870367</v>
      </c>
      <c r="S198" s="31">
        <v>42137.067557870367</v>
      </c>
    </row>
    <row r="199" spans="1:19" ht="87" x14ac:dyDescent="0.35">
      <c r="A199" s="27">
        <v>3368</v>
      </c>
      <c r="B199" s="28" t="s">
        <v>3367</v>
      </c>
      <c r="C199" s="28" t="s">
        <v>7478</v>
      </c>
      <c r="D199" s="29">
        <v>1000</v>
      </c>
      <c r="E199" s="30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 t="b">
        <v>1</v>
      </c>
      <c r="M199" s="27" t="s">
        <v>8269</v>
      </c>
      <c r="N199" s="27">
        <v>105</v>
      </c>
      <c r="O199" s="27">
        <v>45.48</v>
      </c>
      <c r="P199" s="27" t="s">
        <v>8315</v>
      </c>
      <c r="Q199" s="27" t="s">
        <v>8316</v>
      </c>
      <c r="R199" s="31">
        <v>41969.199756944443</v>
      </c>
      <c r="S199" s="31">
        <v>42005.208333333328</v>
      </c>
    </row>
    <row r="200" spans="1:19" ht="116" x14ac:dyDescent="0.35">
      <c r="A200" s="27">
        <v>3370</v>
      </c>
      <c r="B200" s="28" t="s">
        <v>3369</v>
      </c>
      <c r="C200" s="28" t="s">
        <v>7480</v>
      </c>
      <c r="D200" s="29">
        <v>1500</v>
      </c>
      <c r="E200" s="30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 t="b">
        <v>1</v>
      </c>
      <c r="M200" s="27" t="s">
        <v>8269</v>
      </c>
      <c r="N200" s="27">
        <v>118</v>
      </c>
      <c r="O200" s="27">
        <v>67.92</v>
      </c>
      <c r="P200" s="27" t="s">
        <v>8315</v>
      </c>
      <c r="Q200" s="27" t="s">
        <v>8316</v>
      </c>
      <c r="R200" s="31">
        <v>42690.334317129629</v>
      </c>
      <c r="S200" s="31">
        <v>42721.333333333328</v>
      </c>
    </row>
    <row r="201" spans="1:19" ht="101.5" x14ac:dyDescent="0.35">
      <c r="A201" s="27">
        <v>3371</v>
      </c>
      <c r="B201" s="28" t="s">
        <v>3370</v>
      </c>
      <c r="C201" s="28" t="s">
        <v>7481</v>
      </c>
      <c r="D201" s="29">
        <v>200</v>
      </c>
      <c r="E201" s="30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 t="b">
        <v>1</v>
      </c>
      <c r="M201" s="27" t="s">
        <v>8269</v>
      </c>
      <c r="N201" s="27">
        <v>139</v>
      </c>
      <c r="O201" s="27">
        <v>30.78</v>
      </c>
      <c r="P201" s="27" t="s">
        <v>8315</v>
      </c>
      <c r="Q201" s="27" t="s">
        <v>8316</v>
      </c>
      <c r="R201" s="31">
        <v>42312.874594907407</v>
      </c>
      <c r="S201" s="31">
        <v>42340.874594907407</v>
      </c>
    </row>
    <row r="202" spans="1:19" ht="72.5" x14ac:dyDescent="0.35">
      <c r="A202" s="27">
        <v>3372</v>
      </c>
      <c r="B202" s="28" t="s">
        <v>3371</v>
      </c>
      <c r="C202" s="28" t="s">
        <v>7482</v>
      </c>
      <c r="D202" s="29">
        <v>1000</v>
      </c>
      <c r="E202" s="30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 t="b">
        <v>1</v>
      </c>
      <c r="M202" s="27" t="s">
        <v>8269</v>
      </c>
      <c r="N202" s="27">
        <v>104</v>
      </c>
      <c r="O202" s="27">
        <v>38.33</v>
      </c>
      <c r="P202" s="27" t="s">
        <v>8315</v>
      </c>
      <c r="Q202" s="27" t="s">
        <v>8316</v>
      </c>
      <c r="R202" s="31">
        <v>41855.548101851848</v>
      </c>
      <c r="S202" s="31">
        <v>41876.207638888889</v>
      </c>
    </row>
    <row r="203" spans="1:19" ht="87" x14ac:dyDescent="0.35">
      <c r="A203" s="27">
        <v>3376</v>
      </c>
      <c r="B203" s="28" t="s">
        <v>3375</v>
      </c>
      <c r="C203" s="28" t="s">
        <v>7486</v>
      </c>
      <c r="D203" s="29">
        <v>8000</v>
      </c>
      <c r="E203" s="30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 t="b">
        <v>1</v>
      </c>
      <c r="M203" s="27" t="s">
        <v>8269</v>
      </c>
      <c r="N203" s="27">
        <v>100</v>
      </c>
      <c r="O203" s="27">
        <v>421.11</v>
      </c>
      <c r="P203" s="27" t="s">
        <v>8315</v>
      </c>
      <c r="Q203" s="27" t="s">
        <v>8316</v>
      </c>
      <c r="R203" s="31">
        <v>42059.701319444444</v>
      </c>
      <c r="S203" s="31">
        <v>42119.659652777773</v>
      </c>
    </row>
    <row r="204" spans="1:19" ht="101.5" x14ac:dyDescent="0.35">
      <c r="A204" s="27">
        <v>3380</v>
      </c>
      <c r="B204" s="28" t="s">
        <v>3379</v>
      </c>
      <c r="C204" s="28" t="s">
        <v>7490</v>
      </c>
      <c r="D204" s="29">
        <v>3000</v>
      </c>
      <c r="E204" s="30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 t="b">
        <v>1</v>
      </c>
      <c r="M204" s="27" t="s">
        <v>8269</v>
      </c>
      <c r="N204" s="27">
        <v>104</v>
      </c>
      <c r="O204" s="27">
        <v>111.89</v>
      </c>
      <c r="P204" s="27" t="s">
        <v>8315</v>
      </c>
      <c r="Q204" s="27" t="s">
        <v>8316</v>
      </c>
      <c r="R204" s="31">
        <v>41937.95344907407</v>
      </c>
      <c r="S204" s="31">
        <v>41972.995115740734</v>
      </c>
    </row>
    <row r="205" spans="1:19" ht="101.5" x14ac:dyDescent="0.35">
      <c r="A205" s="27">
        <v>3381</v>
      </c>
      <c r="B205" s="28" t="s">
        <v>3380</v>
      </c>
      <c r="C205" s="28" t="s">
        <v>7491</v>
      </c>
      <c r="D205" s="29">
        <v>4000</v>
      </c>
      <c r="E205" s="30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 t="b">
        <v>1</v>
      </c>
      <c r="M205" s="27" t="s">
        <v>8269</v>
      </c>
      <c r="N205" s="27">
        <v>102</v>
      </c>
      <c r="O205" s="27">
        <v>85.21</v>
      </c>
      <c r="P205" s="27" t="s">
        <v>8315</v>
      </c>
      <c r="Q205" s="27" t="s">
        <v>8316</v>
      </c>
      <c r="R205" s="31">
        <v>42044.184988425928</v>
      </c>
      <c r="S205" s="31">
        <v>42074.143321759257</v>
      </c>
    </row>
    <row r="206" spans="1:19" ht="116" x14ac:dyDescent="0.35">
      <c r="A206" s="27">
        <v>3383</v>
      </c>
      <c r="B206" s="28" t="s">
        <v>3382</v>
      </c>
      <c r="C206" s="28" t="s">
        <v>7493</v>
      </c>
      <c r="D206" s="29">
        <v>1750</v>
      </c>
      <c r="E206" s="30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 t="b">
        <v>1</v>
      </c>
      <c r="M206" s="27" t="s">
        <v>8269</v>
      </c>
      <c r="N206" s="27">
        <v>112</v>
      </c>
      <c r="O206" s="27">
        <v>65.17</v>
      </c>
      <c r="P206" s="27" t="s">
        <v>8315</v>
      </c>
      <c r="Q206" s="27" t="s">
        <v>8316</v>
      </c>
      <c r="R206" s="31">
        <v>42524.782638888893</v>
      </c>
      <c r="S206" s="31">
        <v>42544.782638888893</v>
      </c>
    </row>
    <row r="207" spans="1:19" ht="101.5" x14ac:dyDescent="0.35">
      <c r="A207" s="27">
        <v>3384</v>
      </c>
      <c r="B207" s="28" t="s">
        <v>3383</v>
      </c>
      <c r="C207" s="28" t="s">
        <v>7494</v>
      </c>
      <c r="D207" s="29">
        <v>6000</v>
      </c>
      <c r="E207" s="30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 t="b">
        <v>1</v>
      </c>
      <c r="M207" s="27" t="s">
        <v>8269</v>
      </c>
      <c r="N207" s="27">
        <v>100</v>
      </c>
      <c r="O207" s="27">
        <v>93.76</v>
      </c>
      <c r="P207" s="27" t="s">
        <v>8315</v>
      </c>
      <c r="Q207" s="27" t="s">
        <v>8316</v>
      </c>
      <c r="R207" s="31">
        <v>42292.087592592594</v>
      </c>
      <c r="S207" s="31">
        <v>42329.125</v>
      </c>
    </row>
    <row r="208" spans="1:19" ht="130.5" x14ac:dyDescent="0.35">
      <c r="A208" s="27">
        <v>3385</v>
      </c>
      <c r="B208" s="28" t="s">
        <v>3384</v>
      </c>
      <c r="C208" s="28" t="s">
        <v>7495</v>
      </c>
      <c r="D208" s="29">
        <v>2000</v>
      </c>
      <c r="E208" s="30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 t="b">
        <v>1</v>
      </c>
      <c r="M208" s="27" t="s">
        <v>8269</v>
      </c>
      <c r="N208" s="27">
        <v>100</v>
      </c>
      <c r="O208" s="27">
        <v>133.33000000000001</v>
      </c>
      <c r="P208" s="27" t="s">
        <v>8315</v>
      </c>
      <c r="Q208" s="27" t="s">
        <v>8316</v>
      </c>
      <c r="R208" s="31">
        <v>41953.8675</v>
      </c>
      <c r="S208" s="31">
        <v>41983.8675</v>
      </c>
    </row>
    <row r="209" spans="1:19" ht="101.5" x14ac:dyDescent="0.35">
      <c r="A209" s="27">
        <v>3386</v>
      </c>
      <c r="B209" s="28" t="s">
        <v>3385</v>
      </c>
      <c r="C209" s="28" t="s">
        <v>7496</v>
      </c>
      <c r="D209" s="29">
        <v>2000</v>
      </c>
      <c r="E209" s="30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 t="b">
        <v>1</v>
      </c>
      <c r="M209" s="27" t="s">
        <v>8269</v>
      </c>
      <c r="N209" s="27">
        <v>105</v>
      </c>
      <c r="O209" s="27">
        <v>51.22</v>
      </c>
      <c r="P209" s="27" t="s">
        <v>8315</v>
      </c>
      <c r="Q209" s="27" t="s">
        <v>8316</v>
      </c>
      <c r="R209" s="31">
        <v>41946.644745370373</v>
      </c>
      <c r="S209" s="31">
        <v>41976.644745370373</v>
      </c>
    </row>
    <row r="210" spans="1:19" ht="116" x14ac:dyDescent="0.35">
      <c r="A210" s="27">
        <v>3387</v>
      </c>
      <c r="B210" s="28" t="s">
        <v>3386</v>
      </c>
      <c r="C210" s="28" t="s">
        <v>7497</v>
      </c>
      <c r="D210" s="29">
        <v>3000</v>
      </c>
      <c r="E210" s="30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 t="b">
        <v>1</v>
      </c>
      <c r="M210" s="27" t="s">
        <v>8269</v>
      </c>
      <c r="N210" s="27">
        <v>117</v>
      </c>
      <c r="O210" s="27">
        <v>100.17</v>
      </c>
      <c r="P210" s="27" t="s">
        <v>8315</v>
      </c>
      <c r="Q210" s="27" t="s">
        <v>8316</v>
      </c>
      <c r="R210" s="31">
        <v>41947.762592592589</v>
      </c>
      <c r="S210" s="31">
        <v>41987.762592592597</v>
      </c>
    </row>
    <row r="211" spans="1:19" ht="72.5" x14ac:dyDescent="0.35">
      <c r="A211" s="27">
        <v>3389</v>
      </c>
      <c r="B211" s="28" t="s">
        <v>3388</v>
      </c>
      <c r="C211" s="28" t="s">
        <v>7499</v>
      </c>
      <c r="D211" s="29">
        <v>10000</v>
      </c>
      <c r="E211" s="30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 t="b">
        <v>1</v>
      </c>
      <c r="M211" s="27" t="s">
        <v>8269</v>
      </c>
      <c r="N211" s="27">
        <v>115</v>
      </c>
      <c r="O211" s="27">
        <v>184.68</v>
      </c>
      <c r="P211" s="27" t="s">
        <v>8315</v>
      </c>
      <c r="Q211" s="27" t="s">
        <v>8316</v>
      </c>
      <c r="R211" s="31">
        <v>42494.563449074078</v>
      </c>
      <c r="S211" s="31">
        <v>42524.563449074078</v>
      </c>
    </row>
    <row r="212" spans="1:19" ht="101.5" x14ac:dyDescent="0.35">
      <c r="A212" s="27">
        <v>3390</v>
      </c>
      <c r="B212" s="28" t="s">
        <v>3389</v>
      </c>
      <c r="C212" s="28" t="s">
        <v>7500</v>
      </c>
      <c r="D212" s="29">
        <v>1500</v>
      </c>
      <c r="E212" s="30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 t="b">
        <v>1</v>
      </c>
      <c r="M212" s="27" t="s">
        <v>8269</v>
      </c>
      <c r="N212" s="27">
        <v>102</v>
      </c>
      <c r="O212" s="27">
        <v>69.819999999999993</v>
      </c>
      <c r="P212" s="27" t="s">
        <v>8315</v>
      </c>
      <c r="Q212" s="27" t="s">
        <v>8316</v>
      </c>
      <c r="R212" s="31">
        <v>41815.774826388886</v>
      </c>
      <c r="S212" s="31">
        <v>41830.774826388886</v>
      </c>
    </row>
    <row r="213" spans="1:19" ht="101.5" x14ac:dyDescent="0.35">
      <c r="A213" s="27">
        <v>3391</v>
      </c>
      <c r="B213" s="28" t="s">
        <v>3390</v>
      </c>
      <c r="C213" s="28" t="s">
        <v>7501</v>
      </c>
      <c r="D213" s="29">
        <v>500</v>
      </c>
      <c r="E213" s="30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 t="b">
        <v>1</v>
      </c>
      <c r="M213" s="27" t="s">
        <v>8269</v>
      </c>
      <c r="N213" s="27">
        <v>223</v>
      </c>
      <c r="O213" s="27">
        <v>61.94</v>
      </c>
      <c r="P213" s="27" t="s">
        <v>8315</v>
      </c>
      <c r="Q213" s="27" t="s">
        <v>8316</v>
      </c>
      <c r="R213" s="31">
        <v>41830.545694444445</v>
      </c>
      <c r="S213" s="31">
        <v>41859.936111111114</v>
      </c>
    </row>
    <row r="214" spans="1:19" ht="87" x14ac:dyDescent="0.35">
      <c r="A214" s="27">
        <v>3393</v>
      </c>
      <c r="B214" s="28" t="s">
        <v>3392</v>
      </c>
      <c r="C214" s="28" t="s">
        <v>7503</v>
      </c>
      <c r="D214" s="29">
        <v>1500</v>
      </c>
      <c r="E214" s="30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 t="b">
        <v>1</v>
      </c>
      <c r="M214" s="27" t="s">
        <v>8269</v>
      </c>
      <c r="N214" s="27">
        <v>106</v>
      </c>
      <c r="O214" s="27">
        <v>36.07</v>
      </c>
      <c r="P214" s="27" t="s">
        <v>8315</v>
      </c>
      <c r="Q214" s="27" t="s">
        <v>8316</v>
      </c>
      <c r="R214" s="31">
        <v>41923.921643518523</v>
      </c>
      <c r="S214" s="31">
        <v>41949.031944444447</v>
      </c>
    </row>
    <row r="215" spans="1:19" ht="87" x14ac:dyDescent="0.35">
      <c r="A215" s="27">
        <v>3396</v>
      </c>
      <c r="B215" s="28" t="s">
        <v>3395</v>
      </c>
      <c r="C215" s="28" t="s">
        <v>7506</v>
      </c>
      <c r="D215" s="29">
        <v>1500</v>
      </c>
      <c r="E215" s="30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 t="b">
        <v>1</v>
      </c>
      <c r="M215" s="27" t="s">
        <v>8269</v>
      </c>
      <c r="N215" s="27">
        <v>104</v>
      </c>
      <c r="O215" s="27">
        <v>55.89</v>
      </c>
      <c r="P215" s="27" t="s">
        <v>8315</v>
      </c>
      <c r="Q215" s="27" t="s">
        <v>8316</v>
      </c>
      <c r="R215" s="31">
        <v>41764.44663194444</v>
      </c>
      <c r="S215" s="31">
        <v>41791.165972222225</v>
      </c>
    </row>
    <row r="216" spans="1:19" ht="101.5" x14ac:dyDescent="0.35">
      <c r="A216" s="27">
        <v>3398</v>
      </c>
      <c r="B216" s="28" t="s">
        <v>3397</v>
      </c>
      <c r="C216" s="28" t="s">
        <v>7508</v>
      </c>
      <c r="D216" s="29">
        <v>4000</v>
      </c>
      <c r="E216" s="30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 t="b">
        <v>1</v>
      </c>
      <c r="M216" s="27" t="s">
        <v>8269</v>
      </c>
      <c r="N216" s="27">
        <v>111</v>
      </c>
      <c r="O216" s="27">
        <v>68.349999999999994</v>
      </c>
      <c r="P216" s="27" t="s">
        <v>8315</v>
      </c>
      <c r="Q216" s="27" t="s">
        <v>8316</v>
      </c>
      <c r="R216" s="31">
        <v>41941.75203703704</v>
      </c>
      <c r="S216" s="31">
        <v>41964.708333333328</v>
      </c>
    </row>
    <row r="217" spans="1:19" ht="101.5" x14ac:dyDescent="0.35">
      <c r="A217" s="27">
        <v>3400</v>
      </c>
      <c r="B217" s="28" t="s">
        <v>3399</v>
      </c>
      <c r="C217" s="28" t="s">
        <v>7510</v>
      </c>
      <c r="D217" s="29">
        <v>10000</v>
      </c>
      <c r="E217" s="30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 t="b">
        <v>1</v>
      </c>
      <c r="M217" s="27" t="s">
        <v>8269</v>
      </c>
      <c r="N217" s="27">
        <v>100</v>
      </c>
      <c r="O217" s="27">
        <v>118.13</v>
      </c>
      <c r="P217" s="27" t="s">
        <v>8315</v>
      </c>
      <c r="Q217" s="27" t="s">
        <v>8316</v>
      </c>
      <c r="R217" s="31">
        <v>41834.953865740739</v>
      </c>
      <c r="S217" s="31">
        <v>41879.953865740739</v>
      </c>
    </row>
    <row r="218" spans="1:19" ht="87" x14ac:dyDescent="0.35">
      <c r="A218" s="27">
        <v>3402</v>
      </c>
      <c r="B218" s="28" t="s">
        <v>3401</v>
      </c>
      <c r="C218" s="28" t="s">
        <v>7512</v>
      </c>
      <c r="D218" s="29">
        <v>15000</v>
      </c>
      <c r="E218" s="30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 t="b">
        <v>1</v>
      </c>
      <c r="M218" s="27" t="s">
        <v>8269</v>
      </c>
      <c r="N218" s="27">
        <v>110</v>
      </c>
      <c r="O218" s="27">
        <v>99.79</v>
      </c>
      <c r="P218" s="27" t="s">
        <v>8315</v>
      </c>
      <c r="Q218" s="27" t="s">
        <v>8316</v>
      </c>
      <c r="R218" s="31">
        <v>42290.61855324074</v>
      </c>
      <c r="S218" s="31">
        <v>42320.104861111111</v>
      </c>
    </row>
    <row r="219" spans="1:19" ht="130.5" x14ac:dyDescent="0.35">
      <c r="A219" s="27">
        <v>3404</v>
      </c>
      <c r="B219" s="28" t="s">
        <v>3403</v>
      </c>
      <c r="C219" s="28" t="s">
        <v>7514</v>
      </c>
      <c r="D219" s="29">
        <v>500</v>
      </c>
      <c r="E219" s="30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 t="b">
        <v>1</v>
      </c>
      <c r="M219" s="27" t="s">
        <v>8269</v>
      </c>
      <c r="N219" s="27">
        <v>122</v>
      </c>
      <c r="O219" s="27">
        <v>203.33</v>
      </c>
      <c r="P219" s="27" t="s">
        <v>8315</v>
      </c>
      <c r="Q219" s="27" t="s">
        <v>8316</v>
      </c>
      <c r="R219" s="31">
        <v>42152.503495370373</v>
      </c>
      <c r="S219" s="31">
        <v>42172.503495370373</v>
      </c>
    </row>
    <row r="220" spans="1:19" ht="72.5" x14ac:dyDescent="0.35">
      <c r="A220" s="27">
        <v>3406</v>
      </c>
      <c r="B220" s="28" t="s">
        <v>3405</v>
      </c>
      <c r="C220" s="28" t="s">
        <v>7516</v>
      </c>
      <c r="D220" s="29">
        <v>10000</v>
      </c>
      <c r="E220" s="30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 t="b">
        <v>1</v>
      </c>
      <c r="M220" s="27" t="s">
        <v>8269</v>
      </c>
      <c r="N220" s="27">
        <v>100</v>
      </c>
      <c r="O220" s="27">
        <v>110.23</v>
      </c>
      <c r="P220" s="27" t="s">
        <v>8315</v>
      </c>
      <c r="Q220" s="27" t="s">
        <v>8316</v>
      </c>
      <c r="R220" s="31">
        <v>41791.492777777778</v>
      </c>
      <c r="S220" s="31">
        <v>41836.492777777778</v>
      </c>
    </row>
    <row r="221" spans="1:19" ht="87" x14ac:dyDescent="0.35">
      <c r="A221" s="27">
        <v>3408</v>
      </c>
      <c r="B221" s="28" t="s">
        <v>3407</v>
      </c>
      <c r="C221" s="28" t="s">
        <v>7518</v>
      </c>
      <c r="D221" s="29">
        <v>500</v>
      </c>
      <c r="E221" s="30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 t="b">
        <v>1</v>
      </c>
      <c r="M221" s="27" t="s">
        <v>8269</v>
      </c>
      <c r="N221" s="27">
        <v>211</v>
      </c>
      <c r="O221" s="27">
        <v>58.61</v>
      </c>
      <c r="P221" s="27" t="s">
        <v>8315</v>
      </c>
      <c r="Q221" s="27" t="s">
        <v>8316</v>
      </c>
      <c r="R221" s="31">
        <v>41808.991944444446</v>
      </c>
      <c r="S221" s="31">
        <v>41838.991944444446</v>
      </c>
    </row>
    <row r="222" spans="1:19" ht="116" x14ac:dyDescent="0.35">
      <c r="A222" s="27">
        <v>3410</v>
      </c>
      <c r="B222" s="28" t="s">
        <v>3409</v>
      </c>
      <c r="C222" s="28" t="s">
        <v>7520</v>
      </c>
      <c r="D222" s="29">
        <v>3000</v>
      </c>
      <c r="E222" s="30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 t="b">
        <v>1</v>
      </c>
      <c r="M222" s="27" t="s">
        <v>8269</v>
      </c>
      <c r="N222" s="27">
        <v>109</v>
      </c>
      <c r="O222" s="27">
        <v>81.38</v>
      </c>
      <c r="P222" s="27" t="s">
        <v>8315</v>
      </c>
      <c r="Q222" s="27" t="s">
        <v>8316</v>
      </c>
      <c r="R222" s="31">
        <v>42500.041550925926</v>
      </c>
      <c r="S222" s="31">
        <v>42527.291666666672</v>
      </c>
    </row>
    <row r="223" spans="1:19" ht="101.5" x14ac:dyDescent="0.35">
      <c r="A223" s="27">
        <v>3411</v>
      </c>
      <c r="B223" s="28" t="s">
        <v>3410</v>
      </c>
      <c r="C223" s="28" t="s">
        <v>7521</v>
      </c>
      <c r="D223" s="29">
        <v>15000</v>
      </c>
      <c r="E223" s="30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 t="b">
        <v>1</v>
      </c>
      <c r="M223" s="27" t="s">
        <v>8269</v>
      </c>
      <c r="N223" s="27">
        <v>104</v>
      </c>
      <c r="O223" s="27">
        <v>199.17</v>
      </c>
      <c r="P223" s="27" t="s">
        <v>8315</v>
      </c>
      <c r="Q223" s="27" t="s">
        <v>8316</v>
      </c>
      <c r="R223" s="31">
        <v>42265.022824074069</v>
      </c>
      <c r="S223" s="31">
        <v>42285.022824074069</v>
      </c>
    </row>
    <row r="224" spans="1:19" ht="101.5" x14ac:dyDescent="0.35">
      <c r="A224" s="27">
        <v>3413</v>
      </c>
      <c r="B224" s="28" t="s">
        <v>3412</v>
      </c>
      <c r="C224" s="28" t="s">
        <v>7523</v>
      </c>
      <c r="D224" s="29">
        <v>500</v>
      </c>
      <c r="E224" s="30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 t="b">
        <v>1</v>
      </c>
      <c r="M224" s="27" t="s">
        <v>8269</v>
      </c>
      <c r="N224" s="27">
        <v>130</v>
      </c>
      <c r="O224" s="27">
        <v>46.43</v>
      </c>
      <c r="P224" s="27" t="s">
        <v>8315</v>
      </c>
      <c r="Q224" s="27" t="s">
        <v>8316</v>
      </c>
      <c r="R224" s="31">
        <v>42053.733078703706</v>
      </c>
      <c r="S224" s="31">
        <v>42063.207638888889</v>
      </c>
    </row>
    <row r="225" spans="1:19" ht="101.5" x14ac:dyDescent="0.35">
      <c r="A225" s="27">
        <v>3414</v>
      </c>
      <c r="B225" s="28" t="s">
        <v>3413</v>
      </c>
      <c r="C225" s="28" t="s">
        <v>7524</v>
      </c>
      <c r="D225" s="29">
        <v>3000</v>
      </c>
      <c r="E225" s="30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 t="b">
        <v>1</v>
      </c>
      <c r="M225" s="27" t="s">
        <v>8269</v>
      </c>
      <c r="N225" s="27">
        <v>104</v>
      </c>
      <c r="O225" s="27">
        <v>70.569999999999993</v>
      </c>
      <c r="P225" s="27" t="s">
        <v>8315</v>
      </c>
      <c r="Q225" s="27" t="s">
        <v>8316</v>
      </c>
      <c r="R225" s="31">
        <v>42675.832465277781</v>
      </c>
      <c r="S225" s="31">
        <v>42705.332638888889</v>
      </c>
    </row>
    <row r="226" spans="1:19" ht="72.5" x14ac:dyDescent="0.35">
      <c r="A226" s="27">
        <v>3415</v>
      </c>
      <c r="B226" s="28" t="s">
        <v>3414</v>
      </c>
      <c r="C226" s="28" t="s">
        <v>7525</v>
      </c>
      <c r="D226" s="29">
        <v>200</v>
      </c>
      <c r="E226" s="30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 t="b">
        <v>1</v>
      </c>
      <c r="M226" s="27" t="s">
        <v>8269</v>
      </c>
      <c r="N226" s="27">
        <v>100</v>
      </c>
      <c r="O226" s="27">
        <v>22.22</v>
      </c>
      <c r="P226" s="27" t="s">
        <v>8315</v>
      </c>
      <c r="Q226" s="27" t="s">
        <v>8316</v>
      </c>
      <c r="R226" s="31">
        <v>42467.144166666665</v>
      </c>
      <c r="S226" s="31">
        <v>42477.979166666672</v>
      </c>
    </row>
    <row r="227" spans="1:19" ht="87" x14ac:dyDescent="0.35">
      <c r="A227" s="27">
        <v>3417</v>
      </c>
      <c r="B227" s="28" t="s">
        <v>3416</v>
      </c>
      <c r="C227" s="28" t="s">
        <v>7527</v>
      </c>
      <c r="D227" s="29">
        <v>1700</v>
      </c>
      <c r="E227" s="30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 t="b">
        <v>1</v>
      </c>
      <c r="M227" s="27" t="s">
        <v>8269</v>
      </c>
      <c r="N227" s="27">
        <v>100</v>
      </c>
      <c r="O227" s="27">
        <v>37.78</v>
      </c>
      <c r="P227" s="27" t="s">
        <v>8315</v>
      </c>
      <c r="Q227" s="27" t="s">
        <v>8316</v>
      </c>
      <c r="R227" s="31">
        <v>41894.91375</v>
      </c>
      <c r="S227" s="31">
        <v>41938.029861111114</v>
      </c>
    </row>
    <row r="228" spans="1:19" ht="101.5" x14ac:dyDescent="0.35">
      <c r="A228" s="27">
        <v>3418</v>
      </c>
      <c r="B228" s="28" t="s">
        <v>3417</v>
      </c>
      <c r="C228" s="28" t="s">
        <v>7528</v>
      </c>
      <c r="D228" s="29">
        <v>4000</v>
      </c>
      <c r="E228" s="30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 t="b">
        <v>1</v>
      </c>
      <c r="M228" s="27" t="s">
        <v>8269</v>
      </c>
      <c r="N228" s="27">
        <v>101</v>
      </c>
      <c r="O228" s="27">
        <v>72.05</v>
      </c>
      <c r="P228" s="27" t="s">
        <v>8315</v>
      </c>
      <c r="Q228" s="27" t="s">
        <v>8316</v>
      </c>
      <c r="R228" s="31">
        <v>41752.83457175926</v>
      </c>
      <c r="S228" s="31">
        <v>41782.83457175926</v>
      </c>
    </row>
    <row r="229" spans="1:19" ht="130.5" x14ac:dyDescent="0.35">
      <c r="A229" s="27">
        <v>3421</v>
      </c>
      <c r="B229" s="28" t="s">
        <v>3420</v>
      </c>
      <c r="C229" s="28" t="s">
        <v>7531</v>
      </c>
      <c r="D229" s="29">
        <v>10000</v>
      </c>
      <c r="E229" s="30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 t="b">
        <v>1</v>
      </c>
      <c r="M229" s="27" t="s">
        <v>8269</v>
      </c>
      <c r="N229" s="27">
        <v>101</v>
      </c>
      <c r="O229" s="27">
        <v>103.21</v>
      </c>
      <c r="P229" s="27" t="s">
        <v>8315</v>
      </c>
      <c r="Q229" s="27" t="s">
        <v>8316</v>
      </c>
      <c r="R229" s="31">
        <v>42037.791238425925</v>
      </c>
      <c r="S229" s="31">
        <v>42067.791238425925</v>
      </c>
    </row>
    <row r="230" spans="1:19" ht="87" x14ac:dyDescent="0.35">
      <c r="A230" s="27">
        <v>3423</v>
      </c>
      <c r="B230" s="28" t="s">
        <v>3422</v>
      </c>
      <c r="C230" s="28" t="s">
        <v>7533</v>
      </c>
      <c r="D230" s="29">
        <v>250</v>
      </c>
      <c r="E230" s="30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 t="b">
        <v>1</v>
      </c>
      <c r="M230" s="27" t="s">
        <v>8269</v>
      </c>
      <c r="N230" s="27">
        <v>140</v>
      </c>
      <c r="O230" s="27">
        <v>35</v>
      </c>
      <c r="P230" s="27" t="s">
        <v>8315</v>
      </c>
      <c r="Q230" s="27" t="s">
        <v>8316</v>
      </c>
      <c r="R230" s="31">
        <v>42088.911354166667</v>
      </c>
      <c r="S230" s="31">
        <v>42118.911354166667</v>
      </c>
    </row>
    <row r="231" spans="1:19" ht="116" x14ac:dyDescent="0.35">
      <c r="A231" s="27">
        <v>3424</v>
      </c>
      <c r="B231" s="28" t="s">
        <v>3423</v>
      </c>
      <c r="C231" s="28" t="s">
        <v>7534</v>
      </c>
      <c r="D231" s="29">
        <v>6000</v>
      </c>
      <c r="E231" s="30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 t="b">
        <v>1</v>
      </c>
      <c r="M231" s="27" t="s">
        <v>8269</v>
      </c>
      <c r="N231" s="27">
        <v>104</v>
      </c>
      <c r="O231" s="27">
        <v>81.78</v>
      </c>
      <c r="P231" s="27" t="s">
        <v>8315</v>
      </c>
      <c r="Q231" s="27" t="s">
        <v>8316</v>
      </c>
      <c r="R231" s="31">
        <v>42018.676898148144</v>
      </c>
      <c r="S231" s="31">
        <v>42040.290972222225</v>
      </c>
    </row>
    <row r="232" spans="1:19" ht="101.5" x14ac:dyDescent="0.35">
      <c r="A232" s="27">
        <v>3425</v>
      </c>
      <c r="B232" s="28" t="s">
        <v>3424</v>
      </c>
      <c r="C232" s="28" t="s">
        <v>7535</v>
      </c>
      <c r="D232" s="29">
        <v>30000</v>
      </c>
      <c r="E232" s="30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 t="b">
        <v>1</v>
      </c>
      <c r="M232" s="27" t="s">
        <v>8269</v>
      </c>
      <c r="N232" s="27">
        <v>103</v>
      </c>
      <c r="O232" s="27">
        <v>297.02999999999997</v>
      </c>
      <c r="P232" s="27" t="s">
        <v>8315</v>
      </c>
      <c r="Q232" s="27" t="s">
        <v>8316</v>
      </c>
      <c r="R232" s="31">
        <v>41884.617314814815</v>
      </c>
      <c r="S232" s="31">
        <v>41916.617314814815</v>
      </c>
    </row>
    <row r="233" spans="1:19" ht="87" x14ac:dyDescent="0.35">
      <c r="A233" s="27">
        <v>3426</v>
      </c>
      <c r="B233" s="28" t="s">
        <v>3425</v>
      </c>
      <c r="C233" s="28" t="s">
        <v>7536</v>
      </c>
      <c r="D233" s="29">
        <v>3750</v>
      </c>
      <c r="E233" s="30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 t="b">
        <v>1</v>
      </c>
      <c r="M233" s="27" t="s">
        <v>8269</v>
      </c>
      <c r="N233" s="27">
        <v>108</v>
      </c>
      <c r="O233" s="27">
        <v>46.61</v>
      </c>
      <c r="P233" s="27" t="s">
        <v>8315</v>
      </c>
      <c r="Q233" s="27" t="s">
        <v>8316</v>
      </c>
      <c r="R233" s="31">
        <v>41884.056747685187</v>
      </c>
      <c r="S233" s="31">
        <v>41903.083333333336</v>
      </c>
    </row>
    <row r="234" spans="1:19" ht="116" x14ac:dyDescent="0.35">
      <c r="A234" s="27">
        <v>3431</v>
      </c>
      <c r="B234" s="28" t="s">
        <v>3430</v>
      </c>
      <c r="C234" s="28" t="s">
        <v>7541</v>
      </c>
      <c r="D234" s="29">
        <v>2000</v>
      </c>
      <c r="E234" s="30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 t="b">
        <v>1</v>
      </c>
      <c r="M234" s="27" t="s">
        <v>8269</v>
      </c>
      <c r="N234" s="27">
        <v>100</v>
      </c>
      <c r="O234" s="27">
        <v>95.24</v>
      </c>
      <c r="P234" s="27" t="s">
        <v>8315</v>
      </c>
      <c r="Q234" s="27" t="s">
        <v>8316</v>
      </c>
      <c r="R234" s="31">
        <v>41839.730937500004</v>
      </c>
      <c r="S234" s="31">
        <v>41869.730937500004</v>
      </c>
    </row>
    <row r="235" spans="1:19" ht="87" x14ac:dyDescent="0.35">
      <c r="A235" s="27">
        <v>3432</v>
      </c>
      <c r="B235" s="28" t="s">
        <v>3431</v>
      </c>
      <c r="C235" s="28" t="s">
        <v>7542</v>
      </c>
      <c r="D235" s="29">
        <v>2000</v>
      </c>
      <c r="E235" s="30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 t="b">
        <v>1</v>
      </c>
      <c r="M235" s="27" t="s">
        <v>8269</v>
      </c>
      <c r="N235" s="27">
        <v>110</v>
      </c>
      <c r="O235" s="27">
        <v>52.21</v>
      </c>
      <c r="P235" s="27" t="s">
        <v>8315</v>
      </c>
      <c r="Q235" s="27" t="s">
        <v>8316</v>
      </c>
      <c r="R235" s="31">
        <v>42380.581180555557</v>
      </c>
      <c r="S235" s="31">
        <v>42405.916666666672</v>
      </c>
    </row>
    <row r="236" spans="1:19" ht="58" x14ac:dyDescent="0.35">
      <c r="A236" s="27">
        <v>3433</v>
      </c>
      <c r="B236" s="28" t="s">
        <v>3432</v>
      </c>
      <c r="C236" s="28" t="s">
        <v>7543</v>
      </c>
      <c r="D236" s="29">
        <v>9500</v>
      </c>
      <c r="E236" s="30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 t="b">
        <v>1</v>
      </c>
      <c r="M236" s="27" t="s">
        <v>8269</v>
      </c>
      <c r="N236" s="27">
        <v>100</v>
      </c>
      <c r="O236" s="27">
        <v>134.15</v>
      </c>
      <c r="P236" s="27" t="s">
        <v>8315</v>
      </c>
      <c r="Q236" s="27" t="s">
        <v>8316</v>
      </c>
      <c r="R236" s="31">
        <v>41776.063136574077</v>
      </c>
      <c r="S236" s="31">
        <v>41807.125</v>
      </c>
    </row>
    <row r="237" spans="1:19" ht="101.5" x14ac:dyDescent="0.35">
      <c r="A237" s="27">
        <v>3434</v>
      </c>
      <c r="B237" s="28" t="s">
        <v>3433</v>
      </c>
      <c r="C237" s="28" t="s">
        <v>7544</v>
      </c>
      <c r="D237" s="29">
        <v>10000</v>
      </c>
      <c r="E237" s="30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 t="b">
        <v>1</v>
      </c>
      <c r="M237" s="27" t="s">
        <v>8269</v>
      </c>
      <c r="N237" s="27">
        <v>106</v>
      </c>
      <c r="O237" s="27">
        <v>62.83</v>
      </c>
      <c r="P237" s="27" t="s">
        <v>8315</v>
      </c>
      <c r="Q237" s="27" t="s">
        <v>8316</v>
      </c>
      <c r="R237" s="31">
        <v>41800.380428240744</v>
      </c>
      <c r="S237" s="31">
        <v>41830.380428240744</v>
      </c>
    </row>
    <row r="238" spans="1:19" ht="101.5" x14ac:dyDescent="0.35">
      <c r="A238" s="27">
        <v>3435</v>
      </c>
      <c r="B238" s="28" t="s">
        <v>3434</v>
      </c>
      <c r="C238" s="28" t="s">
        <v>7545</v>
      </c>
      <c r="D238" s="29">
        <v>1000</v>
      </c>
      <c r="E238" s="30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 t="b">
        <v>1</v>
      </c>
      <c r="M238" s="27" t="s">
        <v>8269</v>
      </c>
      <c r="N238" s="27">
        <v>112</v>
      </c>
      <c r="O238" s="27">
        <v>58.95</v>
      </c>
      <c r="P238" s="27" t="s">
        <v>8315</v>
      </c>
      <c r="Q238" s="27" t="s">
        <v>8316</v>
      </c>
      <c r="R238" s="31">
        <v>42572.61681712963</v>
      </c>
      <c r="S238" s="31">
        <v>42589.125</v>
      </c>
    </row>
    <row r="239" spans="1:19" ht="87" x14ac:dyDescent="0.35">
      <c r="A239" s="27">
        <v>3436</v>
      </c>
      <c r="B239" s="28" t="s">
        <v>3435</v>
      </c>
      <c r="C239" s="28" t="s">
        <v>7546</v>
      </c>
      <c r="D239" s="29">
        <v>5000</v>
      </c>
      <c r="E239" s="30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 t="b">
        <v>1</v>
      </c>
      <c r="M239" s="27" t="s">
        <v>8269</v>
      </c>
      <c r="N239" s="27">
        <v>106</v>
      </c>
      <c r="O239" s="27">
        <v>143.11000000000001</v>
      </c>
      <c r="P239" s="27" t="s">
        <v>8315</v>
      </c>
      <c r="Q239" s="27" t="s">
        <v>8316</v>
      </c>
      <c r="R239" s="31">
        <v>41851.541585648149</v>
      </c>
      <c r="S239" s="31">
        <v>41872.686111111114</v>
      </c>
    </row>
    <row r="240" spans="1:19" ht="116" x14ac:dyDescent="0.35">
      <c r="A240" s="27">
        <v>3437</v>
      </c>
      <c r="B240" s="28" t="s">
        <v>3436</v>
      </c>
      <c r="C240" s="28" t="s">
        <v>7547</v>
      </c>
      <c r="D240" s="29">
        <v>3000</v>
      </c>
      <c r="E240" s="30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 t="b">
        <v>1</v>
      </c>
      <c r="M240" s="27" t="s">
        <v>8269</v>
      </c>
      <c r="N240" s="27">
        <v>101</v>
      </c>
      <c r="O240" s="27">
        <v>84.17</v>
      </c>
      <c r="P240" s="27" t="s">
        <v>8315</v>
      </c>
      <c r="Q240" s="27" t="s">
        <v>8316</v>
      </c>
      <c r="R240" s="31">
        <v>42205.710879629631</v>
      </c>
      <c r="S240" s="31">
        <v>42235.710879629631</v>
      </c>
    </row>
    <row r="241" spans="1:19" ht="101.5" x14ac:dyDescent="0.35">
      <c r="A241" s="27">
        <v>3439</v>
      </c>
      <c r="B241" s="28" t="s">
        <v>3438</v>
      </c>
      <c r="C241" s="28" t="s">
        <v>7549</v>
      </c>
      <c r="D241" s="29">
        <v>1200</v>
      </c>
      <c r="E241" s="30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 t="b">
        <v>1</v>
      </c>
      <c r="M241" s="27" t="s">
        <v>8269</v>
      </c>
      <c r="N241" s="27">
        <v>135</v>
      </c>
      <c r="O241" s="27">
        <v>89.79</v>
      </c>
      <c r="P241" s="27" t="s">
        <v>8315</v>
      </c>
      <c r="Q241" s="27" t="s">
        <v>8316</v>
      </c>
      <c r="R241" s="31">
        <v>42374.911226851851</v>
      </c>
      <c r="S241" s="31">
        <v>42388.207638888889</v>
      </c>
    </row>
    <row r="242" spans="1:19" ht="87" x14ac:dyDescent="0.35">
      <c r="A242" s="27">
        <v>3440</v>
      </c>
      <c r="B242" s="28" t="s">
        <v>3439</v>
      </c>
      <c r="C242" s="28" t="s">
        <v>7550</v>
      </c>
      <c r="D242" s="29">
        <v>5000</v>
      </c>
      <c r="E242" s="30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 t="b">
        <v>1</v>
      </c>
      <c r="M242" s="27" t="s">
        <v>8269</v>
      </c>
      <c r="N242" s="27">
        <v>105</v>
      </c>
      <c r="O242" s="27">
        <v>64.16</v>
      </c>
      <c r="P242" s="27" t="s">
        <v>8315</v>
      </c>
      <c r="Q242" s="27" t="s">
        <v>8316</v>
      </c>
      <c r="R242" s="31">
        <v>41809.12300925926</v>
      </c>
      <c r="S242" s="31">
        <v>41831.677083333336</v>
      </c>
    </row>
    <row r="243" spans="1:19" ht="87" x14ac:dyDescent="0.35">
      <c r="A243" s="27">
        <v>3441</v>
      </c>
      <c r="B243" s="28" t="s">
        <v>3440</v>
      </c>
      <c r="C243" s="28" t="s">
        <v>7551</v>
      </c>
      <c r="D243" s="29">
        <v>2500</v>
      </c>
      <c r="E243" s="30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 t="b">
        <v>1</v>
      </c>
      <c r="M243" s="27" t="s">
        <v>8269</v>
      </c>
      <c r="N243" s="27">
        <v>103</v>
      </c>
      <c r="O243" s="27">
        <v>59.65</v>
      </c>
      <c r="P243" s="27" t="s">
        <v>8315</v>
      </c>
      <c r="Q243" s="27" t="s">
        <v>8316</v>
      </c>
      <c r="R243" s="31">
        <v>42294.429641203707</v>
      </c>
      <c r="S243" s="31">
        <v>42321.845138888893</v>
      </c>
    </row>
    <row r="244" spans="1:19" ht="101.5" x14ac:dyDescent="0.35">
      <c r="A244" s="27">
        <v>3442</v>
      </c>
      <c r="B244" s="28" t="s">
        <v>3441</v>
      </c>
      <c r="C244" s="28" t="s">
        <v>7552</v>
      </c>
      <c r="D244" s="29">
        <v>250</v>
      </c>
      <c r="E244" s="30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 t="b">
        <v>1</v>
      </c>
      <c r="M244" s="27" t="s">
        <v>8269</v>
      </c>
      <c r="N244" s="27">
        <v>100</v>
      </c>
      <c r="O244" s="27">
        <v>31.25</v>
      </c>
      <c r="P244" s="27" t="s">
        <v>8315</v>
      </c>
      <c r="Q244" s="27" t="s">
        <v>8316</v>
      </c>
      <c r="R244" s="31">
        <v>42124.841111111105</v>
      </c>
      <c r="S244" s="31">
        <v>42154.841111111105</v>
      </c>
    </row>
    <row r="245" spans="1:19" ht="87" x14ac:dyDescent="0.35">
      <c r="A245" s="27">
        <v>3443</v>
      </c>
      <c r="B245" s="28" t="s">
        <v>3442</v>
      </c>
      <c r="C245" s="28" t="s">
        <v>7553</v>
      </c>
      <c r="D245" s="29">
        <v>1000</v>
      </c>
      <c r="E245" s="30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 t="b">
        <v>1</v>
      </c>
      <c r="M245" s="27" t="s">
        <v>8269</v>
      </c>
      <c r="N245" s="27">
        <v>186</v>
      </c>
      <c r="O245" s="27">
        <v>41.22</v>
      </c>
      <c r="P245" s="27" t="s">
        <v>8315</v>
      </c>
      <c r="Q245" s="27" t="s">
        <v>8316</v>
      </c>
      <c r="R245" s="31">
        <v>41861.524837962963</v>
      </c>
      <c r="S245" s="31">
        <v>41891.524837962963</v>
      </c>
    </row>
    <row r="246" spans="1:19" ht="58" x14ac:dyDescent="0.35">
      <c r="A246" s="27">
        <v>3447</v>
      </c>
      <c r="B246" s="28" t="s">
        <v>3446</v>
      </c>
      <c r="C246" s="28" t="s">
        <v>7557</v>
      </c>
      <c r="D246" s="29">
        <v>1000</v>
      </c>
      <c r="E246" s="30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 t="b">
        <v>1</v>
      </c>
      <c r="M246" s="27" t="s">
        <v>8269</v>
      </c>
      <c r="N246" s="27">
        <v>108</v>
      </c>
      <c r="O246" s="27">
        <v>77</v>
      </c>
      <c r="P246" s="27" t="s">
        <v>8315</v>
      </c>
      <c r="Q246" s="27" t="s">
        <v>8316</v>
      </c>
      <c r="R246" s="31">
        <v>42402.889027777783</v>
      </c>
      <c r="S246" s="31">
        <v>42447.847361111111</v>
      </c>
    </row>
    <row r="247" spans="1:19" ht="87" x14ac:dyDescent="0.35">
      <c r="A247" s="27">
        <v>3448</v>
      </c>
      <c r="B247" s="28" t="s">
        <v>3447</v>
      </c>
      <c r="C247" s="28" t="s">
        <v>7558</v>
      </c>
      <c r="D247" s="29">
        <v>2100</v>
      </c>
      <c r="E247" s="30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 t="b">
        <v>1</v>
      </c>
      <c r="M247" s="27" t="s">
        <v>8269</v>
      </c>
      <c r="N247" s="27">
        <v>110</v>
      </c>
      <c r="O247" s="27">
        <v>51.22</v>
      </c>
      <c r="P247" s="27" t="s">
        <v>8315</v>
      </c>
      <c r="Q247" s="27" t="s">
        <v>8316</v>
      </c>
      <c r="R247" s="31">
        <v>41960.119085648148</v>
      </c>
      <c r="S247" s="31">
        <v>41990.119085648148</v>
      </c>
    </row>
    <row r="248" spans="1:19" ht="116" x14ac:dyDescent="0.35">
      <c r="A248" s="27">
        <v>3449</v>
      </c>
      <c r="B248" s="28" t="s">
        <v>3448</v>
      </c>
      <c r="C248" s="28" t="s">
        <v>7559</v>
      </c>
      <c r="D248" s="29">
        <v>800</v>
      </c>
      <c r="E248" s="30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 t="b">
        <v>1</v>
      </c>
      <c r="M248" s="27" t="s">
        <v>8269</v>
      </c>
      <c r="N248" s="27">
        <v>171</v>
      </c>
      <c r="O248" s="27">
        <v>68.25</v>
      </c>
      <c r="P248" s="27" t="s">
        <v>8315</v>
      </c>
      <c r="Q248" s="27" t="s">
        <v>8316</v>
      </c>
      <c r="R248" s="31">
        <v>42532.052523148144</v>
      </c>
      <c r="S248" s="31">
        <v>42560.166666666672</v>
      </c>
    </row>
    <row r="249" spans="1:19" ht="87" x14ac:dyDescent="0.35">
      <c r="A249" s="27">
        <v>3451</v>
      </c>
      <c r="B249" s="28" t="s">
        <v>3450</v>
      </c>
      <c r="C249" s="28" t="s">
        <v>7561</v>
      </c>
      <c r="D249" s="29">
        <v>650</v>
      </c>
      <c r="E249" s="30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 t="b">
        <v>1</v>
      </c>
      <c r="M249" s="27" t="s">
        <v>8269</v>
      </c>
      <c r="N249" s="27">
        <v>101</v>
      </c>
      <c r="O249" s="27">
        <v>41.13</v>
      </c>
      <c r="P249" s="27" t="s">
        <v>8315</v>
      </c>
      <c r="Q249" s="27" t="s">
        <v>8316</v>
      </c>
      <c r="R249" s="31">
        <v>42088.723692129628</v>
      </c>
      <c r="S249" s="31">
        <v>42115.723692129628</v>
      </c>
    </row>
    <row r="250" spans="1:19" ht="130.5" x14ac:dyDescent="0.35">
      <c r="A250" s="27">
        <v>3452</v>
      </c>
      <c r="B250" s="28" t="s">
        <v>3451</v>
      </c>
      <c r="C250" s="28" t="s">
        <v>7562</v>
      </c>
      <c r="D250" s="29">
        <v>1000</v>
      </c>
      <c r="E250" s="30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 t="b">
        <v>1</v>
      </c>
      <c r="M250" s="27" t="s">
        <v>8269</v>
      </c>
      <c r="N250" s="27">
        <v>153</v>
      </c>
      <c r="O250" s="27">
        <v>41.41</v>
      </c>
      <c r="P250" s="27" t="s">
        <v>8315</v>
      </c>
      <c r="Q250" s="27" t="s">
        <v>8316</v>
      </c>
      <c r="R250" s="31">
        <v>41820.639189814814</v>
      </c>
      <c r="S250" s="31">
        <v>41843.165972222225</v>
      </c>
    </row>
    <row r="251" spans="1:19" ht="145" x14ac:dyDescent="0.35">
      <c r="A251" s="27">
        <v>3455</v>
      </c>
      <c r="B251" s="28" t="s">
        <v>3454</v>
      </c>
      <c r="C251" s="28" t="s">
        <v>7565</v>
      </c>
      <c r="D251" s="29">
        <v>10000</v>
      </c>
      <c r="E251" s="30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 t="b">
        <v>1</v>
      </c>
      <c r="M251" s="27" t="s">
        <v>8269</v>
      </c>
      <c r="N251" s="27">
        <v>101</v>
      </c>
      <c r="O251" s="27">
        <v>145.87</v>
      </c>
      <c r="P251" s="27" t="s">
        <v>8315</v>
      </c>
      <c r="Q251" s="27" t="s">
        <v>8316</v>
      </c>
      <c r="R251" s="31">
        <v>42626.7503125</v>
      </c>
      <c r="S251" s="31">
        <v>42656.7503125</v>
      </c>
    </row>
    <row r="252" spans="1:19" ht="101.5" x14ac:dyDescent="0.35">
      <c r="A252" s="27">
        <v>3456</v>
      </c>
      <c r="B252" s="28" t="s">
        <v>3455</v>
      </c>
      <c r="C252" s="28" t="s">
        <v>7566</v>
      </c>
      <c r="D252" s="29">
        <v>3000</v>
      </c>
      <c r="E252" s="30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 t="b">
        <v>1</v>
      </c>
      <c r="M252" s="27" t="s">
        <v>8269</v>
      </c>
      <c r="N252" s="27">
        <v>191</v>
      </c>
      <c r="O252" s="27">
        <v>358.69</v>
      </c>
      <c r="P252" s="27" t="s">
        <v>8315</v>
      </c>
      <c r="Q252" s="27" t="s">
        <v>8316</v>
      </c>
      <c r="R252" s="31">
        <v>41821.205636574072</v>
      </c>
      <c r="S252" s="31">
        <v>41852.290972222225</v>
      </c>
    </row>
    <row r="253" spans="1:19" ht="101.5" x14ac:dyDescent="0.35">
      <c r="A253" s="27">
        <v>3457</v>
      </c>
      <c r="B253" s="28" t="s">
        <v>3456</v>
      </c>
      <c r="C253" s="28" t="s">
        <v>7567</v>
      </c>
      <c r="D253" s="29">
        <v>2000</v>
      </c>
      <c r="E253" s="30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 t="b">
        <v>1</v>
      </c>
      <c r="M253" s="27" t="s">
        <v>8269</v>
      </c>
      <c r="N253" s="27">
        <v>140</v>
      </c>
      <c r="O253" s="27">
        <v>50.98</v>
      </c>
      <c r="P253" s="27" t="s">
        <v>8315</v>
      </c>
      <c r="Q253" s="27" t="s">
        <v>8316</v>
      </c>
      <c r="R253" s="31">
        <v>42016.706678240742</v>
      </c>
      <c r="S253" s="31">
        <v>42047.249305555553</v>
      </c>
    </row>
    <row r="254" spans="1:19" ht="87" x14ac:dyDescent="0.35">
      <c r="A254" s="27">
        <v>3458</v>
      </c>
      <c r="B254" s="28" t="s">
        <v>3457</v>
      </c>
      <c r="C254" s="28" t="s">
        <v>7568</v>
      </c>
      <c r="D254" s="29">
        <v>978</v>
      </c>
      <c r="E254" s="30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 t="b">
        <v>1</v>
      </c>
      <c r="M254" s="27" t="s">
        <v>8269</v>
      </c>
      <c r="N254" s="27">
        <v>124</v>
      </c>
      <c r="O254" s="27">
        <v>45.04</v>
      </c>
      <c r="P254" s="27" t="s">
        <v>8315</v>
      </c>
      <c r="Q254" s="27" t="s">
        <v>8316</v>
      </c>
      <c r="R254" s="31">
        <v>42011.202581018515</v>
      </c>
      <c r="S254" s="31">
        <v>42038.185416666667</v>
      </c>
    </row>
    <row r="255" spans="1:19" ht="101.5" x14ac:dyDescent="0.35">
      <c r="A255" s="27">
        <v>3461</v>
      </c>
      <c r="B255" s="28" t="s">
        <v>3460</v>
      </c>
      <c r="C255" s="28" t="s">
        <v>7571</v>
      </c>
      <c r="D255" s="29">
        <v>500</v>
      </c>
      <c r="E255" s="30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 t="b">
        <v>1</v>
      </c>
      <c r="M255" s="27" t="s">
        <v>8269</v>
      </c>
      <c r="N255" s="27">
        <v>139</v>
      </c>
      <c r="O255" s="27">
        <v>57.92</v>
      </c>
      <c r="P255" s="27" t="s">
        <v>8315</v>
      </c>
      <c r="Q255" s="27" t="s">
        <v>8316</v>
      </c>
      <c r="R255" s="31">
        <v>42643.632858796293</v>
      </c>
      <c r="S255" s="31">
        <v>42672.125</v>
      </c>
    </row>
    <row r="256" spans="1:19" ht="87" x14ac:dyDescent="0.35">
      <c r="A256" s="27">
        <v>3462</v>
      </c>
      <c r="B256" s="28" t="s">
        <v>3461</v>
      </c>
      <c r="C256" s="28" t="s">
        <v>7572</v>
      </c>
      <c r="D256" s="29">
        <v>250</v>
      </c>
      <c r="E256" s="30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 t="b">
        <v>1</v>
      </c>
      <c r="M256" s="27" t="s">
        <v>8269</v>
      </c>
      <c r="N256" s="27">
        <v>202</v>
      </c>
      <c r="O256" s="27">
        <v>29.71</v>
      </c>
      <c r="P256" s="27" t="s">
        <v>8315</v>
      </c>
      <c r="Q256" s="27" t="s">
        <v>8316</v>
      </c>
      <c r="R256" s="31">
        <v>42179.898472222223</v>
      </c>
      <c r="S256" s="31">
        <v>42195.75</v>
      </c>
    </row>
    <row r="257" spans="1:19" ht="116" x14ac:dyDescent="0.35">
      <c r="A257" s="27">
        <v>3464</v>
      </c>
      <c r="B257" s="28" t="s">
        <v>3463</v>
      </c>
      <c r="C257" s="28" t="s">
        <v>7574</v>
      </c>
      <c r="D257" s="29">
        <v>5000</v>
      </c>
      <c r="E257" s="30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 t="b">
        <v>1</v>
      </c>
      <c r="M257" s="27" t="s">
        <v>8269</v>
      </c>
      <c r="N257" s="27">
        <v>102</v>
      </c>
      <c r="O257" s="27">
        <v>55.01</v>
      </c>
      <c r="P257" s="27" t="s">
        <v>8315</v>
      </c>
      <c r="Q257" s="27" t="s">
        <v>8316</v>
      </c>
      <c r="R257" s="31">
        <v>42575.130057870367</v>
      </c>
      <c r="S257" s="31">
        <v>42605.130057870367</v>
      </c>
    </row>
    <row r="258" spans="1:19" ht="87" x14ac:dyDescent="0.35">
      <c r="A258" s="27">
        <v>3466</v>
      </c>
      <c r="B258" s="28" t="s">
        <v>3465</v>
      </c>
      <c r="C258" s="28" t="s">
        <v>7576</v>
      </c>
      <c r="D258" s="29">
        <v>3500</v>
      </c>
      <c r="E258" s="30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 t="b">
        <v>1</v>
      </c>
      <c r="M258" s="27" t="s">
        <v>8269</v>
      </c>
      <c r="N258" s="27">
        <v>127</v>
      </c>
      <c r="O258" s="27">
        <v>72.95</v>
      </c>
      <c r="P258" s="27" t="s">
        <v>8315</v>
      </c>
      <c r="Q258" s="27" t="s">
        <v>8316</v>
      </c>
      <c r="R258" s="31">
        <v>42420.019097222219</v>
      </c>
      <c r="S258" s="31">
        <v>42479.977430555555</v>
      </c>
    </row>
    <row r="259" spans="1:19" ht="43.5" x14ac:dyDescent="0.35">
      <c r="A259" s="27">
        <v>3467</v>
      </c>
      <c r="B259" s="28" t="s">
        <v>3466</v>
      </c>
      <c r="C259" s="28" t="s">
        <v>7577</v>
      </c>
      <c r="D259" s="29">
        <v>3000</v>
      </c>
      <c r="E259" s="30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 t="b">
        <v>1</v>
      </c>
      <c r="M259" s="27" t="s">
        <v>8269</v>
      </c>
      <c r="N259" s="27">
        <v>101</v>
      </c>
      <c r="O259" s="27">
        <v>64.47</v>
      </c>
      <c r="P259" s="27" t="s">
        <v>8315</v>
      </c>
      <c r="Q259" s="27" t="s">
        <v>8316</v>
      </c>
      <c r="R259" s="31">
        <v>42053.671666666662</v>
      </c>
      <c r="S259" s="31">
        <v>42083.630000000005</v>
      </c>
    </row>
    <row r="260" spans="1:19" ht="101.5" x14ac:dyDescent="0.35">
      <c r="A260" s="27">
        <v>3468</v>
      </c>
      <c r="B260" s="28" t="s">
        <v>3467</v>
      </c>
      <c r="C260" s="28" t="s">
        <v>7578</v>
      </c>
      <c r="D260" s="29">
        <v>10000</v>
      </c>
      <c r="E260" s="30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 t="b">
        <v>1</v>
      </c>
      <c r="M260" s="27" t="s">
        <v>8269</v>
      </c>
      <c r="N260" s="27">
        <v>122</v>
      </c>
      <c r="O260" s="27">
        <v>716.35</v>
      </c>
      <c r="P260" s="27" t="s">
        <v>8315</v>
      </c>
      <c r="Q260" s="27" t="s">
        <v>8316</v>
      </c>
      <c r="R260" s="31">
        <v>42605.765381944439</v>
      </c>
      <c r="S260" s="31">
        <v>42634.125</v>
      </c>
    </row>
    <row r="261" spans="1:19" ht="101.5" x14ac:dyDescent="0.35">
      <c r="A261" s="27">
        <v>3469</v>
      </c>
      <c r="B261" s="28" t="s">
        <v>3468</v>
      </c>
      <c r="C261" s="28" t="s">
        <v>7579</v>
      </c>
      <c r="D261" s="29">
        <v>2800</v>
      </c>
      <c r="E261" s="30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 t="b">
        <v>1</v>
      </c>
      <c r="M261" s="27" t="s">
        <v>8269</v>
      </c>
      <c r="N261" s="27">
        <v>113</v>
      </c>
      <c r="O261" s="27">
        <v>50.4</v>
      </c>
      <c r="P261" s="27" t="s">
        <v>8315</v>
      </c>
      <c r="Q261" s="27" t="s">
        <v>8316</v>
      </c>
      <c r="R261" s="31">
        <v>42458.641724537039</v>
      </c>
      <c r="S261" s="31">
        <v>42488.641724537039</v>
      </c>
    </row>
    <row r="262" spans="1:19" ht="72.5" x14ac:dyDescent="0.35">
      <c r="A262" s="27">
        <v>3470</v>
      </c>
      <c r="B262" s="28" t="s">
        <v>3469</v>
      </c>
      <c r="C262" s="28" t="s">
        <v>7580</v>
      </c>
      <c r="D262" s="29">
        <v>250</v>
      </c>
      <c r="E262" s="30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 t="b">
        <v>1</v>
      </c>
      <c r="M262" s="27" t="s">
        <v>8269</v>
      </c>
      <c r="N262" s="27">
        <v>150</v>
      </c>
      <c r="O262" s="27">
        <v>41.67</v>
      </c>
      <c r="P262" s="27" t="s">
        <v>8315</v>
      </c>
      <c r="Q262" s="27" t="s">
        <v>8316</v>
      </c>
      <c r="R262" s="31">
        <v>42529.022013888884</v>
      </c>
      <c r="S262" s="31">
        <v>42566.901388888888</v>
      </c>
    </row>
    <row r="263" spans="1:19" ht="116" x14ac:dyDescent="0.35">
      <c r="A263" s="27">
        <v>3472</v>
      </c>
      <c r="B263" s="28" t="s">
        <v>3471</v>
      </c>
      <c r="C263" s="28" t="s">
        <v>7582</v>
      </c>
      <c r="D263" s="29">
        <v>2000</v>
      </c>
      <c r="E263" s="30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 t="b">
        <v>1</v>
      </c>
      <c r="M263" s="27" t="s">
        <v>8269</v>
      </c>
      <c r="N263" s="27">
        <v>102</v>
      </c>
      <c r="O263" s="27">
        <v>88.74</v>
      </c>
      <c r="P263" s="27" t="s">
        <v>8315</v>
      </c>
      <c r="Q263" s="27" t="s">
        <v>8316</v>
      </c>
      <c r="R263" s="31">
        <v>41928.170497685183</v>
      </c>
      <c r="S263" s="31">
        <v>41949.249305555553</v>
      </c>
    </row>
    <row r="264" spans="1:19" ht="87" x14ac:dyDescent="0.35">
      <c r="A264" s="27">
        <v>3473</v>
      </c>
      <c r="B264" s="28" t="s">
        <v>3472</v>
      </c>
      <c r="C264" s="28" t="s">
        <v>7583</v>
      </c>
      <c r="D264" s="29">
        <v>4900</v>
      </c>
      <c r="E264" s="30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 t="b">
        <v>1</v>
      </c>
      <c r="M264" s="27" t="s">
        <v>8269</v>
      </c>
      <c r="N264" s="27">
        <v>100</v>
      </c>
      <c r="O264" s="27">
        <v>148.47999999999999</v>
      </c>
      <c r="P264" s="27" t="s">
        <v>8315</v>
      </c>
      <c r="Q264" s="27" t="s">
        <v>8316</v>
      </c>
      <c r="R264" s="31">
        <v>42062.834444444445</v>
      </c>
      <c r="S264" s="31">
        <v>42083.852083333331</v>
      </c>
    </row>
    <row r="265" spans="1:19" ht="101.5" x14ac:dyDescent="0.35">
      <c r="A265" s="27">
        <v>3476</v>
      </c>
      <c r="B265" s="28" t="s">
        <v>3475</v>
      </c>
      <c r="C265" s="28" t="s">
        <v>7586</v>
      </c>
      <c r="D265" s="29">
        <v>300</v>
      </c>
      <c r="E265" s="30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 t="b">
        <v>1</v>
      </c>
      <c r="M265" s="27" t="s">
        <v>8269</v>
      </c>
      <c r="N265" s="27">
        <v>104</v>
      </c>
      <c r="O265" s="27">
        <v>52</v>
      </c>
      <c r="P265" s="27" t="s">
        <v>8315</v>
      </c>
      <c r="Q265" s="27" t="s">
        <v>8316</v>
      </c>
      <c r="R265" s="31">
        <v>41921.279976851853</v>
      </c>
      <c r="S265" s="31">
        <v>41939.125</v>
      </c>
    </row>
    <row r="266" spans="1:19" ht="87" x14ac:dyDescent="0.35">
      <c r="A266" s="27">
        <v>3477</v>
      </c>
      <c r="B266" s="28" t="s">
        <v>3476</v>
      </c>
      <c r="C266" s="28" t="s">
        <v>7587</v>
      </c>
      <c r="D266" s="29">
        <v>1800</v>
      </c>
      <c r="E266" s="30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 t="b">
        <v>1</v>
      </c>
      <c r="M266" s="27" t="s">
        <v>8269</v>
      </c>
      <c r="N266" s="27">
        <v>115</v>
      </c>
      <c r="O266" s="27">
        <v>53.23</v>
      </c>
      <c r="P266" s="27" t="s">
        <v>8315</v>
      </c>
      <c r="Q266" s="27" t="s">
        <v>8316</v>
      </c>
      <c r="R266" s="31">
        <v>42128.736608796295</v>
      </c>
      <c r="S266" s="31">
        <v>42141.125</v>
      </c>
    </row>
    <row r="267" spans="1:19" ht="87" x14ac:dyDescent="0.35">
      <c r="A267" s="27">
        <v>3478</v>
      </c>
      <c r="B267" s="28" t="s">
        <v>3477</v>
      </c>
      <c r="C267" s="28" t="s">
        <v>7588</v>
      </c>
      <c r="D267" s="29">
        <v>2000</v>
      </c>
      <c r="E267" s="30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 t="b">
        <v>1</v>
      </c>
      <c r="M267" s="27" t="s">
        <v>8269</v>
      </c>
      <c r="N267" s="27">
        <v>113</v>
      </c>
      <c r="O267" s="27">
        <v>39.6</v>
      </c>
      <c r="P267" s="27" t="s">
        <v>8315</v>
      </c>
      <c r="Q267" s="27" t="s">
        <v>8316</v>
      </c>
      <c r="R267" s="31">
        <v>42053.916921296302</v>
      </c>
      <c r="S267" s="31">
        <v>42079.875</v>
      </c>
    </row>
    <row r="268" spans="1:19" ht="87" x14ac:dyDescent="0.35">
      <c r="A268" s="27">
        <v>3480</v>
      </c>
      <c r="B268" s="28" t="s">
        <v>3479</v>
      </c>
      <c r="C268" s="28" t="s">
        <v>7590</v>
      </c>
      <c r="D268" s="29">
        <v>1500</v>
      </c>
      <c r="E268" s="30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 t="b">
        <v>1</v>
      </c>
      <c r="M268" s="27" t="s">
        <v>8269</v>
      </c>
      <c r="N268" s="27">
        <v>143</v>
      </c>
      <c r="O268" s="27">
        <v>164.62</v>
      </c>
      <c r="P268" s="27" t="s">
        <v>8315</v>
      </c>
      <c r="Q268" s="27" t="s">
        <v>8316</v>
      </c>
      <c r="R268" s="31">
        <v>42171.317442129628</v>
      </c>
      <c r="S268" s="31">
        <v>42195.875</v>
      </c>
    </row>
    <row r="269" spans="1:19" ht="87" x14ac:dyDescent="0.35">
      <c r="A269" s="27">
        <v>3483</v>
      </c>
      <c r="B269" s="28" t="s">
        <v>3482</v>
      </c>
      <c r="C269" s="28" t="s">
        <v>7593</v>
      </c>
      <c r="D269" s="29">
        <v>3350</v>
      </c>
      <c r="E269" s="30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 t="b">
        <v>1</v>
      </c>
      <c r="M269" s="27" t="s">
        <v>8269</v>
      </c>
      <c r="N269" s="27">
        <v>160</v>
      </c>
      <c r="O269" s="27">
        <v>40.29</v>
      </c>
      <c r="P269" s="27" t="s">
        <v>8315</v>
      </c>
      <c r="Q269" s="27" t="s">
        <v>8316</v>
      </c>
      <c r="R269" s="31">
        <v>41793.668761574074</v>
      </c>
      <c r="S269" s="31">
        <v>41823.668761574074</v>
      </c>
    </row>
    <row r="270" spans="1:19" ht="101.5" x14ac:dyDescent="0.35">
      <c r="A270" s="27">
        <v>3484</v>
      </c>
      <c r="B270" s="28" t="s">
        <v>3483</v>
      </c>
      <c r="C270" s="28" t="s">
        <v>7594</v>
      </c>
      <c r="D270" s="29">
        <v>2500</v>
      </c>
      <c r="E270" s="30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 t="b">
        <v>1</v>
      </c>
      <c r="M270" s="27" t="s">
        <v>8269</v>
      </c>
      <c r="N270" s="27">
        <v>114</v>
      </c>
      <c r="O270" s="27">
        <v>64.91</v>
      </c>
      <c r="P270" s="27" t="s">
        <v>8315</v>
      </c>
      <c r="Q270" s="27" t="s">
        <v>8316</v>
      </c>
      <c r="R270" s="31">
        <v>42506.760405092587</v>
      </c>
      <c r="S270" s="31">
        <v>42536.760405092587</v>
      </c>
    </row>
    <row r="271" spans="1:19" ht="87" x14ac:dyDescent="0.35">
      <c r="A271" s="27">
        <v>3485</v>
      </c>
      <c r="B271" s="28" t="s">
        <v>3484</v>
      </c>
      <c r="C271" s="28" t="s">
        <v>7595</v>
      </c>
      <c r="D271" s="29">
        <v>1650</v>
      </c>
      <c r="E271" s="30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 t="b">
        <v>1</v>
      </c>
      <c r="M271" s="27" t="s">
        <v>8269</v>
      </c>
      <c r="N271" s="27">
        <v>101</v>
      </c>
      <c r="O271" s="27">
        <v>55.33</v>
      </c>
      <c r="P271" s="27" t="s">
        <v>8315</v>
      </c>
      <c r="Q271" s="27" t="s">
        <v>8316</v>
      </c>
      <c r="R271" s="31">
        <v>42372.693055555559</v>
      </c>
      <c r="S271" s="31">
        <v>42402.693055555559</v>
      </c>
    </row>
    <row r="272" spans="1:19" ht="101.5" x14ac:dyDescent="0.35">
      <c r="A272" s="27">
        <v>3486</v>
      </c>
      <c r="B272" s="28" t="s">
        <v>3485</v>
      </c>
      <c r="C272" s="28" t="s">
        <v>7596</v>
      </c>
      <c r="D272" s="29">
        <v>3000</v>
      </c>
      <c r="E272" s="30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 t="b">
        <v>1</v>
      </c>
      <c r="M272" s="27" t="s">
        <v>8269</v>
      </c>
      <c r="N272" s="27">
        <v>155</v>
      </c>
      <c r="O272" s="27">
        <v>83.14</v>
      </c>
      <c r="P272" s="27" t="s">
        <v>8315</v>
      </c>
      <c r="Q272" s="27" t="s">
        <v>8316</v>
      </c>
      <c r="R272" s="31">
        <v>42126.87501157407</v>
      </c>
      <c r="S272" s="31">
        <v>42158.290972222225</v>
      </c>
    </row>
    <row r="273" spans="1:19" ht="101.5" x14ac:dyDescent="0.35">
      <c r="A273" s="27">
        <v>3488</v>
      </c>
      <c r="B273" s="28" t="s">
        <v>3487</v>
      </c>
      <c r="C273" s="28" t="s">
        <v>7598</v>
      </c>
      <c r="D273" s="29">
        <v>3000</v>
      </c>
      <c r="E273" s="30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 t="b">
        <v>1</v>
      </c>
      <c r="M273" s="27" t="s">
        <v>8269</v>
      </c>
      <c r="N273" s="27">
        <v>121</v>
      </c>
      <c r="O273" s="27">
        <v>125.38</v>
      </c>
      <c r="P273" s="27" t="s">
        <v>8315</v>
      </c>
      <c r="Q273" s="27" t="s">
        <v>8316</v>
      </c>
      <c r="R273" s="31">
        <v>42087.768055555556</v>
      </c>
      <c r="S273" s="31">
        <v>42111.666666666672</v>
      </c>
    </row>
    <row r="274" spans="1:19" ht="130.5" x14ac:dyDescent="0.35">
      <c r="A274" s="27">
        <v>3490</v>
      </c>
      <c r="B274" s="28" t="s">
        <v>3489</v>
      </c>
      <c r="C274" s="28" t="s">
        <v>7600</v>
      </c>
      <c r="D274" s="29">
        <v>1000</v>
      </c>
      <c r="E274" s="30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 t="b">
        <v>1</v>
      </c>
      <c r="M274" s="27" t="s">
        <v>8269</v>
      </c>
      <c r="N274" s="27">
        <v>128</v>
      </c>
      <c r="O274" s="27">
        <v>47.22</v>
      </c>
      <c r="P274" s="27" t="s">
        <v>8315</v>
      </c>
      <c r="Q274" s="27" t="s">
        <v>8316</v>
      </c>
      <c r="R274" s="31">
        <v>42443.802361111113</v>
      </c>
      <c r="S274" s="31">
        <v>42473.802361111113</v>
      </c>
    </row>
    <row r="275" spans="1:19" ht="116" x14ac:dyDescent="0.35">
      <c r="A275" s="27">
        <v>3491</v>
      </c>
      <c r="B275" s="28" t="s">
        <v>3490</v>
      </c>
      <c r="C275" s="28" t="s">
        <v>7601</v>
      </c>
      <c r="D275" s="29">
        <v>500</v>
      </c>
      <c r="E275" s="30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 t="b">
        <v>1</v>
      </c>
      <c r="M275" s="27" t="s">
        <v>8269</v>
      </c>
      <c r="N275" s="27">
        <v>158</v>
      </c>
      <c r="O275" s="27">
        <v>79.099999999999994</v>
      </c>
      <c r="P275" s="27" t="s">
        <v>8315</v>
      </c>
      <c r="Q275" s="27" t="s">
        <v>8316</v>
      </c>
      <c r="R275" s="31">
        <v>42121.249814814815</v>
      </c>
      <c r="S275" s="31">
        <v>42142.249814814815</v>
      </c>
    </row>
    <row r="276" spans="1:19" ht="101.5" x14ac:dyDescent="0.35">
      <c r="A276" s="27">
        <v>3492</v>
      </c>
      <c r="B276" s="28" t="s">
        <v>3491</v>
      </c>
      <c r="C276" s="28" t="s">
        <v>7602</v>
      </c>
      <c r="D276" s="29">
        <v>3800</v>
      </c>
      <c r="E276" s="30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 t="b">
        <v>1</v>
      </c>
      <c r="M276" s="27" t="s">
        <v>8269</v>
      </c>
      <c r="N276" s="27">
        <v>105</v>
      </c>
      <c r="O276" s="27">
        <v>114.29</v>
      </c>
      <c r="P276" s="27" t="s">
        <v>8315</v>
      </c>
      <c r="Q276" s="27" t="s">
        <v>8316</v>
      </c>
      <c r="R276" s="31">
        <v>42268.009224537032</v>
      </c>
      <c r="S276" s="31">
        <v>42303.009224537032</v>
      </c>
    </row>
    <row r="277" spans="1:19" ht="101.5" x14ac:dyDescent="0.35">
      <c r="A277" s="27">
        <v>3493</v>
      </c>
      <c r="B277" s="28" t="s">
        <v>3492</v>
      </c>
      <c r="C277" s="28" t="s">
        <v>7603</v>
      </c>
      <c r="D277" s="29">
        <v>1500</v>
      </c>
      <c r="E277" s="30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 t="b">
        <v>1</v>
      </c>
      <c r="M277" s="27" t="s">
        <v>8269</v>
      </c>
      <c r="N277" s="27">
        <v>100</v>
      </c>
      <c r="O277" s="27">
        <v>51.72</v>
      </c>
      <c r="P277" s="27" t="s">
        <v>8315</v>
      </c>
      <c r="Q277" s="27" t="s">
        <v>8316</v>
      </c>
      <c r="R277" s="31">
        <v>41848.866157407407</v>
      </c>
      <c r="S277" s="31">
        <v>41868.21597222222</v>
      </c>
    </row>
    <row r="278" spans="1:19" ht="101.5" x14ac:dyDescent="0.35">
      <c r="A278" s="27">
        <v>3494</v>
      </c>
      <c r="B278" s="28" t="s">
        <v>3493</v>
      </c>
      <c r="C278" s="28" t="s">
        <v>7604</v>
      </c>
      <c r="D278" s="29">
        <v>400</v>
      </c>
      <c r="E278" s="30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 t="b">
        <v>1</v>
      </c>
      <c r="M278" s="27" t="s">
        <v>8269</v>
      </c>
      <c r="N278" s="27">
        <v>100</v>
      </c>
      <c r="O278" s="27">
        <v>30.77</v>
      </c>
      <c r="P278" s="27" t="s">
        <v>8315</v>
      </c>
      <c r="Q278" s="27" t="s">
        <v>8316</v>
      </c>
      <c r="R278" s="31">
        <v>42689.214988425927</v>
      </c>
      <c r="S278" s="31">
        <v>42700.25</v>
      </c>
    </row>
    <row r="279" spans="1:19" ht="101.5" x14ac:dyDescent="0.35">
      <c r="A279" s="27">
        <v>3496</v>
      </c>
      <c r="B279" s="28" t="s">
        <v>3495</v>
      </c>
      <c r="C279" s="28" t="s">
        <v>7606</v>
      </c>
      <c r="D279" s="29">
        <v>3000</v>
      </c>
      <c r="E279" s="30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 t="b">
        <v>1</v>
      </c>
      <c r="M279" s="27" t="s">
        <v>8269</v>
      </c>
      <c r="N279" s="27">
        <v>124</v>
      </c>
      <c r="O279" s="27">
        <v>47.85</v>
      </c>
      <c r="P279" s="27" t="s">
        <v>8315</v>
      </c>
      <c r="Q279" s="27" t="s">
        <v>8316</v>
      </c>
      <c r="R279" s="31">
        <v>42584.846828703703</v>
      </c>
      <c r="S279" s="31">
        <v>42624.846828703703</v>
      </c>
    </row>
    <row r="280" spans="1:19" ht="101.5" x14ac:dyDescent="0.35">
      <c r="A280" s="27">
        <v>3497</v>
      </c>
      <c r="B280" s="28" t="s">
        <v>3496</v>
      </c>
      <c r="C280" s="28" t="s">
        <v>7607</v>
      </c>
      <c r="D280" s="29">
        <v>1551</v>
      </c>
      <c r="E280" s="30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 t="b">
        <v>1</v>
      </c>
      <c r="M280" s="27" t="s">
        <v>8269</v>
      </c>
      <c r="N280" s="27">
        <v>109</v>
      </c>
      <c r="O280" s="27">
        <v>34.409999999999997</v>
      </c>
      <c r="P280" s="27" t="s">
        <v>8315</v>
      </c>
      <c r="Q280" s="27" t="s">
        <v>8316</v>
      </c>
      <c r="R280" s="31">
        <v>42511.741944444439</v>
      </c>
      <c r="S280" s="31">
        <v>42523.916666666672</v>
      </c>
    </row>
    <row r="281" spans="1:19" ht="101.5" x14ac:dyDescent="0.35">
      <c r="A281" s="27">
        <v>3499</v>
      </c>
      <c r="B281" s="28" t="s">
        <v>3498</v>
      </c>
      <c r="C281" s="28" t="s">
        <v>7609</v>
      </c>
      <c r="D281" s="29">
        <v>2000</v>
      </c>
      <c r="E281" s="30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 t="b">
        <v>1</v>
      </c>
      <c r="M281" s="27" t="s">
        <v>8269</v>
      </c>
      <c r="N281" s="27">
        <v>106</v>
      </c>
      <c r="O281" s="27">
        <v>60.29</v>
      </c>
      <c r="P281" s="27" t="s">
        <v>8315</v>
      </c>
      <c r="Q281" s="27" t="s">
        <v>8316</v>
      </c>
      <c r="R281" s="31">
        <v>42132.036168981482</v>
      </c>
      <c r="S281" s="31">
        <v>42186.290972222225</v>
      </c>
    </row>
    <row r="282" spans="1:19" ht="130.5" x14ac:dyDescent="0.35">
      <c r="A282" s="27">
        <v>3500</v>
      </c>
      <c r="B282" s="28" t="s">
        <v>3499</v>
      </c>
      <c r="C282" s="28" t="s">
        <v>7610</v>
      </c>
      <c r="D282" s="29">
        <v>1000</v>
      </c>
      <c r="E282" s="30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 t="b">
        <v>1</v>
      </c>
      <c r="M282" s="27" t="s">
        <v>8269</v>
      </c>
      <c r="N282" s="27">
        <v>106</v>
      </c>
      <c r="O282" s="27">
        <v>25.31</v>
      </c>
      <c r="P282" s="27" t="s">
        <v>8315</v>
      </c>
      <c r="Q282" s="27" t="s">
        <v>8316</v>
      </c>
      <c r="R282" s="31">
        <v>42419.91942129629</v>
      </c>
      <c r="S282" s="31">
        <v>42436.207638888889</v>
      </c>
    </row>
    <row r="283" spans="1:19" ht="101.5" x14ac:dyDescent="0.35">
      <c r="A283" s="27">
        <v>3502</v>
      </c>
      <c r="B283" s="28" t="s">
        <v>3501</v>
      </c>
      <c r="C283" s="28" t="s">
        <v>7612</v>
      </c>
      <c r="D283" s="29">
        <v>4000</v>
      </c>
      <c r="E283" s="30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 t="b">
        <v>1</v>
      </c>
      <c r="M283" s="27" t="s">
        <v>8269</v>
      </c>
      <c r="N283" s="27">
        <v>105</v>
      </c>
      <c r="O283" s="27">
        <v>136</v>
      </c>
      <c r="P283" s="27" t="s">
        <v>8315</v>
      </c>
      <c r="Q283" s="27" t="s">
        <v>8316</v>
      </c>
      <c r="R283" s="31">
        <v>42430.839398148149</v>
      </c>
      <c r="S283" s="31">
        <v>42445.165972222225</v>
      </c>
    </row>
    <row r="284" spans="1:19" ht="101.5" x14ac:dyDescent="0.35">
      <c r="A284" s="27">
        <v>3504</v>
      </c>
      <c r="B284" s="28" t="s">
        <v>3503</v>
      </c>
      <c r="C284" s="28" t="s">
        <v>7614</v>
      </c>
      <c r="D284" s="29">
        <v>1000</v>
      </c>
      <c r="E284" s="30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 t="b">
        <v>1</v>
      </c>
      <c r="M284" s="27" t="s">
        <v>8269</v>
      </c>
      <c r="N284" s="27">
        <v>100</v>
      </c>
      <c r="O284" s="27">
        <v>125</v>
      </c>
      <c r="P284" s="27" t="s">
        <v>8315</v>
      </c>
      <c r="Q284" s="27" t="s">
        <v>8316</v>
      </c>
      <c r="R284" s="31">
        <v>42297.748738425929</v>
      </c>
      <c r="S284" s="31">
        <v>42327.790405092594</v>
      </c>
    </row>
    <row r="285" spans="1:19" ht="116" x14ac:dyDescent="0.35">
      <c r="A285" s="27">
        <v>3505</v>
      </c>
      <c r="B285" s="28" t="s">
        <v>3504</v>
      </c>
      <c r="C285" s="28" t="s">
        <v>7615</v>
      </c>
      <c r="D285" s="29">
        <v>2500</v>
      </c>
      <c r="E285" s="30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 t="b">
        <v>1</v>
      </c>
      <c r="M285" s="27" t="s">
        <v>8269</v>
      </c>
      <c r="N285" s="27">
        <v>104</v>
      </c>
      <c r="O285" s="27">
        <v>66.510000000000005</v>
      </c>
      <c r="P285" s="27" t="s">
        <v>8315</v>
      </c>
      <c r="Q285" s="27" t="s">
        <v>8316</v>
      </c>
      <c r="R285" s="31">
        <v>41760.935706018521</v>
      </c>
      <c r="S285" s="31">
        <v>41772.166666666664</v>
      </c>
    </row>
    <row r="286" spans="1:19" ht="116" x14ac:dyDescent="0.35">
      <c r="A286" s="27">
        <v>3506</v>
      </c>
      <c r="B286" s="28" t="s">
        <v>3505</v>
      </c>
      <c r="C286" s="28" t="s">
        <v>7616</v>
      </c>
      <c r="D286" s="29">
        <v>3000</v>
      </c>
      <c r="E286" s="30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 t="b">
        <v>1</v>
      </c>
      <c r="M286" s="27" t="s">
        <v>8269</v>
      </c>
      <c r="N286" s="27">
        <v>102</v>
      </c>
      <c r="O286" s="27">
        <v>105</v>
      </c>
      <c r="P286" s="27" t="s">
        <v>8315</v>
      </c>
      <c r="Q286" s="27" t="s">
        <v>8316</v>
      </c>
      <c r="R286" s="31">
        <v>41829.734259259261</v>
      </c>
      <c r="S286" s="31">
        <v>41874.734259259261</v>
      </c>
    </row>
    <row r="287" spans="1:19" ht="87" x14ac:dyDescent="0.35">
      <c r="A287" s="27">
        <v>3507</v>
      </c>
      <c r="B287" s="28" t="s">
        <v>3506</v>
      </c>
      <c r="C287" s="28" t="s">
        <v>7617</v>
      </c>
      <c r="D287" s="29">
        <v>10000</v>
      </c>
      <c r="E287" s="30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 t="b">
        <v>1</v>
      </c>
      <c r="M287" s="27" t="s">
        <v>8269</v>
      </c>
      <c r="N287" s="27">
        <v>104</v>
      </c>
      <c r="O287" s="27">
        <v>145</v>
      </c>
      <c r="P287" s="27" t="s">
        <v>8315</v>
      </c>
      <c r="Q287" s="27" t="s">
        <v>8316</v>
      </c>
      <c r="R287" s="31">
        <v>42491.92288194444</v>
      </c>
      <c r="S287" s="31">
        <v>42521.92288194444</v>
      </c>
    </row>
    <row r="288" spans="1:19" ht="101.5" x14ac:dyDescent="0.35">
      <c r="A288" s="27">
        <v>3509</v>
      </c>
      <c r="B288" s="28" t="s">
        <v>3508</v>
      </c>
      <c r="C288" s="28" t="s">
        <v>7619</v>
      </c>
      <c r="D288" s="29">
        <v>3000</v>
      </c>
      <c r="E288" s="30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 t="b">
        <v>1</v>
      </c>
      <c r="M288" s="27" t="s">
        <v>8269</v>
      </c>
      <c r="N288" s="27">
        <v>106</v>
      </c>
      <c r="O288" s="27">
        <v>96.67</v>
      </c>
      <c r="P288" s="27" t="s">
        <v>8315</v>
      </c>
      <c r="Q288" s="27" t="s">
        <v>8316</v>
      </c>
      <c r="R288" s="31">
        <v>41950.859560185185</v>
      </c>
      <c r="S288" s="31">
        <v>41964.204861111109</v>
      </c>
    </row>
    <row r="289" spans="1:19" ht="101.5" x14ac:dyDescent="0.35">
      <c r="A289" s="27">
        <v>3510</v>
      </c>
      <c r="B289" s="28" t="s">
        <v>3509</v>
      </c>
      <c r="C289" s="28" t="s">
        <v>7620</v>
      </c>
      <c r="D289" s="29">
        <v>900</v>
      </c>
      <c r="E289" s="30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 t="b">
        <v>1</v>
      </c>
      <c r="M289" s="27" t="s">
        <v>8269</v>
      </c>
      <c r="N289" s="27">
        <v>101</v>
      </c>
      <c r="O289" s="27">
        <v>60.33</v>
      </c>
      <c r="P289" s="27" t="s">
        <v>8315</v>
      </c>
      <c r="Q289" s="27" t="s">
        <v>8316</v>
      </c>
      <c r="R289" s="31">
        <v>41802.62090277778</v>
      </c>
      <c r="S289" s="31">
        <v>41822.62090277778</v>
      </c>
    </row>
    <row r="290" spans="1:19" ht="145" x14ac:dyDescent="0.35">
      <c r="A290" s="27">
        <v>3513</v>
      </c>
      <c r="B290" s="28" t="s">
        <v>3512</v>
      </c>
      <c r="C290" s="28" t="s">
        <v>7623</v>
      </c>
      <c r="D290" s="29">
        <v>2800</v>
      </c>
      <c r="E290" s="30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 t="b">
        <v>1</v>
      </c>
      <c r="M290" s="27" t="s">
        <v>8269</v>
      </c>
      <c r="N290" s="27">
        <v>118</v>
      </c>
      <c r="O290" s="27">
        <v>75.34</v>
      </c>
      <c r="P290" s="27" t="s">
        <v>8315</v>
      </c>
      <c r="Q290" s="27" t="s">
        <v>8316</v>
      </c>
      <c r="R290" s="31">
        <v>41781.096203703702</v>
      </c>
      <c r="S290" s="31">
        <v>41794.207638888889</v>
      </c>
    </row>
    <row r="291" spans="1:19" ht="116" x14ac:dyDescent="0.35">
      <c r="A291" s="27">
        <v>3514</v>
      </c>
      <c r="B291" s="28" t="s">
        <v>3513</v>
      </c>
      <c r="C291" s="28" t="s">
        <v>7624</v>
      </c>
      <c r="D291" s="29">
        <v>500</v>
      </c>
      <c r="E291" s="30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 t="b">
        <v>1</v>
      </c>
      <c r="M291" s="27" t="s">
        <v>8269</v>
      </c>
      <c r="N291" s="27">
        <v>110</v>
      </c>
      <c r="O291" s="27">
        <v>55</v>
      </c>
      <c r="P291" s="27" t="s">
        <v>8315</v>
      </c>
      <c r="Q291" s="27" t="s">
        <v>8316</v>
      </c>
      <c r="R291" s="31">
        <v>42020.846666666665</v>
      </c>
      <c r="S291" s="31">
        <v>42037.207638888889</v>
      </c>
    </row>
    <row r="292" spans="1:19" ht="87" x14ac:dyDescent="0.35">
      <c r="A292" s="27">
        <v>3515</v>
      </c>
      <c r="B292" s="28" t="s">
        <v>3514</v>
      </c>
      <c r="C292" s="28" t="s">
        <v>7625</v>
      </c>
      <c r="D292" s="29">
        <v>3000</v>
      </c>
      <c r="E292" s="30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 t="b">
        <v>1</v>
      </c>
      <c r="M292" s="27" t="s">
        <v>8269</v>
      </c>
      <c r="N292" s="27">
        <v>103</v>
      </c>
      <c r="O292" s="27">
        <v>66.959999999999994</v>
      </c>
      <c r="P292" s="27" t="s">
        <v>8315</v>
      </c>
      <c r="Q292" s="27" t="s">
        <v>8316</v>
      </c>
      <c r="R292" s="31">
        <v>42125.772812499999</v>
      </c>
      <c r="S292" s="31">
        <v>42155.772812499999</v>
      </c>
    </row>
    <row r="293" spans="1:19" ht="101.5" x14ac:dyDescent="0.35">
      <c r="A293" s="27">
        <v>3516</v>
      </c>
      <c r="B293" s="28" t="s">
        <v>3515</v>
      </c>
      <c r="C293" s="28" t="s">
        <v>7626</v>
      </c>
      <c r="D293" s="29">
        <v>2500</v>
      </c>
      <c r="E293" s="30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 t="b">
        <v>1</v>
      </c>
      <c r="M293" s="27" t="s">
        <v>8269</v>
      </c>
      <c r="N293" s="27">
        <v>100</v>
      </c>
      <c r="O293" s="27">
        <v>227.27</v>
      </c>
      <c r="P293" s="27" t="s">
        <v>8315</v>
      </c>
      <c r="Q293" s="27" t="s">
        <v>8316</v>
      </c>
      <c r="R293" s="31">
        <v>41856.010069444441</v>
      </c>
      <c r="S293" s="31">
        <v>41890.125</v>
      </c>
    </row>
    <row r="294" spans="1:19" ht="101.5" x14ac:dyDescent="0.35">
      <c r="A294" s="27">
        <v>3518</v>
      </c>
      <c r="B294" s="28" t="s">
        <v>3517</v>
      </c>
      <c r="C294" s="28" t="s">
        <v>7628</v>
      </c>
      <c r="D294" s="29">
        <v>1500</v>
      </c>
      <c r="E294" s="30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 t="b">
        <v>1</v>
      </c>
      <c r="M294" s="27" t="s">
        <v>8269</v>
      </c>
      <c r="N294" s="27">
        <v>110</v>
      </c>
      <c r="O294" s="27">
        <v>50.02</v>
      </c>
      <c r="P294" s="27" t="s">
        <v>8315</v>
      </c>
      <c r="Q294" s="27" t="s">
        <v>8316</v>
      </c>
      <c r="R294" s="31">
        <v>41893.783553240741</v>
      </c>
      <c r="S294" s="31">
        <v>41914.597916666666</v>
      </c>
    </row>
    <row r="295" spans="1:19" ht="101.5" x14ac:dyDescent="0.35">
      <c r="A295" s="27">
        <v>3521</v>
      </c>
      <c r="B295" s="28" t="s">
        <v>3520</v>
      </c>
      <c r="C295" s="28" t="s">
        <v>7631</v>
      </c>
      <c r="D295" s="29">
        <v>350</v>
      </c>
      <c r="E295" s="30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 t="b">
        <v>1</v>
      </c>
      <c r="M295" s="27" t="s">
        <v>8269</v>
      </c>
      <c r="N295" s="27">
        <v>169</v>
      </c>
      <c r="O295" s="27">
        <v>45.62</v>
      </c>
      <c r="P295" s="27" t="s">
        <v>8315</v>
      </c>
      <c r="Q295" s="27" t="s">
        <v>8316</v>
      </c>
      <c r="R295" s="31">
        <v>41881.361342592594</v>
      </c>
      <c r="S295" s="31">
        <v>41911.361342592594</v>
      </c>
    </row>
    <row r="296" spans="1:19" ht="87" x14ac:dyDescent="0.35">
      <c r="A296" s="27">
        <v>3524</v>
      </c>
      <c r="B296" s="28" t="s">
        <v>3523</v>
      </c>
      <c r="C296" s="28" t="s">
        <v>7634</v>
      </c>
      <c r="D296" s="29">
        <v>10000</v>
      </c>
      <c r="E296" s="30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 t="b">
        <v>1</v>
      </c>
      <c r="M296" s="27" t="s">
        <v>8269</v>
      </c>
      <c r="N296" s="27">
        <v>102</v>
      </c>
      <c r="O296" s="27">
        <v>137.24</v>
      </c>
      <c r="P296" s="27" t="s">
        <v>8315</v>
      </c>
      <c r="Q296" s="27" t="s">
        <v>8316</v>
      </c>
      <c r="R296" s="31">
        <v>41880.76357638889</v>
      </c>
      <c r="S296" s="31">
        <v>41895.166666666664</v>
      </c>
    </row>
    <row r="297" spans="1:19" ht="87" x14ac:dyDescent="0.35">
      <c r="A297" s="27">
        <v>3525</v>
      </c>
      <c r="B297" s="28" t="s">
        <v>3524</v>
      </c>
      <c r="C297" s="28" t="s">
        <v>7635</v>
      </c>
      <c r="D297" s="29">
        <v>500</v>
      </c>
      <c r="E297" s="30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 t="b">
        <v>1</v>
      </c>
      <c r="M297" s="27" t="s">
        <v>8269</v>
      </c>
      <c r="N297" s="27">
        <v>106</v>
      </c>
      <c r="O297" s="27">
        <v>75.709999999999994</v>
      </c>
      <c r="P297" s="27" t="s">
        <v>8315</v>
      </c>
      <c r="Q297" s="27" t="s">
        <v>8316</v>
      </c>
      <c r="R297" s="31">
        <v>42214.6956712963</v>
      </c>
      <c r="S297" s="31">
        <v>42225.666666666672</v>
      </c>
    </row>
    <row r="298" spans="1:19" ht="101.5" x14ac:dyDescent="0.35">
      <c r="A298" s="27">
        <v>3526</v>
      </c>
      <c r="B298" s="28" t="s">
        <v>3525</v>
      </c>
      <c r="C298" s="28" t="s">
        <v>7636</v>
      </c>
      <c r="D298" s="29">
        <v>3300</v>
      </c>
      <c r="E298" s="30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 t="b">
        <v>1</v>
      </c>
      <c r="M298" s="27" t="s">
        <v>8269</v>
      </c>
      <c r="N298" s="27">
        <v>102</v>
      </c>
      <c r="O298" s="27">
        <v>99</v>
      </c>
      <c r="P298" s="27" t="s">
        <v>8315</v>
      </c>
      <c r="Q298" s="27" t="s">
        <v>8316</v>
      </c>
      <c r="R298" s="31">
        <v>42460.335312499999</v>
      </c>
      <c r="S298" s="31">
        <v>42488.249305555553</v>
      </c>
    </row>
    <row r="299" spans="1:19" ht="130.5" x14ac:dyDescent="0.35">
      <c r="A299" s="27">
        <v>3527</v>
      </c>
      <c r="B299" s="28" t="s">
        <v>3526</v>
      </c>
      <c r="C299" s="28" t="s">
        <v>7637</v>
      </c>
      <c r="D299" s="29">
        <v>6000</v>
      </c>
      <c r="E299" s="30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 t="b">
        <v>1</v>
      </c>
      <c r="M299" s="27" t="s">
        <v>8269</v>
      </c>
      <c r="N299" s="27">
        <v>117</v>
      </c>
      <c r="O299" s="27">
        <v>81.569999999999993</v>
      </c>
      <c r="P299" s="27" t="s">
        <v>8315</v>
      </c>
      <c r="Q299" s="27" t="s">
        <v>8316</v>
      </c>
      <c r="R299" s="31">
        <v>42167.023206018523</v>
      </c>
      <c r="S299" s="31">
        <v>42196.165972222225</v>
      </c>
    </row>
    <row r="300" spans="1:19" ht="101.5" x14ac:dyDescent="0.35">
      <c r="A300" s="27">
        <v>3529</v>
      </c>
      <c r="B300" s="28" t="s">
        <v>3528</v>
      </c>
      <c r="C300" s="28" t="s">
        <v>7639</v>
      </c>
      <c r="D300" s="29">
        <v>500</v>
      </c>
      <c r="E300" s="30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 t="b">
        <v>1</v>
      </c>
      <c r="M300" s="27" t="s">
        <v>8269</v>
      </c>
      <c r="N300" s="27">
        <v>132</v>
      </c>
      <c r="O300" s="27">
        <v>36.67</v>
      </c>
      <c r="P300" s="27" t="s">
        <v>8315</v>
      </c>
      <c r="Q300" s="27" t="s">
        <v>8316</v>
      </c>
      <c r="R300" s="31">
        <v>42177.761782407411</v>
      </c>
      <c r="S300" s="31">
        <v>42198.041666666672</v>
      </c>
    </row>
    <row r="301" spans="1:19" ht="58" x14ac:dyDescent="0.35">
      <c r="A301" s="27">
        <v>3531</v>
      </c>
      <c r="B301" s="28" t="s">
        <v>3530</v>
      </c>
      <c r="C301" s="28" t="s">
        <v>7641</v>
      </c>
      <c r="D301" s="29">
        <v>1000</v>
      </c>
      <c r="E301" s="30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 t="b">
        <v>1</v>
      </c>
      <c r="M301" s="27" t="s">
        <v>8269</v>
      </c>
      <c r="N301" s="27">
        <v>128</v>
      </c>
      <c r="O301" s="27">
        <v>49.23</v>
      </c>
      <c r="P301" s="27" t="s">
        <v>8315</v>
      </c>
      <c r="Q301" s="27" t="s">
        <v>8316</v>
      </c>
      <c r="R301" s="31">
        <v>42521.654328703706</v>
      </c>
      <c r="S301" s="31">
        <v>42551.654328703706</v>
      </c>
    </row>
    <row r="302" spans="1:19" ht="101.5" x14ac:dyDescent="0.35">
      <c r="A302" s="27">
        <v>3532</v>
      </c>
      <c r="B302" s="28" t="s">
        <v>3531</v>
      </c>
      <c r="C302" s="28" t="s">
        <v>7642</v>
      </c>
      <c r="D302" s="29">
        <v>960</v>
      </c>
      <c r="E302" s="30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 t="b">
        <v>1</v>
      </c>
      <c r="M302" s="27" t="s">
        <v>8269</v>
      </c>
      <c r="N302" s="27">
        <v>119</v>
      </c>
      <c r="O302" s="27">
        <v>42.3</v>
      </c>
      <c r="P302" s="27" t="s">
        <v>8315</v>
      </c>
      <c r="Q302" s="27" t="s">
        <v>8316</v>
      </c>
      <c r="R302" s="31">
        <v>41884.599849537037</v>
      </c>
      <c r="S302" s="31">
        <v>41900.165972222225</v>
      </c>
    </row>
    <row r="303" spans="1:19" ht="116" x14ac:dyDescent="0.35">
      <c r="A303" s="27">
        <v>3533</v>
      </c>
      <c r="B303" s="28" t="s">
        <v>3532</v>
      </c>
      <c r="C303" s="28" t="s">
        <v>7643</v>
      </c>
      <c r="D303" s="29">
        <v>500</v>
      </c>
      <c r="E303" s="30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 t="b">
        <v>1</v>
      </c>
      <c r="M303" s="27" t="s">
        <v>8269</v>
      </c>
      <c r="N303" s="27">
        <v>126</v>
      </c>
      <c r="O303" s="27">
        <v>78.88</v>
      </c>
      <c r="P303" s="27" t="s">
        <v>8315</v>
      </c>
      <c r="Q303" s="27" t="s">
        <v>8316</v>
      </c>
      <c r="R303" s="31">
        <v>42289.761192129634</v>
      </c>
      <c r="S303" s="31">
        <v>42319.802858796291</v>
      </c>
    </row>
    <row r="304" spans="1:19" ht="72.5" x14ac:dyDescent="0.35">
      <c r="A304" s="27">
        <v>3534</v>
      </c>
      <c r="B304" s="28" t="s">
        <v>3533</v>
      </c>
      <c r="C304" s="28" t="s">
        <v>7644</v>
      </c>
      <c r="D304" s="29">
        <v>5000</v>
      </c>
      <c r="E304" s="30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 t="b">
        <v>1</v>
      </c>
      <c r="M304" s="27" t="s">
        <v>8269</v>
      </c>
      <c r="N304" s="27">
        <v>156</v>
      </c>
      <c r="O304" s="27">
        <v>38.28</v>
      </c>
      <c r="P304" s="27" t="s">
        <v>8315</v>
      </c>
      <c r="Q304" s="27" t="s">
        <v>8316</v>
      </c>
      <c r="R304" s="31">
        <v>42243.6252662037</v>
      </c>
      <c r="S304" s="31">
        <v>42278.6252662037</v>
      </c>
    </row>
    <row r="305" spans="1:19" ht="87" x14ac:dyDescent="0.35">
      <c r="A305" s="27">
        <v>3539</v>
      </c>
      <c r="B305" s="28" t="s">
        <v>3538</v>
      </c>
      <c r="C305" s="28" t="s">
        <v>7649</v>
      </c>
      <c r="D305" s="29">
        <v>600</v>
      </c>
      <c r="E305" s="30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 t="b">
        <v>1</v>
      </c>
      <c r="M305" s="27" t="s">
        <v>8269</v>
      </c>
      <c r="N305" s="27">
        <v>120</v>
      </c>
      <c r="O305" s="27">
        <v>55.23</v>
      </c>
      <c r="P305" s="27" t="s">
        <v>8315</v>
      </c>
      <c r="Q305" s="27" t="s">
        <v>8316</v>
      </c>
      <c r="R305" s="31">
        <v>42600.756041666667</v>
      </c>
      <c r="S305" s="31">
        <v>42621.756041666667</v>
      </c>
    </row>
    <row r="306" spans="1:19" ht="87" x14ac:dyDescent="0.35">
      <c r="A306" s="27">
        <v>3542</v>
      </c>
      <c r="B306" s="28" t="s">
        <v>3541</v>
      </c>
      <c r="C306" s="28" t="s">
        <v>7652</v>
      </c>
      <c r="D306" s="29">
        <v>5500</v>
      </c>
      <c r="E306" s="30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 t="b">
        <v>1</v>
      </c>
      <c r="M306" s="27" t="s">
        <v>8269</v>
      </c>
      <c r="N306" s="27">
        <v>102</v>
      </c>
      <c r="O306" s="27">
        <v>66.150000000000006</v>
      </c>
      <c r="P306" s="27" t="s">
        <v>8315</v>
      </c>
      <c r="Q306" s="27" t="s">
        <v>8316</v>
      </c>
      <c r="R306" s="31">
        <v>41829.599791666667</v>
      </c>
      <c r="S306" s="31">
        <v>41889.599791666667</v>
      </c>
    </row>
    <row r="307" spans="1:19" ht="72.5" x14ac:dyDescent="0.35">
      <c r="A307" s="27">
        <v>3544</v>
      </c>
      <c r="B307" s="28" t="s">
        <v>3543</v>
      </c>
      <c r="C307" s="28" t="s">
        <v>7654</v>
      </c>
      <c r="D307" s="29">
        <v>2500</v>
      </c>
      <c r="E307" s="30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 t="b">
        <v>1</v>
      </c>
      <c r="M307" s="27" t="s">
        <v>8269</v>
      </c>
      <c r="N307" s="27">
        <v>100</v>
      </c>
      <c r="O307" s="27">
        <v>104.17</v>
      </c>
      <c r="P307" s="27" t="s">
        <v>8315</v>
      </c>
      <c r="Q307" s="27" t="s">
        <v>8316</v>
      </c>
      <c r="R307" s="31">
        <v>42040.831678240742</v>
      </c>
      <c r="S307" s="31">
        <v>42070.831678240742</v>
      </c>
    </row>
    <row r="308" spans="1:19" ht="130.5" x14ac:dyDescent="0.35">
      <c r="A308" s="27">
        <v>3545</v>
      </c>
      <c r="B308" s="28" t="s">
        <v>3544</v>
      </c>
      <c r="C308" s="28" t="s">
        <v>7655</v>
      </c>
      <c r="D308" s="29">
        <v>250</v>
      </c>
      <c r="E308" s="30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 t="b">
        <v>1</v>
      </c>
      <c r="M308" s="27" t="s">
        <v>8269</v>
      </c>
      <c r="N308" s="27">
        <v>100</v>
      </c>
      <c r="O308" s="27">
        <v>31.38</v>
      </c>
      <c r="P308" s="27" t="s">
        <v>8315</v>
      </c>
      <c r="Q308" s="27" t="s">
        <v>8316</v>
      </c>
      <c r="R308" s="31">
        <v>42075.807395833333</v>
      </c>
      <c r="S308" s="31">
        <v>42105.807395833333</v>
      </c>
    </row>
    <row r="309" spans="1:19" ht="116" x14ac:dyDescent="0.35">
      <c r="A309" s="27">
        <v>3546</v>
      </c>
      <c r="B309" s="28" t="s">
        <v>3545</v>
      </c>
      <c r="C309" s="28" t="s">
        <v>7656</v>
      </c>
      <c r="D309" s="29">
        <v>1100</v>
      </c>
      <c r="E309" s="30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 t="b">
        <v>1</v>
      </c>
      <c r="M309" s="27" t="s">
        <v>8269</v>
      </c>
      <c r="N309" s="27">
        <v>102</v>
      </c>
      <c r="O309" s="27">
        <v>59.21</v>
      </c>
      <c r="P309" s="27" t="s">
        <v>8315</v>
      </c>
      <c r="Q309" s="27" t="s">
        <v>8316</v>
      </c>
      <c r="R309" s="31">
        <v>42073.660694444443</v>
      </c>
      <c r="S309" s="31">
        <v>42095.165972222225</v>
      </c>
    </row>
    <row r="310" spans="1:19" ht="87" x14ac:dyDescent="0.35">
      <c r="A310" s="27">
        <v>3547</v>
      </c>
      <c r="B310" s="28" t="s">
        <v>3546</v>
      </c>
      <c r="C310" s="28" t="s">
        <v>7657</v>
      </c>
      <c r="D310" s="29">
        <v>35000</v>
      </c>
      <c r="E310" s="30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 t="b">
        <v>1</v>
      </c>
      <c r="M310" s="27" t="s">
        <v>8269</v>
      </c>
      <c r="N310" s="27">
        <v>114</v>
      </c>
      <c r="O310" s="27">
        <v>119.18</v>
      </c>
      <c r="P310" s="27" t="s">
        <v>8315</v>
      </c>
      <c r="Q310" s="27" t="s">
        <v>8316</v>
      </c>
      <c r="R310" s="31">
        <v>42480.078715277778</v>
      </c>
      <c r="S310" s="31">
        <v>42504.165972222225</v>
      </c>
    </row>
    <row r="311" spans="1:19" ht="87" x14ac:dyDescent="0.35">
      <c r="A311" s="27">
        <v>3548</v>
      </c>
      <c r="B311" s="28" t="s">
        <v>3547</v>
      </c>
      <c r="C311" s="28" t="s">
        <v>7658</v>
      </c>
      <c r="D311" s="29">
        <v>2100</v>
      </c>
      <c r="E311" s="30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 t="b">
        <v>1</v>
      </c>
      <c r="M311" s="27" t="s">
        <v>8269</v>
      </c>
      <c r="N311" s="27">
        <v>102</v>
      </c>
      <c r="O311" s="27">
        <v>164.62</v>
      </c>
      <c r="P311" s="27" t="s">
        <v>8315</v>
      </c>
      <c r="Q311" s="27" t="s">
        <v>8316</v>
      </c>
      <c r="R311" s="31">
        <v>42411.942291666666</v>
      </c>
      <c r="S311" s="31">
        <v>42434.041666666672</v>
      </c>
    </row>
    <row r="312" spans="1:19" ht="101.5" x14ac:dyDescent="0.35">
      <c r="A312" s="27">
        <v>3551</v>
      </c>
      <c r="B312" s="28" t="s">
        <v>3550</v>
      </c>
      <c r="C312" s="28" t="s">
        <v>7661</v>
      </c>
      <c r="D312" s="29">
        <v>1500</v>
      </c>
      <c r="E312" s="30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 t="b">
        <v>1</v>
      </c>
      <c r="M312" s="27" t="s">
        <v>8269</v>
      </c>
      <c r="N312" s="27">
        <v>102</v>
      </c>
      <c r="O312" s="27">
        <v>61.1</v>
      </c>
      <c r="P312" s="27" t="s">
        <v>8315</v>
      </c>
      <c r="Q312" s="27" t="s">
        <v>8316</v>
      </c>
      <c r="R312" s="31">
        <v>41753.515856481477</v>
      </c>
      <c r="S312" s="31">
        <v>41781.921527777777</v>
      </c>
    </row>
    <row r="313" spans="1:19" ht="87" x14ac:dyDescent="0.35">
      <c r="A313" s="27">
        <v>3553</v>
      </c>
      <c r="B313" s="28" t="s">
        <v>3552</v>
      </c>
      <c r="C313" s="28" t="s">
        <v>7663</v>
      </c>
      <c r="D313" s="29">
        <v>5500</v>
      </c>
      <c r="E313" s="30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 t="b">
        <v>1</v>
      </c>
      <c r="M313" s="27" t="s">
        <v>8269</v>
      </c>
      <c r="N313" s="27">
        <v>106</v>
      </c>
      <c r="O313" s="27">
        <v>56.2</v>
      </c>
      <c r="P313" s="27" t="s">
        <v>8315</v>
      </c>
      <c r="Q313" s="27" t="s">
        <v>8316</v>
      </c>
      <c r="R313" s="31">
        <v>42196.028703703705</v>
      </c>
      <c r="S313" s="31">
        <v>42228</v>
      </c>
    </row>
    <row r="314" spans="1:19" ht="87" x14ac:dyDescent="0.35">
      <c r="A314" s="27">
        <v>3554</v>
      </c>
      <c r="B314" s="28" t="s">
        <v>3553</v>
      </c>
      <c r="C314" s="28" t="s">
        <v>7664</v>
      </c>
      <c r="D314" s="29">
        <v>5000</v>
      </c>
      <c r="E314" s="30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 t="b">
        <v>1</v>
      </c>
      <c r="M314" s="27" t="s">
        <v>8269</v>
      </c>
      <c r="N314" s="27">
        <v>113</v>
      </c>
      <c r="O314" s="27">
        <v>107</v>
      </c>
      <c r="P314" s="27" t="s">
        <v>8315</v>
      </c>
      <c r="Q314" s="27" t="s">
        <v>8316</v>
      </c>
      <c r="R314" s="31">
        <v>42016.050451388888</v>
      </c>
      <c r="S314" s="31">
        <v>42046.708333333328</v>
      </c>
    </row>
    <row r="315" spans="1:19" ht="101.5" x14ac:dyDescent="0.35">
      <c r="A315" s="27">
        <v>3557</v>
      </c>
      <c r="B315" s="28" t="s">
        <v>3556</v>
      </c>
      <c r="C315" s="28" t="s">
        <v>7667</v>
      </c>
      <c r="D315" s="29">
        <v>100000</v>
      </c>
      <c r="E315" s="30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 t="b">
        <v>1</v>
      </c>
      <c r="M315" s="27" t="s">
        <v>8269</v>
      </c>
      <c r="N315" s="27">
        <v>100</v>
      </c>
      <c r="O315" s="27">
        <v>179.28</v>
      </c>
      <c r="P315" s="27" t="s">
        <v>8315</v>
      </c>
      <c r="Q315" s="27" t="s">
        <v>8316</v>
      </c>
      <c r="R315" s="31">
        <v>41730.276747685188</v>
      </c>
      <c r="S315" s="31">
        <v>41764.276747685188</v>
      </c>
    </row>
    <row r="316" spans="1:19" ht="145" x14ac:dyDescent="0.35">
      <c r="A316" s="27">
        <v>3561</v>
      </c>
      <c r="B316" s="28" t="s">
        <v>3560</v>
      </c>
      <c r="C316" s="28" t="s">
        <v>7671</v>
      </c>
      <c r="D316" s="29">
        <v>2500</v>
      </c>
      <c r="E316" s="30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 t="b">
        <v>1</v>
      </c>
      <c r="M316" s="27" t="s">
        <v>8269</v>
      </c>
      <c r="N316" s="27">
        <v>102</v>
      </c>
      <c r="O316" s="27">
        <v>47.41</v>
      </c>
      <c r="P316" s="27" t="s">
        <v>8315</v>
      </c>
      <c r="Q316" s="27" t="s">
        <v>8316</v>
      </c>
      <c r="R316" s="31">
        <v>42203.680300925931</v>
      </c>
      <c r="S316" s="31">
        <v>42221.774999999994</v>
      </c>
    </row>
    <row r="317" spans="1:19" ht="101.5" x14ac:dyDescent="0.35">
      <c r="A317" s="27">
        <v>3565</v>
      </c>
      <c r="B317" s="28" t="s">
        <v>3564</v>
      </c>
      <c r="C317" s="28" t="s">
        <v>7675</v>
      </c>
      <c r="D317" s="29">
        <v>900</v>
      </c>
      <c r="E317" s="30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 t="b">
        <v>1</v>
      </c>
      <c r="M317" s="27" t="s">
        <v>8269</v>
      </c>
      <c r="N317" s="27">
        <v>131</v>
      </c>
      <c r="O317" s="27">
        <v>97.92</v>
      </c>
      <c r="P317" s="27" t="s">
        <v>8315</v>
      </c>
      <c r="Q317" s="27" t="s">
        <v>8316</v>
      </c>
      <c r="R317" s="31">
        <v>41974.743148148147</v>
      </c>
      <c r="S317" s="31">
        <v>42004.743148148147</v>
      </c>
    </row>
    <row r="318" spans="1:19" ht="101.5" x14ac:dyDescent="0.35">
      <c r="A318" s="27">
        <v>3568</v>
      </c>
      <c r="B318" s="28" t="s">
        <v>3567</v>
      </c>
      <c r="C318" s="28" t="s">
        <v>7678</v>
      </c>
      <c r="D318" s="29">
        <v>1000</v>
      </c>
      <c r="E318" s="30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 t="b">
        <v>1</v>
      </c>
      <c r="M318" s="27" t="s">
        <v>8269</v>
      </c>
      <c r="N318" s="27">
        <v>111</v>
      </c>
      <c r="O318" s="27">
        <v>58.42</v>
      </c>
      <c r="P318" s="27" t="s">
        <v>8315</v>
      </c>
      <c r="Q318" s="27" t="s">
        <v>8316</v>
      </c>
      <c r="R318" s="31">
        <v>41869.740671296298</v>
      </c>
      <c r="S318" s="31">
        <v>41899.740671296298</v>
      </c>
    </row>
    <row r="319" spans="1:19" ht="130.5" x14ac:dyDescent="0.35">
      <c r="A319" s="27">
        <v>3569</v>
      </c>
      <c r="B319" s="28" t="s">
        <v>3568</v>
      </c>
      <c r="C319" s="28" t="s">
        <v>7679</v>
      </c>
      <c r="D319" s="29">
        <v>5000</v>
      </c>
      <c r="E319" s="30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 t="b">
        <v>1</v>
      </c>
      <c r="M319" s="27" t="s">
        <v>8269</v>
      </c>
      <c r="N319" s="27">
        <v>100</v>
      </c>
      <c r="O319" s="27">
        <v>122.54</v>
      </c>
      <c r="P319" s="27" t="s">
        <v>8315</v>
      </c>
      <c r="Q319" s="27" t="s">
        <v>8316</v>
      </c>
      <c r="R319" s="31">
        <v>41982.688611111109</v>
      </c>
      <c r="S319" s="31">
        <v>42012.688611111109</v>
      </c>
    </row>
    <row r="320" spans="1:19" ht="87" x14ac:dyDescent="0.35">
      <c r="A320" s="27">
        <v>3570</v>
      </c>
      <c r="B320" s="28" t="s">
        <v>3569</v>
      </c>
      <c r="C320" s="28" t="s">
        <v>7680</v>
      </c>
      <c r="D320" s="29">
        <v>2000</v>
      </c>
      <c r="E320" s="30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 t="b">
        <v>1</v>
      </c>
      <c r="M320" s="27" t="s">
        <v>8269</v>
      </c>
      <c r="N320" s="27">
        <v>114</v>
      </c>
      <c r="O320" s="27">
        <v>87.96</v>
      </c>
      <c r="P320" s="27" t="s">
        <v>8315</v>
      </c>
      <c r="Q320" s="27" t="s">
        <v>8316</v>
      </c>
      <c r="R320" s="31">
        <v>41976.331979166673</v>
      </c>
      <c r="S320" s="31">
        <v>42004.291666666672</v>
      </c>
    </row>
    <row r="321" spans="1:19" ht="101.5" x14ac:dyDescent="0.35">
      <c r="A321" s="27">
        <v>3574</v>
      </c>
      <c r="B321" s="28" t="s">
        <v>3573</v>
      </c>
      <c r="C321" s="28" t="s">
        <v>7684</v>
      </c>
      <c r="D321" s="29">
        <v>5800</v>
      </c>
      <c r="E321" s="30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 t="b">
        <v>1</v>
      </c>
      <c r="M321" s="27" t="s">
        <v>8269</v>
      </c>
      <c r="N321" s="27">
        <v>106</v>
      </c>
      <c r="O321" s="27">
        <v>136.78</v>
      </c>
      <c r="P321" s="27" t="s">
        <v>8315</v>
      </c>
      <c r="Q321" s="27" t="s">
        <v>8316</v>
      </c>
      <c r="R321" s="31">
        <v>41926.942685185182</v>
      </c>
      <c r="S321" s="31">
        <v>41956.984351851846</v>
      </c>
    </row>
    <row r="322" spans="1:19" ht="101.5" x14ac:dyDescent="0.35">
      <c r="A322" s="27">
        <v>3575</v>
      </c>
      <c r="B322" s="28" t="s">
        <v>3574</v>
      </c>
      <c r="C322" s="28" t="s">
        <v>7685</v>
      </c>
      <c r="D322" s="29">
        <v>10000</v>
      </c>
      <c r="E322" s="30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 t="b">
        <v>1</v>
      </c>
      <c r="M322" s="27" t="s">
        <v>8269</v>
      </c>
      <c r="N322" s="27">
        <v>101</v>
      </c>
      <c r="O322" s="27">
        <v>99.34</v>
      </c>
      <c r="P322" s="27" t="s">
        <v>8315</v>
      </c>
      <c r="Q322" s="27" t="s">
        <v>8316</v>
      </c>
      <c r="R322" s="31">
        <v>42561.783877314811</v>
      </c>
      <c r="S322" s="31">
        <v>42593.165972222225</v>
      </c>
    </row>
    <row r="323" spans="1:19" ht="87" x14ac:dyDescent="0.35">
      <c r="A323" s="27">
        <v>3576</v>
      </c>
      <c r="B323" s="28" t="s">
        <v>3575</v>
      </c>
      <c r="C323" s="28" t="s">
        <v>7686</v>
      </c>
      <c r="D323" s="29">
        <v>100</v>
      </c>
      <c r="E323" s="30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 t="b">
        <v>1</v>
      </c>
      <c r="M323" s="27" t="s">
        <v>8269</v>
      </c>
      <c r="N323" s="27">
        <v>100</v>
      </c>
      <c r="O323" s="27">
        <v>20</v>
      </c>
      <c r="P323" s="27" t="s">
        <v>8315</v>
      </c>
      <c r="Q323" s="27" t="s">
        <v>8316</v>
      </c>
      <c r="R323" s="31">
        <v>42649.54923611111</v>
      </c>
      <c r="S323" s="31">
        <v>42709.590902777782</v>
      </c>
    </row>
    <row r="324" spans="1:19" ht="87" x14ac:dyDescent="0.35">
      <c r="A324" s="27">
        <v>3577</v>
      </c>
      <c r="B324" s="28" t="s">
        <v>3576</v>
      </c>
      <c r="C324" s="28" t="s">
        <v>7687</v>
      </c>
      <c r="D324" s="29">
        <v>600</v>
      </c>
      <c r="E324" s="30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 t="b">
        <v>1</v>
      </c>
      <c r="M324" s="27" t="s">
        <v>8269</v>
      </c>
      <c r="N324" s="27">
        <v>130</v>
      </c>
      <c r="O324" s="27">
        <v>28.89</v>
      </c>
      <c r="P324" s="27" t="s">
        <v>8315</v>
      </c>
      <c r="Q324" s="27" t="s">
        <v>8316</v>
      </c>
      <c r="R324" s="31">
        <v>42093.786840277782</v>
      </c>
      <c r="S324" s="31">
        <v>42120.26944444445</v>
      </c>
    </row>
    <row r="325" spans="1:19" ht="87" x14ac:dyDescent="0.35">
      <c r="A325" s="27">
        <v>3580</v>
      </c>
      <c r="B325" s="28" t="s">
        <v>3579</v>
      </c>
      <c r="C325" s="28" t="s">
        <v>7690</v>
      </c>
      <c r="D325" s="29">
        <v>900</v>
      </c>
      <c r="E325" s="30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 t="b">
        <v>1</v>
      </c>
      <c r="M325" s="27" t="s">
        <v>8269</v>
      </c>
      <c r="N325" s="27">
        <v>114</v>
      </c>
      <c r="O325" s="27">
        <v>37.96</v>
      </c>
      <c r="P325" s="27" t="s">
        <v>8315</v>
      </c>
      <c r="Q325" s="27" t="s">
        <v>8316</v>
      </c>
      <c r="R325" s="31">
        <v>42026.176180555558</v>
      </c>
      <c r="S325" s="31">
        <v>42064.207638888889</v>
      </c>
    </row>
    <row r="326" spans="1:19" ht="87" x14ac:dyDescent="0.35">
      <c r="A326" s="27">
        <v>3582</v>
      </c>
      <c r="B326" s="28" t="s">
        <v>3581</v>
      </c>
      <c r="C326" s="28" t="s">
        <v>7692</v>
      </c>
      <c r="D326" s="29">
        <v>1000</v>
      </c>
      <c r="E326" s="30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 t="b">
        <v>1</v>
      </c>
      <c r="M326" s="27" t="s">
        <v>8269</v>
      </c>
      <c r="N326" s="27">
        <v>287</v>
      </c>
      <c r="O326" s="27">
        <v>58.57</v>
      </c>
      <c r="P326" s="27" t="s">
        <v>8315</v>
      </c>
      <c r="Q326" s="27" t="s">
        <v>8316</v>
      </c>
      <c r="R326" s="31">
        <v>42451.095856481479</v>
      </c>
      <c r="S326" s="31">
        <v>42465.095856481479</v>
      </c>
    </row>
    <row r="327" spans="1:19" ht="87" x14ac:dyDescent="0.35">
      <c r="A327" s="27">
        <v>3583</v>
      </c>
      <c r="B327" s="28" t="s">
        <v>3582</v>
      </c>
      <c r="C327" s="28" t="s">
        <v>7693</v>
      </c>
      <c r="D327" s="29">
        <v>3000</v>
      </c>
      <c r="E327" s="30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 t="b">
        <v>1</v>
      </c>
      <c r="M327" s="27" t="s">
        <v>8269</v>
      </c>
      <c r="N327" s="27">
        <v>109</v>
      </c>
      <c r="O327" s="27">
        <v>135.63</v>
      </c>
      <c r="P327" s="27" t="s">
        <v>8315</v>
      </c>
      <c r="Q327" s="27" t="s">
        <v>8316</v>
      </c>
      <c r="R327" s="31">
        <v>42418.425983796296</v>
      </c>
      <c r="S327" s="31">
        <v>42478.384317129632</v>
      </c>
    </row>
    <row r="328" spans="1:19" ht="87" x14ac:dyDescent="0.35">
      <c r="A328" s="27">
        <v>3585</v>
      </c>
      <c r="B328" s="28" t="s">
        <v>3584</v>
      </c>
      <c r="C328" s="28" t="s">
        <v>7695</v>
      </c>
      <c r="D328" s="29">
        <v>3400</v>
      </c>
      <c r="E328" s="30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 t="b">
        <v>1</v>
      </c>
      <c r="M328" s="27" t="s">
        <v>8269</v>
      </c>
      <c r="N328" s="27">
        <v>119</v>
      </c>
      <c r="O328" s="27">
        <v>176.09</v>
      </c>
      <c r="P328" s="27" t="s">
        <v>8315</v>
      </c>
      <c r="Q328" s="27" t="s">
        <v>8316</v>
      </c>
      <c r="R328" s="31">
        <v>41964.716319444444</v>
      </c>
      <c r="S328" s="31">
        <v>41994.716319444444</v>
      </c>
    </row>
    <row r="329" spans="1:19" ht="87" x14ac:dyDescent="0.35">
      <c r="A329" s="27">
        <v>3586</v>
      </c>
      <c r="B329" s="28" t="s">
        <v>3585</v>
      </c>
      <c r="C329" s="28" t="s">
        <v>7696</v>
      </c>
      <c r="D329" s="29">
        <v>7500</v>
      </c>
      <c r="E329" s="30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 t="b">
        <v>1</v>
      </c>
      <c r="M329" s="27" t="s">
        <v>8269</v>
      </c>
      <c r="N329" s="27">
        <v>109</v>
      </c>
      <c r="O329" s="27">
        <v>151.97999999999999</v>
      </c>
      <c r="P329" s="27" t="s">
        <v>8315</v>
      </c>
      <c r="Q329" s="27" t="s">
        <v>8316</v>
      </c>
      <c r="R329" s="31">
        <v>42576.697569444441</v>
      </c>
      <c r="S329" s="31">
        <v>42636.697569444441</v>
      </c>
    </row>
    <row r="330" spans="1:19" ht="101.5" x14ac:dyDescent="0.35">
      <c r="A330" s="27">
        <v>3589</v>
      </c>
      <c r="B330" s="28" t="s">
        <v>3588</v>
      </c>
      <c r="C330" s="28" t="s">
        <v>7699</v>
      </c>
      <c r="D330" s="29">
        <v>4000</v>
      </c>
      <c r="E330" s="30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 t="b">
        <v>1</v>
      </c>
      <c r="M330" s="27" t="s">
        <v>8269</v>
      </c>
      <c r="N330" s="27">
        <v>128</v>
      </c>
      <c r="O330" s="27">
        <v>82.26</v>
      </c>
      <c r="P330" s="27" t="s">
        <v>8315</v>
      </c>
      <c r="Q330" s="27" t="s">
        <v>8316</v>
      </c>
      <c r="R330" s="31">
        <v>42125.647534722222</v>
      </c>
      <c r="S330" s="31">
        <v>42150.647534722222</v>
      </c>
    </row>
    <row r="331" spans="1:19" ht="116" x14ac:dyDescent="0.35">
      <c r="A331" s="27">
        <v>3591</v>
      </c>
      <c r="B331" s="28" t="s">
        <v>3590</v>
      </c>
      <c r="C331" s="28" t="s">
        <v>7701</v>
      </c>
      <c r="D331" s="29">
        <v>700</v>
      </c>
      <c r="E331" s="30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 t="b">
        <v>1</v>
      </c>
      <c r="M331" s="27" t="s">
        <v>8269</v>
      </c>
      <c r="N331" s="27">
        <v>175</v>
      </c>
      <c r="O331" s="27">
        <v>68.06</v>
      </c>
      <c r="P331" s="27" t="s">
        <v>8315</v>
      </c>
      <c r="Q331" s="27" t="s">
        <v>8316</v>
      </c>
      <c r="R331" s="31">
        <v>42003.948425925926</v>
      </c>
      <c r="S331" s="31">
        <v>42028.207638888889</v>
      </c>
    </row>
    <row r="332" spans="1:19" ht="87" x14ac:dyDescent="0.35">
      <c r="A332" s="27">
        <v>3592</v>
      </c>
      <c r="B332" s="28" t="s">
        <v>3591</v>
      </c>
      <c r="C332" s="28" t="s">
        <v>7702</v>
      </c>
      <c r="D332" s="29">
        <v>2000</v>
      </c>
      <c r="E332" s="30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 t="b">
        <v>1</v>
      </c>
      <c r="M332" s="27" t="s">
        <v>8269</v>
      </c>
      <c r="N332" s="27">
        <v>127</v>
      </c>
      <c r="O332" s="27">
        <v>72.709999999999994</v>
      </c>
      <c r="P332" s="27" t="s">
        <v>8315</v>
      </c>
      <c r="Q332" s="27" t="s">
        <v>8316</v>
      </c>
      <c r="R332" s="31">
        <v>41988.829942129625</v>
      </c>
      <c r="S332" s="31">
        <v>42046.207638888889</v>
      </c>
    </row>
    <row r="333" spans="1:19" ht="101.5" x14ac:dyDescent="0.35">
      <c r="A333" s="27">
        <v>3593</v>
      </c>
      <c r="B333" s="28" t="s">
        <v>3592</v>
      </c>
      <c r="C333" s="28" t="s">
        <v>7703</v>
      </c>
      <c r="D333" s="29">
        <v>3000</v>
      </c>
      <c r="E333" s="30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 t="b">
        <v>1</v>
      </c>
      <c r="M333" s="27" t="s">
        <v>8269</v>
      </c>
      <c r="N333" s="27">
        <v>111</v>
      </c>
      <c r="O333" s="27">
        <v>77.19</v>
      </c>
      <c r="P333" s="27" t="s">
        <v>8315</v>
      </c>
      <c r="Q333" s="27" t="s">
        <v>8316</v>
      </c>
      <c r="R333" s="31">
        <v>41974.898599537039</v>
      </c>
      <c r="S333" s="31">
        <v>42009.851388888885</v>
      </c>
    </row>
    <row r="334" spans="1:19" ht="116" x14ac:dyDescent="0.35">
      <c r="A334" s="27">
        <v>3594</v>
      </c>
      <c r="B334" s="28" t="s">
        <v>3593</v>
      </c>
      <c r="C334" s="28" t="s">
        <v>7704</v>
      </c>
      <c r="D334" s="29">
        <v>1600</v>
      </c>
      <c r="E334" s="30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 t="b">
        <v>1</v>
      </c>
      <c r="M334" s="27" t="s">
        <v>8269</v>
      </c>
      <c r="N334" s="27">
        <v>126</v>
      </c>
      <c r="O334" s="27">
        <v>55.97</v>
      </c>
      <c r="P334" s="27" t="s">
        <v>8315</v>
      </c>
      <c r="Q334" s="27" t="s">
        <v>8316</v>
      </c>
      <c r="R334" s="31">
        <v>42592.066921296297</v>
      </c>
      <c r="S334" s="31">
        <v>42617.066921296297</v>
      </c>
    </row>
    <row r="335" spans="1:19" ht="58" x14ac:dyDescent="0.35">
      <c r="A335" s="27">
        <v>3595</v>
      </c>
      <c r="B335" s="28" t="s">
        <v>3594</v>
      </c>
      <c r="C335" s="28" t="s">
        <v>7705</v>
      </c>
      <c r="D335" s="29">
        <v>2600</v>
      </c>
      <c r="E335" s="30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 t="b">
        <v>1</v>
      </c>
      <c r="M335" s="27" t="s">
        <v>8269</v>
      </c>
      <c r="N335" s="27">
        <v>119</v>
      </c>
      <c r="O335" s="27">
        <v>49.69</v>
      </c>
      <c r="P335" s="27" t="s">
        <v>8315</v>
      </c>
      <c r="Q335" s="27" t="s">
        <v>8316</v>
      </c>
      <c r="R335" s="31">
        <v>42050.008368055554</v>
      </c>
      <c r="S335" s="31">
        <v>42076.290972222225</v>
      </c>
    </row>
    <row r="336" spans="1:19" ht="101.5" x14ac:dyDescent="0.35">
      <c r="A336" s="27">
        <v>3597</v>
      </c>
      <c r="B336" s="28" t="s">
        <v>3596</v>
      </c>
      <c r="C336" s="28" t="s">
        <v>7707</v>
      </c>
      <c r="D336" s="29">
        <v>2500</v>
      </c>
      <c r="E336" s="30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 t="b">
        <v>1</v>
      </c>
      <c r="M336" s="27" t="s">
        <v>8269</v>
      </c>
      <c r="N336" s="27">
        <v>103</v>
      </c>
      <c r="O336" s="27">
        <v>77.73</v>
      </c>
      <c r="P336" s="27" t="s">
        <v>8315</v>
      </c>
      <c r="Q336" s="27" t="s">
        <v>8316</v>
      </c>
      <c r="R336" s="31">
        <v>42417.585532407407</v>
      </c>
      <c r="S336" s="31">
        <v>42432.249305555553</v>
      </c>
    </row>
    <row r="337" spans="1:19" ht="87" x14ac:dyDescent="0.35">
      <c r="A337" s="27">
        <v>3598</v>
      </c>
      <c r="B337" s="28" t="s">
        <v>3597</v>
      </c>
      <c r="C337" s="28" t="s">
        <v>7708</v>
      </c>
      <c r="D337" s="29">
        <v>1000</v>
      </c>
      <c r="E337" s="30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 t="b">
        <v>1</v>
      </c>
      <c r="M337" s="27" t="s">
        <v>8269</v>
      </c>
      <c r="N337" s="27">
        <v>110</v>
      </c>
      <c r="O337" s="27">
        <v>40.78</v>
      </c>
      <c r="P337" s="27" t="s">
        <v>8315</v>
      </c>
      <c r="Q337" s="27" t="s">
        <v>8316</v>
      </c>
      <c r="R337" s="31">
        <v>41866.79886574074</v>
      </c>
      <c r="S337" s="31">
        <v>41885.207638888889</v>
      </c>
    </row>
    <row r="338" spans="1:19" ht="87" x14ac:dyDescent="0.35">
      <c r="A338" s="27">
        <v>3599</v>
      </c>
      <c r="B338" s="28" t="s">
        <v>3598</v>
      </c>
      <c r="C338" s="28" t="s">
        <v>7709</v>
      </c>
      <c r="D338" s="29">
        <v>500</v>
      </c>
      <c r="E338" s="30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 t="b">
        <v>1</v>
      </c>
      <c r="M338" s="27" t="s">
        <v>8269</v>
      </c>
      <c r="N338" s="27">
        <v>202</v>
      </c>
      <c r="O338" s="27">
        <v>59.41</v>
      </c>
      <c r="P338" s="27" t="s">
        <v>8315</v>
      </c>
      <c r="Q338" s="27" t="s">
        <v>8316</v>
      </c>
      <c r="R338" s="31">
        <v>42220.79487268519</v>
      </c>
      <c r="S338" s="31">
        <v>42246</v>
      </c>
    </row>
    <row r="339" spans="1:19" ht="43.5" x14ac:dyDescent="0.35">
      <c r="A339" s="27">
        <v>3600</v>
      </c>
      <c r="B339" s="28" t="s">
        <v>3599</v>
      </c>
      <c r="C339" s="28" t="s">
        <v>7710</v>
      </c>
      <c r="D339" s="29">
        <v>10</v>
      </c>
      <c r="E339" s="30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 t="b">
        <v>1</v>
      </c>
      <c r="M339" s="27" t="s">
        <v>8269</v>
      </c>
      <c r="N339" s="27">
        <v>130</v>
      </c>
      <c r="O339" s="27">
        <v>3.25</v>
      </c>
      <c r="P339" s="27" t="s">
        <v>8315</v>
      </c>
      <c r="Q339" s="27" t="s">
        <v>8316</v>
      </c>
      <c r="R339" s="31">
        <v>42628.849120370374</v>
      </c>
      <c r="S339" s="31">
        <v>42656.849120370374</v>
      </c>
    </row>
    <row r="340" spans="1:19" ht="101.5" x14ac:dyDescent="0.35">
      <c r="A340" s="27">
        <v>3602</v>
      </c>
      <c r="B340" s="28" t="s">
        <v>3601</v>
      </c>
      <c r="C340" s="28" t="s">
        <v>7712</v>
      </c>
      <c r="D340" s="29">
        <v>4000</v>
      </c>
      <c r="E340" s="30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 t="b">
        <v>1</v>
      </c>
      <c r="M340" s="27" t="s">
        <v>8269</v>
      </c>
      <c r="N340" s="27">
        <v>100</v>
      </c>
      <c r="O340" s="27">
        <v>81.67</v>
      </c>
      <c r="P340" s="27" t="s">
        <v>8315</v>
      </c>
      <c r="Q340" s="27" t="s">
        <v>8316</v>
      </c>
      <c r="R340" s="31">
        <v>42447.894432870366</v>
      </c>
      <c r="S340" s="31">
        <v>42507.894432870366</v>
      </c>
    </row>
    <row r="341" spans="1:19" ht="87" x14ac:dyDescent="0.35">
      <c r="A341" s="27">
        <v>3603</v>
      </c>
      <c r="B341" s="28" t="s">
        <v>3602</v>
      </c>
      <c r="C341" s="28" t="s">
        <v>7713</v>
      </c>
      <c r="D341" s="29">
        <v>1500</v>
      </c>
      <c r="E341" s="30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 t="b">
        <v>1</v>
      </c>
      <c r="M341" s="27" t="s">
        <v>8269</v>
      </c>
      <c r="N341" s="27">
        <v>171</v>
      </c>
      <c r="O341" s="27">
        <v>44.91</v>
      </c>
      <c r="P341" s="27" t="s">
        <v>8315</v>
      </c>
      <c r="Q341" s="27" t="s">
        <v>8316</v>
      </c>
      <c r="R341" s="31">
        <v>42283.864351851851</v>
      </c>
      <c r="S341" s="31">
        <v>42313.906018518523</v>
      </c>
    </row>
    <row r="342" spans="1:19" ht="101.5" x14ac:dyDescent="0.35">
      <c r="A342" s="27">
        <v>3604</v>
      </c>
      <c r="B342" s="28" t="s">
        <v>3603</v>
      </c>
      <c r="C342" s="28" t="s">
        <v>7714</v>
      </c>
      <c r="D342" s="29">
        <v>3000</v>
      </c>
      <c r="E342" s="30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 t="b">
        <v>1</v>
      </c>
      <c r="M342" s="27" t="s">
        <v>8269</v>
      </c>
      <c r="N342" s="27">
        <v>113</v>
      </c>
      <c r="O342" s="27">
        <v>49.06</v>
      </c>
      <c r="P342" s="27" t="s">
        <v>8315</v>
      </c>
      <c r="Q342" s="27" t="s">
        <v>8316</v>
      </c>
      <c r="R342" s="31">
        <v>42483.015694444446</v>
      </c>
      <c r="S342" s="31">
        <v>42489.290972222225</v>
      </c>
    </row>
    <row r="343" spans="1:19" ht="72.5" x14ac:dyDescent="0.35">
      <c r="A343" s="27">
        <v>3613</v>
      </c>
      <c r="B343" s="28" t="s">
        <v>3612</v>
      </c>
      <c r="C343" s="28" t="s">
        <v>7723</v>
      </c>
      <c r="D343" s="29">
        <v>1250</v>
      </c>
      <c r="E343" s="30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 t="b">
        <v>1</v>
      </c>
      <c r="M343" s="27" t="s">
        <v>8269</v>
      </c>
      <c r="N343" s="27">
        <v>100</v>
      </c>
      <c r="O343" s="27">
        <v>62.5</v>
      </c>
      <c r="P343" s="27" t="s">
        <v>8315</v>
      </c>
      <c r="Q343" s="27" t="s">
        <v>8316</v>
      </c>
      <c r="R343" s="31">
        <v>41788.58997685185</v>
      </c>
      <c r="S343" s="31">
        <v>41818.58997685185</v>
      </c>
    </row>
    <row r="344" spans="1:19" ht="87" x14ac:dyDescent="0.35">
      <c r="A344" s="27">
        <v>3614</v>
      </c>
      <c r="B344" s="28" t="s">
        <v>3439</v>
      </c>
      <c r="C344" s="28" t="s">
        <v>7724</v>
      </c>
      <c r="D344" s="29">
        <v>2500</v>
      </c>
      <c r="E344" s="30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 t="b">
        <v>1</v>
      </c>
      <c r="M344" s="27" t="s">
        <v>8269</v>
      </c>
      <c r="N344" s="27">
        <v>101</v>
      </c>
      <c r="O344" s="27">
        <v>35.49</v>
      </c>
      <c r="P344" s="27" t="s">
        <v>8315</v>
      </c>
      <c r="Q344" s="27" t="s">
        <v>8316</v>
      </c>
      <c r="R344" s="31">
        <v>42144.041851851856</v>
      </c>
      <c r="S344" s="31">
        <v>42174.041851851856</v>
      </c>
    </row>
    <row r="345" spans="1:19" ht="101.5" x14ac:dyDescent="0.35">
      <c r="A345" s="27">
        <v>3619</v>
      </c>
      <c r="B345" s="28" t="s">
        <v>3617</v>
      </c>
      <c r="C345" s="28" t="s">
        <v>7729</v>
      </c>
      <c r="D345" s="29">
        <v>1000</v>
      </c>
      <c r="E345" s="30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 t="b">
        <v>1</v>
      </c>
      <c r="M345" s="27" t="s">
        <v>8269</v>
      </c>
      <c r="N345" s="27">
        <v>113</v>
      </c>
      <c r="O345" s="27">
        <v>66.47</v>
      </c>
      <c r="P345" s="27" t="s">
        <v>8315</v>
      </c>
      <c r="Q345" s="27" t="s">
        <v>8316</v>
      </c>
      <c r="R345" s="31">
        <v>42661.132245370376</v>
      </c>
      <c r="S345" s="31">
        <v>42693.916666666672</v>
      </c>
    </row>
    <row r="346" spans="1:19" ht="116" x14ac:dyDescent="0.35">
      <c r="A346" s="27">
        <v>3620</v>
      </c>
      <c r="B346" s="28" t="s">
        <v>3618</v>
      </c>
      <c r="C346" s="28" t="s">
        <v>7730</v>
      </c>
      <c r="D346" s="29">
        <v>10500</v>
      </c>
      <c r="E346" s="30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 t="b">
        <v>1</v>
      </c>
      <c r="M346" s="27" t="s">
        <v>8269</v>
      </c>
      <c r="N346" s="27">
        <v>105</v>
      </c>
      <c r="O346" s="27">
        <v>56.07</v>
      </c>
      <c r="P346" s="27" t="s">
        <v>8315</v>
      </c>
      <c r="Q346" s="27" t="s">
        <v>8316</v>
      </c>
      <c r="R346" s="31">
        <v>42037.938206018516</v>
      </c>
      <c r="S346" s="31">
        <v>42068.166666666672</v>
      </c>
    </row>
    <row r="347" spans="1:19" ht="101.5" x14ac:dyDescent="0.35">
      <c r="A347" s="27">
        <v>3621</v>
      </c>
      <c r="B347" s="28" t="s">
        <v>3619</v>
      </c>
      <c r="C347" s="28" t="s">
        <v>7731</v>
      </c>
      <c r="D347" s="29">
        <v>3000</v>
      </c>
      <c r="E347" s="30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 t="b">
        <v>1</v>
      </c>
      <c r="M347" s="27" t="s">
        <v>8269</v>
      </c>
      <c r="N347" s="27">
        <v>110</v>
      </c>
      <c r="O347" s="27">
        <v>47.03</v>
      </c>
      <c r="P347" s="27" t="s">
        <v>8315</v>
      </c>
      <c r="Q347" s="27" t="s">
        <v>8316</v>
      </c>
      <c r="R347" s="31">
        <v>42619.935694444444</v>
      </c>
      <c r="S347" s="31">
        <v>42643.875</v>
      </c>
    </row>
    <row r="348" spans="1:19" ht="72.5" x14ac:dyDescent="0.35">
      <c r="A348" s="27">
        <v>3622</v>
      </c>
      <c r="B348" s="28" t="s">
        <v>3620</v>
      </c>
      <c r="C348" s="28" t="s">
        <v>7732</v>
      </c>
      <c r="D348" s="29">
        <v>1000</v>
      </c>
      <c r="E348" s="30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 t="b">
        <v>1</v>
      </c>
      <c r="M348" s="27" t="s">
        <v>8269</v>
      </c>
      <c r="N348" s="27">
        <v>100</v>
      </c>
      <c r="O348" s="27">
        <v>47.67</v>
      </c>
      <c r="P348" s="27" t="s">
        <v>8315</v>
      </c>
      <c r="Q348" s="27" t="s">
        <v>8316</v>
      </c>
      <c r="R348" s="31">
        <v>41877.221886574072</v>
      </c>
      <c r="S348" s="31">
        <v>41910.140972222223</v>
      </c>
    </row>
    <row r="349" spans="1:19" ht="72.5" x14ac:dyDescent="0.35">
      <c r="A349" s="27">
        <v>3623</v>
      </c>
      <c r="B349" s="28" t="s">
        <v>3621</v>
      </c>
      <c r="C349" s="28" t="s">
        <v>7733</v>
      </c>
      <c r="D349" s="29">
        <v>2500</v>
      </c>
      <c r="E349" s="30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 t="b">
        <v>1</v>
      </c>
      <c r="M349" s="27" t="s">
        <v>8269</v>
      </c>
      <c r="N349" s="27">
        <v>120</v>
      </c>
      <c r="O349" s="27">
        <v>88.24</v>
      </c>
      <c r="P349" s="27" t="s">
        <v>8315</v>
      </c>
      <c r="Q349" s="27" t="s">
        <v>8316</v>
      </c>
      <c r="R349" s="31">
        <v>41828.736921296295</v>
      </c>
      <c r="S349" s="31">
        <v>41846.291666666664</v>
      </c>
    </row>
    <row r="350" spans="1:19" ht="116" x14ac:dyDescent="0.35">
      <c r="A350" s="27">
        <v>3624</v>
      </c>
      <c r="B350" s="28" t="s">
        <v>3622</v>
      </c>
      <c r="C350" s="28" t="s">
        <v>7734</v>
      </c>
      <c r="D350" s="29">
        <v>3000</v>
      </c>
      <c r="E350" s="30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 t="b">
        <v>1</v>
      </c>
      <c r="M350" s="27" t="s">
        <v>8269</v>
      </c>
      <c r="N350" s="27">
        <v>105</v>
      </c>
      <c r="O350" s="27">
        <v>80.72</v>
      </c>
      <c r="P350" s="27" t="s">
        <v>8315</v>
      </c>
      <c r="Q350" s="27" t="s">
        <v>8316</v>
      </c>
      <c r="R350" s="31">
        <v>42545.774189814809</v>
      </c>
      <c r="S350" s="31">
        <v>42605.774189814809</v>
      </c>
    </row>
    <row r="351" spans="1:19" ht="116" x14ac:dyDescent="0.35">
      <c r="A351" s="27">
        <v>3627</v>
      </c>
      <c r="B351" s="28" t="s">
        <v>3625</v>
      </c>
      <c r="C351" s="28" t="s">
        <v>7737</v>
      </c>
      <c r="D351" s="29">
        <v>2000</v>
      </c>
      <c r="E351" s="30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 t="b">
        <v>1</v>
      </c>
      <c r="M351" s="27" t="s">
        <v>8269</v>
      </c>
      <c r="N351" s="27">
        <v>100</v>
      </c>
      <c r="O351" s="27">
        <v>68.97</v>
      </c>
      <c r="P351" s="27" t="s">
        <v>8315</v>
      </c>
      <c r="Q351" s="27" t="s">
        <v>8316</v>
      </c>
      <c r="R351" s="31">
        <v>42460.741747685184</v>
      </c>
      <c r="S351" s="31">
        <v>42511.165972222225</v>
      </c>
    </row>
    <row r="352" spans="1:19" ht="72.5" x14ac:dyDescent="0.35">
      <c r="A352" s="27">
        <v>3648</v>
      </c>
      <c r="B352" s="28" t="s">
        <v>3646</v>
      </c>
      <c r="C352" s="28" t="s">
        <v>7758</v>
      </c>
      <c r="D352" s="29">
        <v>40000</v>
      </c>
      <c r="E352" s="30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 t="b">
        <v>1</v>
      </c>
      <c r="M352" s="27" t="s">
        <v>8269</v>
      </c>
      <c r="N352" s="27">
        <v>100</v>
      </c>
      <c r="O352" s="27">
        <v>550.04</v>
      </c>
      <c r="P352" s="27" t="s">
        <v>8315</v>
      </c>
      <c r="Q352" s="27" t="s">
        <v>8316</v>
      </c>
      <c r="R352" s="31">
        <v>41887.292187500003</v>
      </c>
      <c r="S352" s="31">
        <v>41917.292187500003</v>
      </c>
    </row>
    <row r="353" spans="1:19" ht="101.5" x14ac:dyDescent="0.35">
      <c r="A353" s="27">
        <v>3651</v>
      </c>
      <c r="B353" s="28" t="s">
        <v>3649</v>
      </c>
      <c r="C353" s="28" t="s">
        <v>7761</v>
      </c>
      <c r="D353" s="29">
        <v>500</v>
      </c>
      <c r="E353" s="30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 t="b">
        <v>1</v>
      </c>
      <c r="M353" s="27" t="s">
        <v>8269</v>
      </c>
      <c r="N353" s="27">
        <v>104</v>
      </c>
      <c r="O353" s="27">
        <v>57.78</v>
      </c>
      <c r="P353" s="27" t="s">
        <v>8315</v>
      </c>
      <c r="Q353" s="27" t="s">
        <v>8316</v>
      </c>
      <c r="R353" s="31">
        <v>41828.646319444444</v>
      </c>
      <c r="S353" s="31">
        <v>41861.665972222225</v>
      </c>
    </row>
    <row r="354" spans="1:19" ht="116" x14ac:dyDescent="0.35">
      <c r="A354" s="27">
        <v>3655</v>
      </c>
      <c r="B354" s="28" t="s">
        <v>3652</v>
      </c>
      <c r="C354" s="28" t="s">
        <v>7765</v>
      </c>
      <c r="D354" s="29">
        <v>5000</v>
      </c>
      <c r="E354" s="30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 t="b">
        <v>1</v>
      </c>
      <c r="M354" s="27" t="s">
        <v>8269</v>
      </c>
      <c r="N354" s="27">
        <v>116</v>
      </c>
      <c r="O354" s="27">
        <v>73.58</v>
      </c>
      <c r="P354" s="27" t="s">
        <v>8315</v>
      </c>
      <c r="Q354" s="27" t="s">
        <v>8316</v>
      </c>
      <c r="R354" s="31">
        <v>42173.803217592591</v>
      </c>
      <c r="S354" s="31">
        <v>42203.290972222225</v>
      </c>
    </row>
    <row r="355" spans="1:19" ht="58" x14ac:dyDescent="0.35">
      <c r="A355" s="27">
        <v>3658</v>
      </c>
      <c r="B355" s="28" t="s">
        <v>3655</v>
      </c>
      <c r="C355" s="28" t="s">
        <v>7768</v>
      </c>
      <c r="D355" s="29">
        <v>1500</v>
      </c>
      <c r="E355" s="30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 t="b">
        <v>1</v>
      </c>
      <c r="M355" s="27" t="s">
        <v>8269</v>
      </c>
      <c r="N355" s="27">
        <v>101</v>
      </c>
      <c r="O355" s="27">
        <v>75.5</v>
      </c>
      <c r="P355" s="27" t="s">
        <v>8315</v>
      </c>
      <c r="Q355" s="27" t="s">
        <v>8316</v>
      </c>
      <c r="R355" s="31">
        <v>41775.858564814815</v>
      </c>
      <c r="S355" s="31">
        <v>41822.165972222225</v>
      </c>
    </row>
    <row r="356" spans="1:19" ht="87" x14ac:dyDescent="0.35">
      <c r="A356" s="27">
        <v>3659</v>
      </c>
      <c r="B356" s="28" t="s">
        <v>3656</v>
      </c>
      <c r="C356" s="28" t="s">
        <v>7769</v>
      </c>
      <c r="D356" s="29">
        <v>3000</v>
      </c>
      <c r="E356" s="30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 t="b">
        <v>1</v>
      </c>
      <c r="M356" s="27" t="s">
        <v>8269</v>
      </c>
      <c r="N356" s="27">
        <v>102</v>
      </c>
      <c r="O356" s="27">
        <v>235.46</v>
      </c>
      <c r="P356" s="27" t="s">
        <v>8315</v>
      </c>
      <c r="Q356" s="27" t="s">
        <v>8316</v>
      </c>
      <c r="R356" s="31">
        <v>42055.277199074073</v>
      </c>
      <c r="S356" s="31">
        <v>42082.610416666663</v>
      </c>
    </row>
    <row r="357" spans="1:19" ht="101.5" x14ac:dyDescent="0.35">
      <c r="A357" s="27">
        <v>3661</v>
      </c>
      <c r="B357" s="28" t="s">
        <v>3658</v>
      </c>
      <c r="C357" s="28" t="s">
        <v>7771</v>
      </c>
      <c r="D357" s="29">
        <v>3000</v>
      </c>
      <c r="E357" s="30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 t="b">
        <v>1</v>
      </c>
      <c r="M357" s="27" t="s">
        <v>8269</v>
      </c>
      <c r="N357" s="27">
        <v>111</v>
      </c>
      <c r="O357" s="27">
        <v>92.5</v>
      </c>
      <c r="P357" s="27" t="s">
        <v>8315</v>
      </c>
      <c r="Q357" s="27" t="s">
        <v>8316</v>
      </c>
      <c r="R357" s="31">
        <v>42447.896666666667</v>
      </c>
      <c r="S357" s="31">
        <v>42470.166666666672</v>
      </c>
    </row>
    <row r="358" spans="1:19" ht="101.5" x14ac:dyDescent="0.35">
      <c r="A358" s="27">
        <v>3664</v>
      </c>
      <c r="B358" s="28" t="s">
        <v>3661</v>
      </c>
      <c r="C358" s="28" t="s">
        <v>7774</v>
      </c>
      <c r="D358" s="29">
        <v>800</v>
      </c>
      <c r="E358" s="30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 t="b">
        <v>1</v>
      </c>
      <c r="M358" s="27" t="s">
        <v>8269</v>
      </c>
      <c r="N358" s="27">
        <v>109</v>
      </c>
      <c r="O358" s="27">
        <v>46.05</v>
      </c>
      <c r="P358" s="27" t="s">
        <v>8315</v>
      </c>
      <c r="Q358" s="27" t="s">
        <v>8316</v>
      </c>
      <c r="R358" s="31">
        <v>42523.248715277776</v>
      </c>
      <c r="S358" s="31">
        <v>42537.248715277776</v>
      </c>
    </row>
    <row r="359" spans="1:19" ht="101.5" x14ac:dyDescent="0.35">
      <c r="A359" s="27">
        <v>3666</v>
      </c>
      <c r="B359" s="28" t="s">
        <v>3663</v>
      </c>
      <c r="C359" s="28" t="s">
        <v>7776</v>
      </c>
      <c r="D359" s="29">
        <v>1200</v>
      </c>
      <c r="E359" s="30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 t="b">
        <v>1</v>
      </c>
      <c r="M359" s="27" t="s">
        <v>8269</v>
      </c>
      <c r="N359" s="27">
        <v>100</v>
      </c>
      <c r="O359" s="27">
        <v>31.58</v>
      </c>
      <c r="P359" s="27" t="s">
        <v>8315</v>
      </c>
      <c r="Q359" s="27" t="s">
        <v>8316</v>
      </c>
      <c r="R359" s="31">
        <v>41822.90488425926</v>
      </c>
      <c r="S359" s="31">
        <v>41844.291666666664</v>
      </c>
    </row>
    <row r="360" spans="1:19" ht="87" x14ac:dyDescent="0.35">
      <c r="A360" s="27">
        <v>3668</v>
      </c>
      <c r="B360" s="28" t="s">
        <v>3665</v>
      </c>
      <c r="C360" s="28" t="s">
        <v>7778</v>
      </c>
      <c r="D360" s="29">
        <v>1000</v>
      </c>
      <c r="E360" s="30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 t="b">
        <v>1</v>
      </c>
      <c r="M360" s="27" t="s">
        <v>8269</v>
      </c>
      <c r="N360" s="27">
        <v>104</v>
      </c>
      <c r="O360" s="27">
        <v>36.96</v>
      </c>
      <c r="P360" s="27" t="s">
        <v>8315</v>
      </c>
      <c r="Q360" s="27" t="s">
        <v>8316</v>
      </c>
      <c r="R360" s="31">
        <v>42185.556157407409</v>
      </c>
      <c r="S360" s="31">
        <v>42208.772916666669</v>
      </c>
    </row>
    <row r="361" spans="1:19" ht="101.5" x14ac:dyDescent="0.35">
      <c r="A361" s="27">
        <v>3671</v>
      </c>
      <c r="B361" s="28" t="s">
        <v>3668</v>
      </c>
      <c r="C361" s="28" t="s">
        <v>7781</v>
      </c>
      <c r="D361" s="29">
        <v>3500</v>
      </c>
      <c r="E361" s="30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 t="b">
        <v>1</v>
      </c>
      <c r="M361" s="27" t="s">
        <v>8269</v>
      </c>
      <c r="N361" s="27">
        <v>101</v>
      </c>
      <c r="O361" s="27">
        <v>88.25</v>
      </c>
      <c r="P361" s="27" t="s">
        <v>8315</v>
      </c>
      <c r="Q361" s="27" t="s">
        <v>8316</v>
      </c>
      <c r="R361" s="31">
        <v>41820.62809027778</v>
      </c>
      <c r="S361" s="31">
        <v>41841.165972222225</v>
      </c>
    </row>
    <row r="362" spans="1:19" ht="101.5" x14ac:dyDescent="0.35">
      <c r="A362" s="27">
        <v>3676</v>
      </c>
      <c r="B362" s="28" t="s">
        <v>3673</v>
      </c>
      <c r="C362" s="28" t="s">
        <v>7786</v>
      </c>
      <c r="D362" s="29">
        <v>800</v>
      </c>
      <c r="E362" s="30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 t="b">
        <v>1</v>
      </c>
      <c r="M362" s="27" t="s">
        <v>8269</v>
      </c>
      <c r="N362" s="27">
        <v>129</v>
      </c>
      <c r="O362" s="27">
        <v>64.38</v>
      </c>
      <c r="P362" s="27" t="s">
        <v>8315</v>
      </c>
      <c r="Q362" s="27" t="s">
        <v>8316</v>
      </c>
      <c r="R362" s="31">
        <v>41876.815787037034</v>
      </c>
      <c r="S362" s="31">
        <v>41894.815787037034</v>
      </c>
    </row>
    <row r="363" spans="1:19" ht="72.5" x14ac:dyDescent="0.35">
      <c r="A363" s="27">
        <v>3677</v>
      </c>
      <c r="B363" s="28" t="s">
        <v>3674</v>
      </c>
      <c r="C363" s="28" t="s">
        <v>7787</v>
      </c>
      <c r="D363" s="29">
        <v>12000</v>
      </c>
      <c r="E363" s="30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 t="b">
        <v>1</v>
      </c>
      <c r="M363" s="27" t="s">
        <v>8269</v>
      </c>
      <c r="N363" s="27">
        <v>103</v>
      </c>
      <c r="O363" s="27">
        <v>62.05</v>
      </c>
      <c r="P363" s="27" t="s">
        <v>8315</v>
      </c>
      <c r="Q363" s="27" t="s">
        <v>8316</v>
      </c>
      <c r="R363" s="31">
        <v>41802.574282407404</v>
      </c>
      <c r="S363" s="31">
        <v>41823.165972222225</v>
      </c>
    </row>
    <row r="364" spans="1:19" ht="116" x14ac:dyDescent="0.35">
      <c r="A364" s="27">
        <v>3679</v>
      </c>
      <c r="B364" s="28" t="s">
        <v>3676</v>
      </c>
      <c r="C364" s="28" t="s">
        <v>7789</v>
      </c>
      <c r="D364" s="29">
        <v>2000</v>
      </c>
      <c r="E364" s="30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 t="b">
        <v>1</v>
      </c>
      <c r="M364" s="27" t="s">
        <v>8269</v>
      </c>
      <c r="N364" s="27">
        <v>110</v>
      </c>
      <c r="O364" s="27">
        <v>73.400000000000006</v>
      </c>
      <c r="P364" s="27" t="s">
        <v>8315</v>
      </c>
      <c r="Q364" s="27" t="s">
        <v>8316</v>
      </c>
      <c r="R364" s="31">
        <v>41786.761354166665</v>
      </c>
      <c r="S364" s="31">
        <v>41821.207638888889</v>
      </c>
    </row>
    <row r="365" spans="1:19" ht="116" x14ac:dyDescent="0.35">
      <c r="A365" s="27">
        <v>3680</v>
      </c>
      <c r="B365" s="28" t="s">
        <v>3677</v>
      </c>
      <c r="C365" s="28" t="s">
        <v>7790</v>
      </c>
      <c r="D365" s="29">
        <v>3000</v>
      </c>
      <c r="E365" s="30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 t="b">
        <v>1</v>
      </c>
      <c r="M365" s="27" t="s">
        <v>8269</v>
      </c>
      <c r="N365" s="27">
        <v>113</v>
      </c>
      <c r="O365" s="27">
        <v>99.5</v>
      </c>
      <c r="P365" s="27" t="s">
        <v>8315</v>
      </c>
      <c r="Q365" s="27" t="s">
        <v>8316</v>
      </c>
      <c r="R365" s="31">
        <v>42627.454097222217</v>
      </c>
      <c r="S365" s="31">
        <v>42648.454097222217</v>
      </c>
    </row>
    <row r="366" spans="1:19" ht="101.5" x14ac:dyDescent="0.35">
      <c r="A366" s="27">
        <v>3681</v>
      </c>
      <c r="B366" s="28" t="s">
        <v>3678</v>
      </c>
      <c r="C366" s="28" t="s">
        <v>7791</v>
      </c>
      <c r="D366" s="29">
        <v>1000</v>
      </c>
      <c r="E366" s="30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 t="b">
        <v>1</v>
      </c>
      <c r="M366" s="27" t="s">
        <v>8269</v>
      </c>
      <c r="N366" s="27">
        <v>112</v>
      </c>
      <c r="O366" s="27">
        <v>62.17</v>
      </c>
      <c r="P366" s="27" t="s">
        <v>8315</v>
      </c>
      <c r="Q366" s="27" t="s">
        <v>8316</v>
      </c>
      <c r="R366" s="31">
        <v>42374.651504629626</v>
      </c>
      <c r="S366" s="31">
        <v>42384.651504629626</v>
      </c>
    </row>
    <row r="367" spans="1:19" ht="101.5" x14ac:dyDescent="0.35">
      <c r="A367" s="27">
        <v>3682</v>
      </c>
      <c r="B367" s="28" t="s">
        <v>3679</v>
      </c>
      <c r="C367" s="28" t="s">
        <v>7792</v>
      </c>
      <c r="D367" s="29">
        <v>3000</v>
      </c>
      <c r="E367" s="30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 t="b">
        <v>1</v>
      </c>
      <c r="M367" s="27" t="s">
        <v>8269</v>
      </c>
      <c r="N367" s="27">
        <v>139</v>
      </c>
      <c r="O367" s="27">
        <v>62.33</v>
      </c>
      <c r="P367" s="27" t="s">
        <v>8315</v>
      </c>
      <c r="Q367" s="27" t="s">
        <v>8316</v>
      </c>
      <c r="R367" s="31">
        <v>41772.685393518521</v>
      </c>
      <c r="S367" s="31">
        <v>41806.290972222225</v>
      </c>
    </row>
    <row r="368" spans="1:19" ht="72.5" x14ac:dyDescent="0.35">
      <c r="A368" s="27">
        <v>3683</v>
      </c>
      <c r="B368" s="28" t="s">
        <v>3680</v>
      </c>
      <c r="C368" s="28" t="s">
        <v>7793</v>
      </c>
      <c r="D368" s="29">
        <v>3500</v>
      </c>
      <c r="E368" s="30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 t="b">
        <v>1</v>
      </c>
      <c r="M368" s="27" t="s">
        <v>8269</v>
      </c>
      <c r="N368" s="27">
        <v>111</v>
      </c>
      <c r="O368" s="27">
        <v>58.79</v>
      </c>
      <c r="P368" s="27" t="s">
        <v>8315</v>
      </c>
      <c r="Q368" s="27" t="s">
        <v>8316</v>
      </c>
      <c r="R368" s="31">
        <v>42633.116851851853</v>
      </c>
      <c r="S368" s="31">
        <v>42663.116851851853</v>
      </c>
    </row>
    <row r="369" spans="1:19" ht="101.5" x14ac:dyDescent="0.35">
      <c r="A369" s="27">
        <v>3684</v>
      </c>
      <c r="B369" s="28" t="s">
        <v>3681</v>
      </c>
      <c r="C369" s="28" t="s">
        <v>7794</v>
      </c>
      <c r="D369" s="29">
        <v>750</v>
      </c>
      <c r="E369" s="30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 t="b">
        <v>1</v>
      </c>
      <c r="M369" s="27" t="s">
        <v>8269</v>
      </c>
      <c r="N369" s="27">
        <v>139</v>
      </c>
      <c r="O369" s="27">
        <v>45.35</v>
      </c>
      <c r="P369" s="27" t="s">
        <v>8315</v>
      </c>
      <c r="Q369" s="27" t="s">
        <v>8316</v>
      </c>
      <c r="R369" s="31">
        <v>42219.180393518516</v>
      </c>
      <c r="S369" s="31">
        <v>42249.180393518516</v>
      </c>
    </row>
    <row r="370" spans="1:19" ht="87" x14ac:dyDescent="0.35">
      <c r="A370" s="27">
        <v>3685</v>
      </c>
      <c r="B370" s="28" t="s">
        <v>3682</v>
      </c>
      <c r="C370" s="28" t="s">
        <v>7795</v>
      </c>
      <c r="D370" s="29">
        <v>5000</v>
      </c>
      <c r="E370" s="30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 t="b">
        <v>1</v>
      </c>
      <c r="M370" s="27" t="s">
        <v>8269</v>
      </c>
      <c r="N370" s="27">
        <v>106</v>
      </c>
      <c r="O370" s="27">
        <v>41.94</v>
      </c>
      <c r="P370" s="27" t="s">
        <v>8315</v>
      </c>
      <c r="Q370" s="27" t="s">
        <v>8316</v>
      </c>
      <c r="R370" s="31">
        <v>41753.593275462961</v>
      </c>
      <c r="S370" s="31">
        <v>41778.875</v>
      </c>
    </row>
    <row r="371" spans="1:19" ht="87" x14ac:dyDescent="0.35">
      <c r="A371" s="27">
        <v>3686</v>
      </c>
      <c r="B371" s="28" t="s">
        <v>3683</v>
      </c>
      <c r="C371" s="28" t="s">
        <v>7796</v>
      </c>
      <c r="D371" s="29">
        <v>350</v>
      </c>
      <c r="E371" s="30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 t="b">
        <v>1</v>
      </c>
      <c r="M371" s="27" t="s">
        <v>8269</v>
      </c>
      <c r="N371" s="27">
        <v>101</v>
      </c>
      <c r="O371" s="27">
        <v>59.17</v>
      </c>
      <c r="P371" s="27" t="s">
        <v>8315</v>
      </c>
      <c r="Q371" s="27" t="s">
        <v>8316</v>
      </c>
      <c r="R371" s="31">
        <v>42230.662731481483</v>
      </c>
      <c r="S371" s="31">
        <v>42245.165972222225</v>
      </c>
    </row>
    <row r="372" spans="1:19" ht="87" x14ac:dyDescent="0.35">
      <c r="A372" s="27">
        <v>3687</v>
      </c>
      <c r="B372" s="28" t="s">
        <v>3684</v>
      </c>
      <c r="C372" s="28" t="s">
        <v>7797</v>
      </c>
      <c r="D372" s="29">
        <v>5000</v>
      </c>
      <c r="E372" s="30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 t="b">
        <v>1</v>
      </c>
      <c r="M372" s="27" t="s">
        <v>8269</v>
      </c>
      <c r="N372" s="27">
        <v>100</v>
      </c>
      <c r="O372" s="27">
        <v>200.49</v>
      </c>
      <c r="P372" s="27" t="s">
        <v>8315</v>
      </c>
      <c r="Q372" s="27" t="s">
        <v>8316</v>
      </c>
      <c r="R372" s="31">
        <v>41787.218229166669</v>
      </c>
      <c r="S372" s="31">
        <v>41817.218229166669</v>
      </c>
    </row>
    <row r="373" spans="1:19" ht="87" x14ac:dyDescent="0.35">
      <c r="A373" s="27">
        <v>3689</v>
      </c>
      <c r="B373" s="28" t="s">
        <v>3686</v>
      </c>
      <c r="C373" s="28" t="s">
        <v>7799</v>
      </c>
      <c r="D373" s="29">
        <v>3000</v>
      </c>
      <c r="E373" s="30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 t="b">
        <v>1</v>
      </c>
      <c r="M373" s="27" t="s">
        <v>8269</v>
      </c>
      <c r="N373" s="27">
        <v>118</v>
      </c>
      <c r="O373" s="27">
        <v>57.26</v>
      </c>
      <c r="P373" s="27" t="s">
        <v>8315</v>
      </c>
      <c r="Q373" s="27" t="s">
        <v>8316</v>
      </c>
      <c r="R373" s="31">
        <v>42147.826840277776</v>
      </c>
      <c r="S373" s="31">
        <v>42176.934027777781</v>
      </c>
    </row>
    <row r="374" spans="1:19" ht="101.5" x14ac:dyDescent="0.35">
      <c r="A374" s="27">
        <v>3690</v>
      </c>
      <c r="B374" s="28" t="s">
        <v>3687</v>
      </c>
      <c r="C374" s="28" t="s">
        <v>7800</v>
      </c>
      <c r="D374" s="29">
        <v>1500</v>
      </c>
      <c r="E374" s="30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 t="b">
        <v>1</v>
      </c>
      <c r="M374" s="27" t="s">
        <v>8269</v>
      </c>
      <c r="N374" s="27">
        <v>120</v>
      </c>
      <c r="O374" s="27">
        <v>58.06</v>
      </c>
      <c r="P374" s="27" t="s">
        <v>8315</v>
      </c>
      <c r="Q374" s="27" t="s">
        <v>8316</v>
      </c>
      <c r="R374" s="31">
        <v>41940.598182870373</v>
      </c>
      <c r="S374" s="31">
        <v>41970.639849537038</v>
      </c>
    </row>
    <row r="375" spans="1:19" ht="130.5" x14ac:dyDescent="0.35">
      <c r="A375" s="27">
        <v>3691</v>
      </c>
      <c r="B375" s="28" t="s">
        <v>3688</v>
      </c>
      <c r="C375" s="28" t="s">
        <v>7801</v>
      </c>
      <c r="D375" s="29">
        <v>40000</v>
      </c>
      <c r="E375" s="30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 t="b">
        <v>1</v>
      </c>
      <c r="M375" s="27" t="s">
        <v>8269</v>
      </c>
      <c r="N375" s="27">
        <v>128</v>
      </c>
      <c r="O375" s="27">
        <v>186.8</v>
      </c>
      <c r="P375" s="27" t="s">
        <v>8315</v>
      </c>
      <c r="Q375" s="27" t="s">
        <v>8316</v>
      </c>
      <c r="R375" s="31">
        <v>42020.700567129628</v>
      </c>
      <c r="S375" s="31">
        <v>42065.207638888889</v>
      </c>
    </row>
    <row r="376" spans="1:19" ht="58" x14ac:dyDescent="0.35">
      <c r="A376" s="27">
        <v>3692</v>
      </c>
      <c r="B376" s="28" t="s">
        <v>3689</v>
      </c>
      <c r="C376" s="28" t="s">
        <v>7802</v>
      </c>
      <c r="D376" s="29">
        <v>1000</v>
      </c>
      <c r="E376" s="30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 t="b">
        <v>1</v>
      </c>
      <c r="M376" s="27" t="s">
        <v>8269</v>
      </c>
      <c r="N376" s="27">
        <v>126</v>
      </c>
      <c r="O376" s="27">
        <v>74.12</v>
      </c>
      <c r="P376" s="27" t="s">
        <v>8315</v>
      </c>
      <c r="Q376" s="27" t="s">
        <v>8316</v>
      </c>
      <c r="R376" s="31">
        <v>41891.96503472222</v>
      </c>
      <c r="S376" s="31">
        <v>41901</v>
      </c>
    </row>
    <row r="377" spans="1:19" ht="87" x14ac:dyDescent="0.35">
      <c r="A377" s="27">
        <v>3694</v>
      </c>
      <c r="B377" s="28" t="s">
        <v>3691</v>
      </c>
      <c r="C377" s="28" t="s">
        <v>7804</v>
      </c>
      <c r="D377" s="29">
        <v>3500</v>
      </c>
      <c r="E377" s="30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 t="b">
        <v>1</v>
      </c>
      <c r="M377" s="27" t="s">
        <v>8269</v>
      </c>
      <c r="N377" s="27">
        <v>107</v>
      </c>
      <c r="O377" s="27">
        <v>62.67</v>
      </c>
      <c r="P377" s="27" t="s">
        <v>8315</v>
      </c>
      <c r="Q377" s="27" t="s">
        <v>8316</v>
      </c>
      <c r="R377" s="31">
        <v>42490.133877314816</v>
      </c>
      <c r="S377" s="31">
        <v>42527.083333333328</v>
      </c>
    </row>
    <row r="378" spans="1:19" ht="101.5" x14ac:dyDescent="0.35">
      <c r="A378" s="27">
        <v>3695</v>
      </c>
      <c r="B378" s="28" t="s">
        <v>3692</v>
      </c>
      <c r="C378" s="28" t="s">
        <v>7805</v>
      </c>
      <c r="D378" s="29">
        <v>4000</v>
      </c>
      <c r="E378" s="30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 t="b">
        <v>1</v>
      </c>
      <c r="M378" s="27" t="s">
        <v>8269</v>
      </c>
      <c r="N378" s="27">
        <v>100</v>
      </c>
      <c r="O378" s="27">
        <v>121.36</v>
      </c>
      <c r="P378" s="27" t="s">
        <v>8315</v>
      </c>
      <c r="Q378" s="27" t="s">
        <v>8316</v>
      </c>
      <c r="R378" s="31">
        <v>41995.870486111111</v>
      </c>
      <c r="S378" s="31">
        <v>42015.870486111111</v>
      </c>
    </row>
    <row r="379" spans="1:19" ht="101.5" x14ac:dyDescent="0.35">
      <c r="A379" s="27">
        <v>3698</v>
      </c>
      <c r="B379" s="28" t="s">
        <v>3695</v>
      </c>
      <c r="C379" s="28" t="s">
        <v>7808</v>
      </c>
      <c r="D379" s="29">
        <v>5000</v>
      </c>
      <c r="E379" s="30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 t="b">
        <v>1</v>
      </c>
      <c r="M379" s="27" t="s">
        <v>8269</v>
      </c>
      <c r="N379" s="27">
        <v>111</v>
      </c>
      <c r="O379" s="27">
        <v>40.630000000000003</v>
      </c>
      <c r="P379" s="27" t="s">
        <v>8315</v>
      </c>
      <c r="Q379" s="27" t="s">
        <v>8316</v>
      </c>
      <c r="R379" s="31">
        <v>42401.806562500002</v>
      </c>
      <c r="S379" s="31">
        <v>42431.806562500002</v>
      </c>
    </row>
    <row r="380" spans="1:19" ht="101.5" x14ac:dyDescent="0.35">
      <c r="A380" s="27">
        <v>3699</v>
      </c>
      <c r="B380" s="28" t="s">
        <v>3696</v>
      </c>
      <c r="C380" s="28" t="s">
        <v>7809</v>
      </c>
      <c r="D380" s="29">
        <v>2500</v>
      </c>
      <c r="E380" s="30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 t="b">
        <v>1</v>
      </c>
      <c r="M380" s="27" t="s">
        <v>8269</v>
      </c>
      <c r="N380" s="27">
        <v>101</v>
      </c>
      <c r="O380" s="27">
        <v>63</v>
      </c>
      <c r="P380" s="27" t="s">
        <v>8315</v>
      </c>
      <c r="Q380" s="27" t="s">
        <v>8316</v>
      </c>
      <c r="R380" s="31">
        <v>41897.602037037039</v>
      </c>
      <c r="S380" s="31">
        <v>41927.602037037039</v>
      </c>
    </row>
    <row r="381" spans="1:19" ht="58" x14ac:dyDescent="0.35">
      <c r="A381" s="27">
        <v>3700</v>
      </c>
      <c r="B381" s="28" t="s">
        <v>3697</v>
      </c>
      <c r="C381" s="28" t="s">
        <v>7810</v>
      </c>
      <c r="D381" s="29">
        <v>500</v>
      </c>
      <c r="E381" s="30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 t="b">
        <v>1</v>
      </c>
      <c r="M381" s="27" t="s">
        <v>8269</v>
      </c>
      <c r="N381" s="27">
        <v>121</v>
      </c>
      <c r="O381" s="27">
        <v>33.67</v>
      </c>
      <c r="P381" s="27" t="s">
        <v>8315</v>
      </c>
      <c r="Q381" s="27" t="s">
        <v>8316</v>
      </c>
      <c r="R381" s="31">
        <v>41882.585648148146</v>
      </c>
      <c r="S381" s="31">
        <v>41912.666666666664</v>
      </c>
    </row>
    <row r="382" spans="1:19" ht="130.5" x14ac:dyDescent="0.35">
      <c r="A382" s="27">
        <v>3703</v>
      </c>
      <c r="B382" s="28" t="s">
        <v>3700</v>
      </c>
      <c r="C382" s="28" t="s">
        <v>7813</v>
      </c>
      <c r="D382" s="29">
        <v>1050</v>
      </c>
      <c r="E382" s="30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 t="b">
        <v>1</v>
      </c>
      <c r="M382" s="27" t="s">
        <v>8269</v>
      </c>
      <c r="N382" s="27">
        <v>123</v>
      </c>
      <c r="O382" s="27">
        <v>43.2</v>
      </c>
      <c r="P382" s="27" t="s">
        <v>8315</v>
      </c>
      <c r="Q382" s="27" t="s">
        <v>8316</v>
      </c>
      <c r="R382" s="31">
        <v>42556.504490740743</v>
      </c>
      <c r="S382" s="31">
        <v>42595.290972222225</v>
      </c>
    </row>
    <row r="383" spans="1:19" ht="87" x14ac:dyDescent="0.35">
      <c r="A383" s="27">
        <v>3705</v>
      </c>
      <c r="B383" s="28" t="s">
        <v>3702</v>
      </c>
      <c r="C383" s="28" t="s">
        <v>7815</v>
      </c>
      <c r="D383" s="29">
        <v>2827</v>
      </c>
      <c r="E383" s="30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 t="b">
        <v>1</v>
      </c>
      <c r="M383" s="27" t="s">
        <v>8269</v>
      </c>
      <c r="N383" s="27">
        <v>103</v>
      </c>
      <c r="O383" s="27">
        <v>83.57</v>
      </c>
      <c r="P383" s="27" t="s">
        <v>8315</v>
      </c>
      <c r="Q383" s="27" t="s">
        <v>8316</v>
      </c>
      <c r="R383" s="31">
        <v>41792.542986111112</v>
      </c>
      <c r="S383" s="31">
        <v>41813.75</v>
      </c>
    </row>
    <row r="384" spans="1:19" ht="101.5" x14ac:dyDescent="0.35">
      <c r="A384" s="27">
        <v>3706</v>
      </c>
      <c r="B384" s="28" t="s">
        <v>3703</v>
      </c>
      <c r="C384" s="28" t="s">
        <v>7816</v>
      </c>
      <c r="D384" s="29">
        <v>1500</v>
      </c>
      <c r="E384" s="30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 t="b">
        <v>1</v>
      </c>
      <c r="M384" s="27" t="s">
        <v>8269</v>
      </c>
      <c r="N384" s="27">
        <v>121</v>
      </c>
      <c r="O384" s="27">
        <v>140</v>
      </c>
      <c r="P384" s="27" t="s">
        <v>8315</v>
      </c>
      <c r="Q384" s="27" t="s">
        <v>8316</v>
      </c>
      <c r="R384" s="31">
        <v>41879.913761574076</v>
      </c>
      <c r="S384" s="31">
        <v>41894.913761574076</v>
      </c>
    </row>
    <row r="385" spans="1:19" ht="101.5" x14ac:dyDescent="0.35">
      <c r="A385" s="27">
        <v>3707</v>
      </c>
      <c r="B385" s="28" t="s">
        <v>3704</v>
      </c>
      <c r="C385" s="28" t="s">
        <v>7817</v>
      </c>
      <c r="D385" s="29">
        <v>1000</v>
      </c>
      <c r="E385" s="30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 t="b">
        <v>1</v>
      </c>
      <c r="M385" s="27" t="s">
        <v>8269</v>
      </c>
      <c r="N385" s="27">
        <v>186</v>
      </c>
      <c r="O385" s="27">
        <v>80.87</v>
      </c>
      <c r="P385" s="27" t="s">
        <v>8315</v>
      </c>
      <c r="Q385" s="27" t="s">
        <v>8316</v>
      </c>
      <c r="R385" s="31">
        <v>42552.048356481479</v>
      </c>
      <c r="S385" s="31">
        <v>42573.226388888885</v>
      </c>
    </row>
    <row r="386" spans="1:19" ht="101.5" x14ac:dyDescent="0.35">
      <c r="A386" s="27">
        <v>3708</v>
      </c>
      <c r="B386" s="28" t="s">
        <v>3705</v>
      </c>
      <c r="C386" s="28" t="s">
        <v>7818</v>
      </c>
      <c r="D386" s="29">
        <v>700</v>
      </c>
      <c r="E386" s="30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 t="b">
        <v>1</v>
      </c>
      <c r="M386" s="27" t="s">
        <v>8269</v>
      </c>
      <c r="N386" s="27">
        <v>300</v>
      </c>
      <c r="O386" s="27">
        <v>53.85</v>
      </c>
      <c r="P386" s="27" t="s">
        <v>8315</v>
      </c>
      <c r="Q386" s="27" t="s">
        <v>8316</v>
      </c>
      <c r="R386" s="31">
        <v>41810.142199074071</v>
      </c>
      <c r="S386" s="31">
        <v>41824.142199074071</v>
      </c>
    </row>
    <row r="387" spans="1:19" ht="101.5" x14ac:dyDescent="0.35">
      <c r="A387" s="27">
        <v>3710</v>
      </c>
      <c r="B387" s="28" t="s">
        <v>3707</v>
      </c>
      <c r="C387" s="28" t="s">
        <v>7820</v>
      </c>
      <c r="D387" s="29">
        <v>1300</v>
      </c>
      <c r="E387" s="30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 t="b">
        <v>1</v>
      </c>
      <c r="M387" s="27" t="s">
        <v>8269</v>
      </c>
      <c r="N387" s="27">
        <v>141</v>
      </c>
      <c r="O387" s="27">
        <v>67.959999999999994</v>
      </c>
      <c r="P387" s="27" t="s">
        <v>8315</v>
      </c>
      <c r="Q387" s="27" t="s">
        <v>8316</v>
      </c>
      <c r="R387" s="31">
        <v>42072.576249999998</v>
      </c>
      <c r="S387" s="31">
        <v>42097.576249999998</v>
      </c>
    </row>
    <row r="388" spans="1:19" ht="87" x14ac:dyDescent="0.35">
      <c r="A388" s="27">
        <v>3711</v>
      </c>
      <c r="B388" s="28" t="s">
        <v>3708</v>
      </c>
      <c r="C388" s="28" t="s">
        <v>7821</v>
      </c>
      <c r="D388" s="29">
        <v>500</v>
      </c>
      <c r="E388" s="30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 t="b">
        <v>1</v>
      </c>
      <c r="M388" s="27" t="s">
        <v>8269</v>
      </c>
      <c r="N388" s="27">
        <v>114</v>
      </c>
      <c r="O388" s="27">
        <v>27.14</v>
      </c>
      <c r="P388" s="27" t="s">
        <v>8315</v>
      </c>
      <c r="Q388" s="27" t="s">
        <v>8316</v>
      </c>
      <c r="R388" s="31">
        <v>41779.724224537036</v>
      </c>
      <c r="S388" s="31">
        <v>41805.666666666664</v>
      </c>
    </row>
    <row r="389" spans="1:19" ht="101.5" x14ac:dyDescent="0.35">
      <c r="A389" s="27">
        <v>3712</v>
      </c>
      <c r="B389" s="28" t="s">
        <v>3709</v>
      </c>
      <c r="C389" s="28" t="s">
        <v>7822</v>
      </c>
      <c r="D389" s="29">
        <v>7500</v>
      </c>
      <c r="E389" s="30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 t="b">
        <v>1</v>
      </c>
      <c r="M389" s="27" t="s">
        <v>8269</v>
      </c>
      <c r="N389" s="27">
        <v>154</v>
      </c>
      <c r="O389" s="27">
        <v>110.87</v>
      </c>
      <c r="P389" s="27" t="s">
        <v>8315</v>
      </c>
      <c r="Q389" s="27" t="s">
        <v>8316</v>
      </c>
      <c r="R389" s="31">
        <v>42134.172071759262</v>
      </c>
      <c r="S389" s="31">
        <v>42155.290972222225</v>
      </c>
    </row>
    <row r="390" spans="1:19" ht="101.5" x14ac:dyDescent="0.35">
      <c r="A390" s="27">
        <v>3713</v>
      </c>
      <c r="B390" s="28" t="s">
        <v>3710</v>
      </c>
      <c r="C390" s="28" t="s">
        <v>7823</v>
      </c>
      <c r="D390" s="29">
        <v>2000</v>
      </c>
      <c r="E390" s="30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 t="b">
        <v>1</v>
      </c>
      <c r="M390" s="27" t="s">
        <v>8269</v>
      </c>
      <c r="N390" s="27">
        <v>102</v>
      </c>
      <c r="O390" s="27">
        <v>106.84</v>
      </c>
      <c r="P390" s="27" t="s">
        <v>8315</v>
      </c>
      <c r="Q390" s="27" t="s">
        <v>8316</v>
      </c>
      <c r="R390" s="31">
        <v>42505.738032407404</v>
      </c>
      <c r="S390" s="31">
        <v>42525.738032407404</v>
      </c>
    </row>
    <row r="391" spans="1:19" ht="101.5" x14ac:dyDescent="0.35">
      <c r="A391" s="27">
        <v>3714</v>
      </c>
      <c r="B391" s="28" t="s">
        <v>3711</v>
      </c>
      <c r="C391" s="28" t="s">
        <v>7824</v>
      </c>
      <c r="D391" s="29">
        <v>10000</v>
      </c>
      <c r="E391" s="30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 t="b">
        <v>1</v>
      </c>
      <c r="M391" s="27" t="s">
        <v>8269</v>
      </c>
      <c r="N391" s="27">
        <v>102</v>
      </c>
      <c r="O391" s="27">
        <v>105.52</v>
      </c>
      <c r="P391" s="27" t="s">
        <v>8315</v>
      </c>
      <c r="Q391" s="27" t="s">
        <v>8316</v>
      </c>
      <c r="R391" s="31">
        <v>42118.556331018524</v>
      </c>
      <c r="S391" s="31">
        <v>42150.165972222225</v>
      </c>
    </row>
    <row r="392" spans="1:19" ht="87" x14ac:dyDescent="0.35">
      <c r="A392" s="27">
        <v>3716</v>
      </c>
      <c r="B392" s="28" t="s">
        <v>3713</v>
      </c>
      <c r="C392" s="28" t="s">
        <v>7826</v>
      </c>
      <c r="D392" s="29">
        <v>800</v>
      </c>
      <c r="E392" s="30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 t="b">
        <v>1</v>
      </c>
      <c r="M392" s="27" t="s">
        <v>8269</v>
      </c>
      <c r="N392" s="27">
        <v>156</v>
      </c>
      <c r="O392" s="27">
        <v>51.92</v>
      </c>
      <c r="P392" s="27" t="s">
        <v>8315</v>
      </c>
      <c r="Q392" s="27" t="s">
        <v>8316</v>
      </c>
      <c r="R392" s="31">
        <v>42360.887835648144</v>
      </c>
      <c r="S392" s="31">
        <v>42390.887835648144</v>
      </c>
    </row>
    <row r="393" spans="1:19" ht="58" x14ac:dyDescent="0.35">
      <c r="A393" s="27">
        <v>3720</v>
      </c>
      <c r="B393" s="28" t="s">
        <v>3717</v>
      </c>
      <c r="C393" s="28" t="s">
        <v>7830</v>
      </c>
      <c r="D393" s="29">
        <v>3300</v>
      </c>
      <c r="E393" s="30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 t="b">
        <v>1</v>
      </c>
      <c r="M393" s="27" t="s">
        <v>8269</v>
      </c>
      <c r="N393" s="27">
        <v>105</v>
      </c>
      <c r="O393" s="27">
        <v>86.23</v>
      </c>
      <c r="P393" s="27" t="s">
        <v>8315</v>
      </c>
      <c r="Q393" s="27" t="s">
        <v>8316</v>
      </c>
      <c r="R393" s="31">
        <v>42165.993125000001</v>
      </c>
      <c r="S393" s="31">
        <v>42187.993125000001</v>
      </c>
    </row>
    <row r="394" spans="1:19" ht="101.5" x14ac:dyDescent="0.35">
      <c r="A394" s="27">
        <v>3721</v>
      </c>
      <c r="B394" s="28" t="s">
        <v>3718</v>
      </c>
      <c r="C394" s="28" t="s">
        <v>7831</v>
      </c>
      <c r="D394" s="29">
        <v>5000</v>
      </c>
      <c r="E394" s="30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 t="b">
        <v>1</v>
      </c>
      <c r="M394" s="27" t="s">
        <v>8269</v>
      </c>
      <c r="N394" s="27">
        <v>101</v>
      </c>
      <c r="O394" s="27">
        <v>114.55</v>
      </c>
      <c r="P394" s="27" t="s">
        <v>8315</v>
      </c>
      <c r="Q394" s="27" t="s">
        <v>8316</v>
      </c>
      <c r="R394" s="31">
        <v>41927.936157407406</v>
      </c>
      <c r="S394" s="31">
        <v>41948.977824074071</v>
      </c>
    </row>
    <row r="395" spans="1:19" ht="87" x14ac:dyDescent="0.35">
      <c r="A395" s="27">
        <v>3726</v>
      </c>
      <c r="B395" s="28" t="s">
        <v>3723</v>
      </c>
      <c r="C395" s="28" t="s">
        <v>7836</v>
      </c>
      <c r="D395" s="29">
        <v>850</v>
      </c>
      <c r="E395" s="30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 t="b">
        <v>1</v>
      </c>
      <c r="M395" s="27" t="s">
        <v>8269</v>
      </c>
      <c r="N395" s="27">
        <v>339</v>
      </c>
      <c r="O395" s="27">
        <v>62.59</v>
      </c>
      <c r="P395" s="27" t="s">
        <v>8315</v>
      </c>
      <c r="Q395" s="27" t="s">
        <v>8316</v>
      </c>
      <c r="R395" s="31">
        <v>42462.140868055561</v>
      </c>
      <c r="S395" s="31">
        <v>42489.875</v>
      </c>
    </row>
    <row r="396" spans="1:19" ht="87" x14ac:dyDescent="0.35">
      <c r="A396" s="27">
        <v>3727</v>
      </c>
      <c r="B396" s="28" t="s">
        <v>3724</v>
      </c>
      <c r="C396" s="28" t="s">
        <v>7837</v>
      </c>
      <c r="D396" s="29">
        <v>2000</v>
      </c>
      <c r="E396" s="30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 t="b">
        <v>1</v>
      </c>
      <c r="M396" s="27" t="s">
        <v>8269</v>
      </c>
      <c r="N396" s="27">
        <v>101</v>
      </c>
      <c r="O396" s="27">
        <v>61.06</v>
      </c>
      <c r="P396" s="27" t="s">
        <v>8315</v>
      </c>
      <c r="Q396" s="27" t="s">
        <v>8316</v>
      </c>
      <c r="R396" s="31">
        <v>42632.348310185189</v>
      </c>
      <c r="S396" s="31">
        <v>42663.204861111109</v>
      </c>
    </row>
    <row r="397" spans="1:19" ht="87" x14ac:dyDescent="0.35">
      <c r="A397" s="27">
        <v>3810</v>
      </c>
      <c r="B397" s="28" t="s">
        <v>3807</v>
      </c>
      <c r="C397" s="28" t="s">
        <v>7920</v>
      </c>
      <c r="D397" s="29">
        <v>1500</v>
      </c>
      <c r="E397" s="30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 t="b">
        <v>1</v>
      </c>
      <c r="M397" s="27" t="s">
        <v>8269</v>
      </c>
      <c r="N397" s="27">
        <v>122</v>
      </c>
      <c r="O397" s="27">
        <v>70.23</v>
      </c>
      <c r="P397" s="27" t="s">
        <v>8315</v>
      </c>
      <c r="Q397" s="27" t="s">
        <v>8316</v>
      </c>
      <c r="R397" s="31">
        <v>42054.849050925928</v>
      </c>
      <c r="S397" s="31">
        <v>42084.807384259257</v>
      </c>
    </row>
    <row r="398" spans="1:19" ht="101.5" x14ac:dyDescent="0.35">
      <c r="A398" s="27">
        <v>3813</v>
      </c>
      <c r="B398" s="28" t="s">
        <v>3810</v>
      </c>
      <c r="C398" s="28" t="s">
        <v>7923</v>
      </c>
      <c r="D398" s="29">
        <v>2100</v>
      </c>
      <c r="E398" s="30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 t="b">
        <v>1</v>
      </c>
      <c r="M398" s="27" t="s">
        <v>8269</v>
      </c>
      <c r="N398" s="27">
        <v>101</v>
      </c>
      <c r="O398" s="27">
        <v>78.52</v>
      </c>
      <c r="P398" s="27" t="s">
        <v>8315</v>
      </c>
      <c r="Q398" s="27" t="s">
        <v>8316</v>
      </c>
      <c r="R398" s="31">
        <v>42497.275706018518</v>
      </c>
      <c r="S398" s="31">
        <v>42535.904861111107</v>
      </c>
    </row>
    <row r="399" spans="1:19" ht="116" x14ac:dyDescent="0.35">
      <c r="A399" s="27">
        <v>3814</v>
      </c>
      <c r="B399" s="28" t="s">
        <v>3811</v>
      </c>
      <c r="C399" s="28" t="s">
        <v>7924</v>
      </c>
      <c r="D399" s="29">
        <v>1500</v>
      </c>
      <c r="E399" s="30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 t="b">
        <v>1</v>
      </c>
      <c r="M399" s="27" t="s">
        <v>8269</v>
      </c>
      <c r="N399" s="27">
        <v>140</v>
      </c>
      <c r="O399" s="27">
        <v>61.82</v>
      </c>
      <c r="P399" s="27" t="s">
        <v>8315</v>
      </c>
      <c r="Q399" s="27" t="s">
        <v>8316</v>
      </c>
      <c r="R399" s="31">
        <v>42058.904074074075</v>
      </c>
      <c r="S399" s="31">
        <v>42095.165972222225</v>
      </c>
    </row>
    <row r="400" spans="1:19" ht="101.5" x14ac:dyDescent="0.35">
      <c r="A400" s="27">
        <v>3816</v>
      </c>
      <c r="B400" s="28" t="s">
        <v>3813</v>
      </c>
      <c r="C400" s="28" t="s">
        <v>7926</v>
      </c>
      <c r="D400" s="29">
        <v>1500</v>
      </c>
      <c r="E400" s="30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 t="b">
        <v>1</v>
      </c>
      <c r="M400" s="27" t="s">
        <v>8269</v>
      </c>
      <c r="N400" s="27">
        <v>119</v>
      </c>
      <c r="O400" s="27">
        <v>48.34</v>
      </c>
      <c r="P400" s="27" t="s">
        <v>8315</v>
      </c>
      <c r="Q400" s="27" t="s">
        <v>8316</v>
      </c>
      <c r="R400" s="31">
        <v>41807.690081018518</v>
      </c>
      <c r="S400" s="31">
        <v>41837.690081018518</v>
      </c>
    </row>
    <row r="401" spans="1:19" ht="101.5" x14ac:dyDescent="0.35">
      <c r="A401" s="27">
        <v>3817</v>
      </c>
      <c r="B401" s="28" t="s">
        <v>3814</v>
      </c>
      <c r="C401" s="28" t="s">
        <v>7927</v>
      </c>
      <c r="D401" s="29">
        <v>2000</v>
      </c>
      <c r="E401" s="30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 t="b">
        <v>1</v>
      </c>
      <c r="M401" s="27" t="s">
        <v>8269</v>
      </c>
      <c r="N401" s="27">
        <v>107</v>
      </c>
      <c r="O401" s="27">
        <v>107.25</v>
      </c>
      <c r="P401" s="27" t="s">
        <v>8315</v>
      </c>
      <c r="Q401" s="27" t="s">
        <v>8316</v>
      </c>
      <c r="R401" s="31">
        <v>42284.69694444444</v>
      </c>
      <c r="S401" s="31">
        <v>42301.165972222225</v>
      </c>
    </row>
    <row r="402" spans="1:19" ht="87" x14ac:dyDescent="0.35">
      <c r="A402" s="27">
        <v>3818</v>
      </c>
      <c r="B402" s="28" t="s">
        <v>3815</v>
      </c>
      <c r="C402" s="28" t="s">
        <v>7928</v>
      </c>
      <c r="D402" s="29">
        <v>250</v>
      </c>
      <c r="E402" s="30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 t="b">
        <v>1</v>
      </c>
      <c r="M402" s="27" t="s">
        <v>8269</v>
      </c>
      <c r="N402" s="27">
        <v>228</v>
      </c>
      <c r="O402" s="27">
        <v>57</v>
      </c>
      <c r="P402" s="27" t="s">
        <v>8315</v>
      </c>
      <c r="Q402" s="27" t="s">
        <v>8316</v>
      </c>
      <c r="R402" s="31">
        <v>42045.84238425926</v>
      </c>
      <c r="S402" s="31">
        <v>42075.800717592589</v>
      </c>
    </row>
    <row r="403" spans="1:19" ht="101.5" x14ac:dyDescent="0.35">
      <c r="A403" s="27">
        <v>3819</v>
      </c>
      <c r="B403" s="28" t="s">
        <v>3816</v>
      </c>
      <c r="C403" s="28" t="s">
        <v>7817</v>
      </c>
      <c r="D403" s="29">
        <v>1000</v>
      </c>
      <c r="E403" s="30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 t="b">
        <v>1</v>
      </c>
      <c r="M403" s="27" t="s">
        <v>8269</v>
      </c>
      <c r="N403" s="27">
        <v>106</v>
      </c>
      <c r="O403" s="27">
        <v>40.92</v>
      </c>
      <c r="P403" s="27" t="s">
        <v>8315</v>
      </c>
      <c r="Q403" s="27" t="s">
        <v>8316</v>
      </c>
      <c r="R403" s="31">
        <v>42184.209537037037</v>
      </c>
      <c r="S403" s="31">
        <v>42202.876388888893</v>
      </c>
    </row>
    <row r="404" spans="1:19" ht="101.5" x14ac:dyDescent="0.35">
      <c r="A404" s="27">
        <v>3821</v>
      </c>
      <c r="B404" s="28" t="s">
        <v>3818</v>
      </c>
      <c r="C404" s="28" t="s">
        <v>7930</v>
      </c>
      <c r="D404" s="29">
        <v>3500</v>
      </c>
      <c r="E404" s="30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 t="b">
        <v>1</v>
      </c>
      <c r="M404" s="27" t="s">
        <v>8269</v>
      </c>
      <c r="N404" s="27">
        <v>105</v>
      </c>
      <c r="O404" s="27">
        <v>79.540000000000006</v>
      </c>
      <c r="P404" s="27" t="s">
        <v>8315</v>
      </c>
      <c r="Q404" s="27" t="s">
        <v>8316</v>
      </c>
      <c r="R404" s="31">
        <v>42341.180636574078</v>
      </c>
      <c r="S404" s="31">
        <v>42373.180636574078</v>
      </c>
    </row>
    <row r="405" spans="1:19" ht="101.5" x14ac:dyDescent="0.35">
      <c r="A405" s="27">
        <v>3823</v>
      </c>
      <c r="B405" s="28" t="s">
        <v>3820</v>
      </c>
      <c r="C405" s="28" t="s">
        <v>7932</v>
      </c>
      <c r="D405" s="29">
        <v>2500</v>
      </c>
      <c r="E405" s="30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 t="b">
        <v>1</v>
      </c>
      <c r="M405" s="27" t="s">
        <v>8269</v>
      </c>
      <c r="N405" s="27">
        <v>106</v>
      </c>
      <c r="O405" s="27">
        <v>64.63</v>
      </c>
      <c r="P405" s="27" t="s">
        <v>8315</v>
      </c>
      <c r="Q405" s="27" t="s">
        <v>8316</v>
      </c>
      <c r="R405" s="31">
        <v>42170.910231481481</v>
      </c>
      <c r="S405" s="31">
        <v>42205.165972222225</v>
      </c>
    </row>
    <row r="406" spans="1:19" ht="87" x14ac:dyDescent="0.35">
      <c r="A406" s="27">
        <v>3825</v>
      </c>
      <c r="B406" s="28" t="s">
        <v>3822</v>
      </c>
      <c r="C406" s="28" t="s">
        <v>7934</v>
      </c>
      <c r="D406" s="29">
        <v>5000</v>
      </c>
      <c r="E406" s="30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 t="b">
        <v>1</v>
      </c>
      <c r="M406" s="27" t="s">
        <v>8269</v>
      </c>
      <c r="N406" s="27">
        <v>105</v>
      </c>
      <c r="O406" s="27">
        <v>107.57</v>
      </c>
      <c r="P406" s="27" t="s">
        <v>8315</v>
      </c>
      <c r="Q406" s="27" t="s">
        <v>8316</v>
      </c>
      <c r="R406" s="31">
        <v>42151.069606481484</v>
      </c>
      <c r="S406" s="31">
        <v>42172.069606481484</v>
      </c>
    </row>
    <row r="407" spans="1:19" ht="87" x14ac:dyDescent="0.35">
      <c r="A407" s="27">
        <v>3828</v>
      </c>
      <c r="B407" s="28" t="s">
        <v>3825</v>
      </c>
      <c r="C407" s="28" t="s">
        <v>7937</v>
      </c>
      <c r="D407" s="29">
        <v>5000</v>
      </c>
      <c r="E407" s="30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 t="b">
        <v>1</v>
      </c>
      <c r="M407" s="27" t="s">
        <v>8269</v>
      </c>
      <c r="N407" s="27">
        <v>100</v>
      </c>
      <c r="O407" s="27">
        <v>178.57</v>
      </c>
      <c r="P407" s="27" t="s">
        <v>8315</v>
      </c>
      <c r="Q407" s="27" t="s">
        <v>8316</v>
      </c>
      <c r="R407" s="31">
        <v>41944.527627314819</v>
      </c>
      <c r="S407" s="31">
        <v>42004.569293981483</v>
      </c>
    </row>
    <row r="408" spans="1:19" ht="101.5" x14ac:dyDescent="0.35">
      <c r="A408" s="27">
        <v>3829</v>
      </c>
      <c r="B408" s="28" t="s">
        <v>3826</v>
      </c>
      <c r="C408" s="28" t="s">
        <v>7938</v>
      </c>
      <c r="D408" s="29">
        <v>500</v>
      </c>
      <c r="E408" s="30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 t="b">
        <v>1</v>
      </c>
      <c r="M408" s="27" t="s">
        <v>8269</v>
      </c>
      <c r="N408" s="27">
        <v>100</v>
      </c>
      <c r="O408" s="27">
        <v>62.63</v>
      </c>
      <c r="P408" s="27" t="s">
        <v>8315</v>
      </c>
      <c r="Q408" s="27" t="s">
        <v>8316</v>
      </c>
      <c r="R408" s="31">
        <v>42593.865405092598</v>
      </c>
      <c r="S408" s="31">
        <v>42613.865405092598</v>
      </c>
    </row>
    <row r="409" spans="1:19" ht="87" x14ac:dyDescent="0.35">
      <c r="A409" s="27">
        <v>3830</v>
      </c>
      <c r="B409" s="28" t="s">
        <v>3827</v>
      </c>
      <c r="C409" s="28" t="s">
        <v>7939</v>
      </c>
      <c r="D409" s="29">
        <v>100</v>
      </c>
      <c r="E409" s="30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 t="b">
        <v>1</v>
      </c>
      <c r="M409" s="27" t="s">
        <v>8269</v>
      </c>
      <c r="N409" s="27">
        <v>225</v>
      </c>
      <c r="O409" s="27">
        <v>75</v>
      </c>
      <c r="P409" s="27" t="s">
        <v>8315</v>
      </c>
      <c r="Q409" s="27" t="s">
        <v>8316</v>
      </c>
      <c r="R409" s="31">
        <v>42503.740868055553</v>
      </c>
      <c r="S409" s="31">
        <v>42517.740868055553</v>
      </c>
    </row>
    <row r="410" spans="1:19" ht="116" x14ac:dyDescent="0.35">
      <c r="A410" s="27">
        <v>3831</v>
      </c>
      <c r="B410" s="28" t="s">
        <v>3828</v>
      </c>
      <c r="C410" s="28" t="s">
        <v>7940</v>
      </c>
      <c r="D410" s="29">
        <v>500</v>
      </c>
      <c r="E410" s="30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 t="b">
        <v>1</v>
      </c>
      <c r="M410" s="27" t="s">
        <v>8269</v>
      </c>
      <c r="N410" s="27">
        <v>106</v>
      </c>
      <c r="O410" s="27">
        <v>58.9</v>
      </c>
      <c r="P410" s="27" t="s">
        <v>8315</v>
      </c>
      <c r="Q410" s="27" t="s">
        <v>8316</v>
      </c>
      <c r="R410" s="31">
        <v>41927.848900462966</v>
      </c>
      <c r="S410" s="31">
        <v>41948.890567129631</v>
      </c>
    </row>
    <row r="411" spans="1:19" ht="101.5" x14ac:dyDescent="0.35">
      <c r="A411" s="27">
        <v>3832</v>
      </c>
      <c r="B411" s="28" t="s">
        <v>3829</v>
      </c>
      <c r="C411" s="28" t="s">
        <v>7941</v>
      </c>
      <c r="D411" s="29">
        <v>1200</v>
      </c>
      <c r="E411" s="30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 t="b">
        <v>1</v>
      </c>
      <c r="M411" s="27" t="s">
        <v>8269</v>
      </c>
      <c r="N411" s="27">
        <v>105</v>
      </c>
      <c r="O411" s="27">
        <v>139.56</v>
      </c>
      <c r="P411" s="27" t="s">
        <v>8315</v>
      </c>
      <c r="Q411" s="27" t="s">
        <v>8316</v>
      </c>
      <c r="R411" s="31">
        <v>42375.114988425921</v>
      </c>
      <c r="S411" s="31">
        <v>42420.114988425921</v>
      </c>
    </row>
    <row r="412" spans="1:19" ht="87" x14ac:dyDescent="0.35">
      <c r="A412" s="27">
        <v>3836</v>
      </c>
      <c r="B412" s="28" t="s">
        <v>3833</v>
      </c>
      <c r="C412" s="28" t="s">
        <v>7945</v>
      </c>
      <c r="D412" s="29">
        <v>800</v>
      </c>
      <c r="E412" s="30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 t="b">
        <v>1</v>
      </c>
      <c r="M412" s="27" t="s">
        <v>8269</v>
      </c>
      <c r="N412" s="27">
        <v>113</v>
      </c>
      <c r="O412" s="27">
        <v>64.290000000000006</v>
      </c>
      <c r="P412" s="27" t="s">
        <v>8315</v>
      </c>
      <c r="Q412" s="27" t="s">
        <v>8316</v>
      </c>
      <c r="R412" s="31">
        <v>42553.926527777774</v>
      </c>
      <c r="S412" s="31">
        <v>42585.172916666663</v>
      </c>
    </row>
    <row r="413" spans="1:19" ht="101.5" x14ac:dyDescent="0.35">
      <c r="A413" s="27">
        <v>3839</v>
      </c>
      <c r="B413" s="28" t="s">
        <v>3836</v>
      </c>
      <c r="C413" s="28" t="s">
        <v>7948</v>
      </c>
      <c r="D413" s="29">
        <v>2000</v>
      </c>
      <c r="E413" s="30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 t="b">
        <v>1</v>
      </c>
      <c r="M413" s="27" t="s">
        <v>8269</v>
      </c>
      <c r="N413" s="27">
        <v>101</v>
      </c>
      <c r="O413" s="27">
        <v>63.28</v>
      </c>
      <c r="P413" s="27" t="s">
        <v>8315</v>
      </c>
      <c r="Q413" s="27" t="s">
        <v>8316</v>
      </c>
      <c r="R413" s="31">
        <v>42155.142638888887</v>
      </c>
      <c r="S413" s="31">
        <v>42215.142638888887</v>
      </c>
    </row>
    <row r="414" spans="1:19" x14ac:dyDescent="0.35">
      <c r="B414" s="19"/>
      <c r="C414" s="19"/>
      <c r="D414" s="20"/>
      <c r="E414" s="21"/>
      <c r="R414" s="22"/>
      <c r="S414" s="22"/>
    </row>
    <row r="415" spans="1:19" x14ac:dyDescent="0.35">
      <c r="B415" s="19"/>
      <c r="C415" s="19"/>
      <c r="D415" s="20"/>
      <c r="E415" s="21"/>
      <c r="R415" s="22"/>
      <c r="S415" s="22"/>
    </row>
    <row r="416" spans="1:19" x14ac:dyDescent="0.35">
      <c r="B416" s="19"/>
      <c r="C416" s="19"/>
      <c r="D416" s="20"/>
      <c r="E416" s="21"/>
      <c r="R416" s="22"/>
      <c r="S416" s="22"/>
    </row>
    <row r="417" spans="2:19" x14ac:dyDescent="0.35">
      <c r="B417" s="19"/>
      <c r="C417" s="19"/>
      <c r="D417" s="20"/>
      <c r="E417" s="21"/>
      <c r="R417" s="22"/>
      <c r="S417" s="22"/>
    </row>
    <row r="418" spans="2:19" x14ac:dyDescent="0.35">
      <c r="B418" s="19"/>
      <c r="C418" s="19"/>
      <c r="D418" s="20"/>
      <c r="E418" s="21"/>
      <c r="R418" s="22"/>
      <c r="S418" s="22"/>
    </row>
    <row r="419" spans="2:19" x14ac:dyDescent="0.35">
      <c r="B419" s="19"/>
      <c r="C419" s="19"/>
      <c r="D419" s="20"/>
      <c r="E419" s="21"/>
      <c r="R419" s="22"/>
      <c r="S419" s="22"/>
    </row>
    <row r="420" spans="2:19" x14ac:dyDescent="0.35">
      <c r="B420" s="19"/>
      <c r="C420" s="19"/>
      <c r="D420" s="20"/>
      <c r="E420" s="21"/>
      <c r="R420" s="22"/>
      <c r="S420" s="22"/>
    </row>
    <row r="421" spans="2:19" x14ac:dyDescent="0.35">
      <c r="B421" s="19"/>
      <c r="C421" s="19"/>
      <c r="D421" s="20"/>
      <c r="E421" s="21"/>
      <c r="R421" s="22"/>
      <c r="S421" s="22"/>
    </row>
    <row r="422" spans="2:19" x14ac:dyDescent="0.35">
      <c r="B422" s="19"/>
      <c r="C422" s="19"/>
      <c r="D422" s="20"/>
      <c r="E422" s="21"/>
      <c r="R422" s="22"/>
      <c r="S422" s="22"/>
    </row>
    <row r="423" spans="2:19" x14ac:dyDescent="0.35">
      <c r="B423" s="19"/>
      <c r="C423" s="19"/>
      <c r="D423" s="20"/>
      <c r="E423" s="21"/>
      <c r="R423" s="22"/>
      <c r="S423" s="22"/>
    </row>
    <row r="424" spans="2:19" x14ac:dyDescent="0.35">
      <c r="B424" s="19"/>
      <c r="C424" s="19"/>
      <c r="D424" s="20"/>
      <c r="E424" s="21"/>
      <c r="R424" s="22"/>
      <c r="S424" s="22"/>
    </row>
    <row r="425" spans="2:19" x14ac:dyDescent="0.35">
      <c r="B425" s="19"/>
      <c r="C425" s="19"/>
      <c r="D425" s="20"/>
      <c r="E425" s="21"/>
      <c r="R425" s="22"/>
      <c r="S425" s="22"/>
    </row>
    <row r="426" spans="2:19" x14ac:dyDescent="0.35">
      <c r="B426" s="19"/>
      <c r="C426" s="19"/>
      <c r="D426" s="20"/>
      <c r="E426" s="21"/>
      <c r="R426" s="22"/>
      <c r="S426" s="22"/>
    </row>
    <row r="427" spans="2:19" x14ac:dyDescent="0.35">
      <c r="B427" s="19"/>
      <c r="C427" s="19"/>
      <c r="D427" s="20"/>
      <c r="E427" s="21"/>
      <c r="R427" s="22"/>
      <c r="S427" s="22"/>
    </row>
    <row r="428" spans="2:19" x14ac:dyDescent="0.35">
      <c r="B428" s="19"/>
      <c r="C428" s="19"/>
      <c r="D428" s="20"/>
      <c r="E428" s="21"/>
      <c r="R428" s="22"/>
      <c r="S428" s="22"/>
    </row>
    <row r="429" spans="2:19" x14ac:dyDescent="0.35">
      <c r="B429" s="19"/>
      <c r="C429" s="19"/>
      <c r="D429" s="20"/>
      <c r="E429" s="21"/>
      <c r="R429" s="22"/>
      <c r="S429" s="22"/>
    </row>
    <row r="430" spans="2:19" x14ac:dyDescent="0.35">
      <c r="B430" s="19"/>
      <c r="C430" s="19"/>
      <c r="D430" s="20"/>
      <c r="E430" s="21"/>
      <c r="R430" s="22"/>
      <c r="S430" s="22"/>
    </row>
    <row r="431" spans="2:19" x14ac:dyDescent="0.35">
      <c r="B431" s="19"/>
      <c r="C431" s="19"/>
      <c r="D431" s="20"/>
      <c r="E431" s="21"/>
      <c r="R431" s="22"/>
      <c r="S431" s="22"/>
    </row>
    <row r="432" spans="2:19" x14ac:dyDescent="0.35">
      <c r="B432" s="19"/>
      <c r="C432" s="19"/>
      <c r="D432" s="20"/>
      <c r="E432" s="21"/>
      <c r="R432" s="22"/>
      <c r="S432" s="22"/>
    </row>
    <row r="433" spans="2:19" x14ac:dyDescent="0.35">
      <c r="B433" s="19"/>
      <c r="C433" s="19"/>
      <c r="D433" s="20"/>
      <c r="E433" s="21"/>
      <c r="R433" s="22"/>
      <c r="S433" s="22"/>
    </row>
    <row r="434" spans="2:19" x14ac:dyDescent="0.35">
      <c r="B434" s="19"/>
      <c r="C434" s="19"/>
      <c r="D434" s="20"/>
      <c r="E434" s="21"/>
      <c r="R434" s="22"/>
      <c r="S434" s="22"/>
    </row>
    <row r="435" spans="2:19" x14ac:dyDescent="0.35">
      <c r="B435" s="19"/>
      <c r="C435" s="19"/>
      <c r="D435" s="20"/>
      <c r="E435" s="21"/>
      <c r="R435" s="22"/>
      <c r="S435" s="22"/>
    </row>
    <row r="436" spans="2:19" x14ac:dyDescent="0.35">
      <c r="B436" s="19"/>
      <c r="C436" s="19"/>
      <c r="D436" s="20"/>
      <c r="E436" s="21"/>
      <c r="R436" s="22"/>
      <c r="S436" s="22"/>
    </row>
    <row r="437" spans="2:19" x14ac:dyDescent="0.35">
      <c r="B437" s="19"/>
      <c r="C437" s="19"/>
      <c r="D437" s="20"/>
      <c r="E437" s="21"/>
      <c r="R437" s="22"/>
      <c r="S437" s="22"/>
    </row>
    <row r="438" spans="2:19" x14ac:dyDescent="0.35">
      <c r="B438" s="19"/>
      <c r="C438" s="19"/>
      <c r="D438" s="20"/>
      <c r="E438" s="21"/>
      <c r="R438" s="22"/>
      <c r="S438" s="22"/>
    </row>
    <row r="439" spans="2:19" x14ac:dyDescent="0.35">
      <c r="B439" s="19"/>
      <c r="C439" s="19"/>
      <c r="D439" s="20"/>
      <c r="E439" s="21"/>
      <c r="R439" s="22"/>
      <c r="S439" s="22"/>
    </row>
    <row r="440" spans="2:19" x14ac:dyDescent="0.35">
      <c r="B440" s="19"/>
      <c r="C440" s="19"/>
      <c r="D440" s="20"/>
      <c r="E440" s="21"/>
      <c r="R440" s="22"/>
      <c r="S440" s="22"/>
    </row>
    <row r="441" spans="2:19" x14ac:dyDescent="0.35">
      <c r="B441" s="19"/>
      <c r="C441" s="19"/>
      <c r="D441" s="20"/>
      <c r="E441" s="21"/>
      <c r="R441" s="22"/>
      <c r="S441" s="22"/>
    </row>
    <row r="442" spans="2:19" x14ac:dyDescent="0.35">
      <c r="B442" s="19"/>
      <c r="C442" s="19"/>
      <c r="D442" s="20"/>
      <c r="E442" s="21"/>
      <c r="R442" s="22"/>
      <c r="S442" s="22"/>
    </row>
    <row r="443" spans="2:19" x14ac:dyDescent="0.35">
      <c r="B443" s="19"/>
      <c r="C443" s="19"/>
      <c r="D443" s="20"/>
      <c r="E443" s="21"/>
      <c r="R443" s="22"/>
      <c r="S443" s="22"/>
    </row>
    <row r="444" spans="2:19" x14ac:dyDescent="0.35">
      <c r="B444" s="19"/>
      <c r="C444" s="19"/>
      <c r="D444" s="20"/>
      <c r="E444" s="21"/>
      <c r="R444" s="22"/>
      <c r="S444" s="22"/>
    </row>
    <row r="445" spans="2:19" x14ac:dyDescent="0.35">
      <c r="B445" s="19"/>
      <c r="C445" s="19"/>
      <c r="D445" s="20"/>
      <c r="E445" s="21"/>
      <c r="R445" s="22"/>
      <c r="S445" s="22"/>
    </row>
    <row r="446" spans="2:19" x14ac:dyDescent="0.35">
      <c r="B446" s="19"/>
      <c r="C446" s="19"/>
      <c r="D446" s="20"/>
      <c r="E446" s="21"/>
      <c r="R446" s="22"/>
      <c r="S446" s="22"/>
    </row>
    <row r="447" spans="2:19" x14ac:dyDescent="0.35">
      <c r="B447" s="19"/>
      <c r="C447" s="19"/>
      <c r="D447" s="20"/>
      <c r="E447" s="21"/>
      <c r="R447" s="22"/>
      <c r="S447" s="22"/>
    </row>
    <row r="448" spans="2:19" x14ac:dyDescent="0.35">
      <c r="B448" s="19"/>
      <c r="C448" s="19"/>
      <c r="D448" s="20"/>
      <c r="E448" s="21"/>
      <c r="R448" s="22"/>
      <c r="S448" s="22"/>
    </row>
    <row r="449" spans="2:19" x14ac:dyDescent="0.35">
      <c r="B449" s="19"/>
      <c r="C449" s="19"/>
      <c r="D449" s="20"/>
      <c r="E449" s="21"/>
      <c r="R449" s="22"/>
      <c r="S449" s="22"/>
    </row>
    <row r="450" spans="2:19" x14ac:dyDescent="0.35">
      <c r="B450" s="19"/>
      <c r="C450" s="19"/>
      <c r="D450" s="20"/>
      <c r="E450" s="21"/>
      <c r="R450" s="22"/>
      <c r="S450" s="22"/>
    </row>
    <row r="451" spans="2:19" x14ac:dyDescent="0.35">
      <c r="B451" s="19"/>
      <c r="C451" s="19"/>
      <c r="D451" s="20"/>
      <c r="E451" s="21"/>
      <c r="R451" s="22"/>
      <c r="S451" s="22"/>
    </row>
    <row r="452" spans="2:19" x14ac:dyDescent="0.35">
      <c r="B452" s="19"/>
      <c r="C452" s="19"/>
      <c r="D452" s="20"/>
      <c r="E452" s="21"/>
      <c r="R452" s="22"/>
      <c r="S452" s="22"/>
    </row>
    <row r="453" spans="2:19" x14ac:dyDescent="0.35">
      <c r="B453" s="19"/>
      <c r="C453" s="19"/>
      <c r="D453" s="20"/>
      <c r="E453" s="21"/>
      <c r="R453" s="22"/>
      <c r="S453" s="22"/>
    </row>
    <row r="454" spans="2:19" x14ac:dyDescent="0.35">
      <c r="B454" s="19"/>
      <c r="C454" s="19"/>
      <c r="D454" s="20"/>
      <c r="E454" s="21"/>
      <c r="R454" s="22"/>
      <c r="S454" s="22"/>
    </row>
    <row r="455" spans="2:19" x14ac:dyDescent="0.35">
      <c r="B455" s="19"/>
      <c r="C455" s="19"/>
      <c r="D455" s="20"/>
      <c r="E455" s="21"/>
      <c r="R455" s="22"/>
      <c r="S455" s="22"/>
    </row>
    <row r="456" spans="2:19" x14ac:dyDescent="0.35">
      <c r="B456" s="19"/>
      <c r="C456" s="19"/>
      <c r="D456" s="20"/>
      <c r="E456" s="21"/>
      <c r="R456" s="22"/>
      <c r="S456" s="22"/>
    </row>
    <row r="457" spans="2:19" x14ac:dyDescent="0.35">
      <c r="B457" s="19"/>
      <c r="C457" s="19"/>
      <c r="D457" s="20"/>
      <c r="E457" s="21"/>
      <c r="R457" s="22"/>
      <c r="S457" s="22"/>
    </row>
    <row r="458" spans="2:19" x14ac:dyDescent="0.35">
      <c r="B458" s="19"/>
      <c r="C458" s="19"/>
      <c r="D458" s="20"/>
      <c r="E458" s="21"/>
      <c r="R458" s="22"/>
      <c r="S458" s="22"/>
    </row>
    <row r="459" spans="2:19" x14ac:dyDescent="0.35">
      <c r="B459" s="19"/>
      <c r="C459" s="19"/>
      <c r="D459" s="20"/>
      <c r="E459" s="21"/>
      <c r="R459" s="22"/>
      <c r="S459" s="22"/>
    </row>
    <row r="460" spans="2:19" x14ac:dyDescent="0.35">
      <c r="B460" s="19"/>
      <c r="C460" s="19"/>
      <c r="D460" s="20"/>
      <c r="E460" s="21"/>
      <c r="R460" s="22"/>
      <c r="S460" s="22"/>
    </row>
    <row r="461" spans="2:19" x14ac:dyDescent="0.35">
      <c r="B461" s="19"/>
      <c r="C461" s="19"/>
      <c r="D461" s="20"/>
      <c r="E461" s="21"/>
      <c r="R461" s="22"/>
      <c r="S461" s="22"/>
    </row>
    <row r="462" spans="2:19" x14ac:dyDescent="0.35">
      <c r="B462" s="19"/>
      <c r="C462" s="19"/>
      <c r="D462" s="20"/>
      <c r="E462" s="21"/>
      <c r="R462" s="22"/>
      <c r="S462" s="22"/>
    </row>
    <row r="463" spans="2:19" x14ac:dyDescent="0.35">
      <c r="B463" s="19"/>
      <c r="C463" s="19"/>
      <c r="D463" s="20"/>
      <c r="E463" s="21"/>
      <c r="R463" s="22"/>
      <c r="S463" s="22"/>
    </row>
    <row r="464" spans="2:19" x14ac:dyDescent="0.35">
      <c r="B464" s="19"/>
      <c r="C464" s="19"/>
      <c r="D464" s="20"/>
      <c r="E464" s="21"/>
      <c r="R464" s="22"/>
      <c r="S464" s="22"/>
    </row>
    <row r="465" spans="2:19" x14ac:dyDescent="0.35">
      <c r="B465" s="19"/>
      <c r="C465" s="19"/>
      <c r="D465" s="20"/>
      <c r="E465" s="21"/>
      <c r="R465" s="22"/>
      <c r="S465" s="22"/>
    </row>
    <row r="466" spans="2:19" x14ac:dyDescent="0.35">
      <c r="B466" s="19"/>
      <c r="C466" s="19"/>
      <c r="D466" s="20"/>
      <c r="E466" s="21"/>
      <c r="R466" s="22"/>
      <c r="S466" s="22"/>
    </row>
    <row r="467" spans="2:19" x14ac:dyDescent="0.35">
      <c r="B467" s="19"/>
      <c r="C467" s="19"/>
      <c r="D467" s="20"/>
      <c r="E467" s="21"/>
      <c r="R467" s="22"/>
      <c r="S467" s="22"/>
    </row>
    <row r="468" spans="2:19" x14ac:dyDescent="0.35">
      <c r="B468" s="19"/>
      <c r="C468" s="19"/>
      <c r="D468" s="20"/>
      <c r="E468" s="21"/>
      <c r="R468" s="22"/>
      <c r="S468" s="22"/>
    </row>
    <row r="469" spans="2:19" x14ac:dyDescent="0.35">
      <c r="B469" s="19"/>
      <c r="C469" s="19"/>
      <c r="D469" s="20"/>
      <c r="E469" s="21"/>
      <c r="R469" s="22"/>
      <c r="S469" s="22"/>
    </row>
    <row r="470" spans="2:19" x14ac:dyDescent="0.35">
      <c r="B470" s="19"/>
      <c r="C470" s="19"/>
      <c r="D470" s="20"/>
      <c r="E470" s="21"/>
      <c r="R470" s="22"/>
      <c r="S470" s="22"/>
    </row>
    <row r="471" spans="2:19" x14ac:dyDescent="0.35">
      <c r="B471" s="19"/>
      <c r="C471" s="19"/>
      <c r="D471" s="20"/>
      <c r="E471" s="21"/>
      <c r="R471" s="22"/>
      <c r="S471" s="22"/>
    </row>
    <row r="472" spans="2:19" x14ac:dyDescent="0.35">
      <c r="B472" s="19"/>
      <c r="C472" s="19"/>
      <c r="D472" s="20"/>
      <c r="E472" s="21"/>
      <c r="R472" s="22"/>
      <c r="S472" s="22"/>
    </row>
    <row r="473" spans="2:19" x14ac:dyDescent="0.35">
      <c r="B473" s="19"/>
      <c r="C473" s="19"/>
      <c r="D473" s="20"/>
      <c r="E473" s="21"/>
      <c r="R473" s="22"/>
      <c r="S473" s="22"/>
    </row>
    <row r="474" spans="2:19" x14ac:dyDescent="0.35">
      <c r="B474" s="19"/>
      <c r="C474" s="19"/>
      <c r="D474" s="20"/>
      <c r="E474" s="21"/>
      <c r="R474" s="22"/>
      <c r="S474" s="22"/>
    </row>
    <row r="475" spans="2:19" x14ac:dyDescent="0.35">
      <c r="B475" s="19"/>
      <c r="C475" s="19"/>
      <c r="D475" s="20"/>
      <c r="E475" s="21"/>
      <c r="R475" s="22"/>
      <c r="S475" s="22"/>
    </row>
    <row r="476" spans="2:19" x14ac:dyDescent="0.35">
      <c r="B476" s="19"/>
      <c r="C476" s="19"/>
      <c r="D476" s="20"/>
      <c r="E476" s="21"/>
      <c r="R476" s="22"/>
      <c r="S476" s="22"/>
    </row>
    <row r="477" spans="2:19" x14ac:dyDescent="0.35">
      <c r="B477" s="19"/>
      <c r="C477" s="19"/>
      <c r="D477" s="20"/>
      <c r="E477" s="21"/>
      <c r="R477" s="22"/>
      <c r="S477" s="22"/>
    </row>
    <row r="478" spans="2:19" x14ac:dyDescent="0.35">
      <c r="B478" s="19"/>
      <c r="C478" s="19"/>
      <c r="D478" s="20"/>
      <c r="E478" s="21"/>
      <c r="R478" s="22"/>
      <c r="S478" s="22"/>
    </row>
    <row r="479" spans="2:19" x14ac:dyDescent="0.35">
      <c r="B479" s="19"/>
      <c r="C479" s="19"/>
      <c r="D479" s="20"/>
      <c r="E479" s="21"/>
      <c r="R479" s="22"/>
      <c r="S479" s="22"/>
    </row>
    <row r="480" spans="2:19" x14ac:dyDescent="0.35">
      <c r="B480" s="19"/>
      <c r="C480" s="19"/>
      <c r="D480" s="20"/>
      <c r="E480" s="21"/>
      <c r="R480" s="22"/>
      <c r="S480" s="22"/>
    </row>
    <row r="481" spans="2:19" x14ac:dyDescent="0.35">
      <c r="B481" s="19"/>
      <c r="C481" s="19"/>
      <c r="D481" s="20"/>
      <c r="E481" s="21"/>
      <c r="R481" s="22"/>
      <c r="S481" s="22"/>
    </row>
    <row r="482" spans="2:19" x14ac:dyDescent="0.35">
      <c r="B482" s="19"/>
      <c r="C482" s="19"/>
      <c r="D482" s="20"/>
      <c r="E482" s="21"/>
      <c r="R482" s="22"/>
      <c r="S482" s="22"/>
    </row>
    <row r="483" spans="2:19" x14ac:dyDescent="0.35">
      <c r="B483" s="19"/>
      <c r="C483" s="19"/>
      <c r="D483" s="20"/>
      <c r="E483" s="21"/>
      <c r="R483" s="22"/>
      <c r="S483" s="22"/>
    </row>
    <row r="484" spans="2:19" x14ac:dyDescent="0.35">
      <c r="B484" s="19"/>
      <c r="C484" s="19"/>
      <c r="D484" s="20"/>
      <c r="E484" s="21"/>
      <c r="R484" s="22"/>
      <c r="S484" s="22"/>
    </row>
    <row r="485" spans="2:19" x14ac:dyDescent="0.35">
      <c r="B485" s="19"/>
      <c r="C485" s="19"/>
      <c r="D485" s="20"/>
      <c r="E485" s="21"/>
      <c r="R485" s="22"/>
      <c r="S485" s="22"/>
    </row>
    <row r="486" spans="2:19" x14ac:dyDescent="0.35">
      <c r="B486" s="19"/>
      <c r="C486" s="19"/>
      <c r="D486" s="20"/>
      <c r="E486" s="21"/>
      <c r="R486" s="22"/>
      <c r="S486" s="22"/>
    </row>
    <row r="487" spans="2:19" x14ac:dyDescent="0.35">
      <c r="B487" s="19"/>
      <c r="C487" s="19"/>
      <c r="D487" s="20"/>
      <c r="E487" s="21"/>
      <c r="R487" s="22"/>
      <c r="S487" s="22"/>
    </row>
    <row r="488" spans="2:19" x14ac:dyDescent="0.35">
      <c r="B488" s="19"/>
      <c r="C488" s="19"/>
      <c r="D488" s="20"/>
      <c r="E488" s="21"/>
      <c r="R488" s="22"/>
      <c r="S488" s="22"/>
    </row>
    <row r="489" spans="2:19" x14ac:dyDescent="0.35">
      <c r="B489" s="19"/>
      <c r="C489" s="19"/>
      <c r="D489" s="20"/>
      <c r="E489" s="21"/>
      <c r="R489" s="22"/>
      <c r="S489" s="22"/>
    </row>
    <row r="490" spans="2:19" x14ac:dyDescent="0.35">
      <c r="B490" s="19"/>
      <c r="C490" s="19"/>
      <c r="D490" s="20"/>
      <c r="E490" s="21"/>
      <c r="R490" s="22"/>
      <c r="S490" s="22"/>
    </row>
    <row r="491" spans="2:19" x14ac:dyDescent="0.35">
      <c r="B491" s="19"/>
      <c r="C491" s="19"/>
      <c r="D491" s="20"/>
      <c r="E491" s="21"/>
      <c r="R491" s="22"/>
      <c r="S491" s="22"/>
    </row>
    <row r="492" spans="2:19" x14ac:dyDescent="0.35">
      <c r="B492" s="19"/>
      <c r="C492" s="19"/>
      <c r="D492" s="20"/>
      <c r="E492" s="21"/>
      <c r="R492" s="22"/>
      <c r="S492" s="22"/>
    </row>
    <row r="493" spans="2:19" x14ac:dyDescent="0.35">
      <c r="B493" s="19"/>
      <c r="C493" s="19"/>
      <c r="D493" s="20"/>
      <c r="E493" s="21"/>
      <c r="R493" s="22"/>
      <c r="S493" s="22"/>
    </row>
    <row r="494" spans="2:19" x14ac:dyDescent="0.35">
      <c r="B494" s="19"/>
      <c r="C494" s="19"/>
      <c r="D494" s="20"/>
      <c r="E494" s="21"/>
      <c r="R494" s="22"/>
      <c r="S494" s="22"/>
    </row>
    <row r="495" spans="2:19" x14ac:dyDescent="0.35">
      <c r="B495" s="19"/>
      <c r="C495" s="19"/>
      <c r="D495" s="20"/>
      <c r="E495" s="21"/>
      <c r="R495" s="22"/>
      <c r="S495" s="22"/>
    </row>
    <row r="496" spans="2:19" x14ac:dyDescent="0.35">
      <c r="B496" s="19"/>
      <c r="C496" s="19"/>
      <c r="D496" s="20"/>
      <c r="E496" s="21"/>
      <c r="R496" s="22"/>
      <c r="S496" s="22"/>
    </row>
    <row r="497" spans="2:19" x14ac:dyDescent="0.35">
      <c r="B497" s="19"/>
      <c r="C497" s="19"/>
      <c r="D497" s="20"/>
      <c r="E497" s="21"/>
      <c r="R497" s="22"/>
      <c r="S497" s="22"/>
    </row>
    <row r="498" spans="2:19" x14ac:dyDescent="0.35">
      <c r="B498" s="19"/>
      <c r="C498" s="19"/>
      <c r="D498" s="20"/>
      <c r="E498" s="21"/>
      <c r="R498" s="22"/>
      <c r="S498" s="22"/>
    </row>
    <row r="499" spans="2:19" x14ac:dyDescent="0.35">
      <c r="B499" s="19"/>
      <c r="C499" s="19"/>
      <c r="D499" s="20"/>
      <c r="E499" s="21"/>
      <c r="R499" s="22"/>
      <c r="S499" s="22"/>
    </row>
    <row r="500" spans="2:19" x14ac:dyDescent="0.35">
      <c r="B500" s="19"/>
      <c r="C500" s="19"/>
      <c r="D500" s="20"/>
      <c r="E500" s="21"/>
      <c r="R500" s="22"/>
      <c r="S500" s="22"/>
    </row>
    <row r="501" spans="2:19" x14ac:dyDescent="0.35">
      <c r="B501" s="19"/>
      <c r="C501" s="19"/>
      <c r="D501" s="20"/>
      <c r="E501" s="21"/>
      <c r="R501" s="22"/>
      <c r="S501" s="22"/>
    </row>
    <row r="502" spans="2:19" x14ac:dyDescent="0.35">
      <c r="B502" s="19"/>
      <c r="C502" s="19"/>
      <c r="D502" s="20"/>
      <c r="E502" s="21"/>
      <c r="R502" s="22"/>
      <c r="S502" s="22"/>
    </row>
    <row r="503" spans="2:19" x14ac:dyDescent="0.35">
      <c r="B503" s="19"/>
      <c r="C503" s="19"/>
      <c r="D503" s="20"/>
      <c r="E503" s="21"/>
      <c r="R503" s="22"/>
      <c r="S503" s="22"/>
    </row>
    <row r="504" spans="2:19" x14ac:dyDescent="0.35">
      <c r="B504" s="19"/>
      <c r="C504" s="19"/>
      <c r="D504" s="20"/>
      <c r="E504" s="21"/>
      <c r="R504" s="22"/>
      <c r="S504" s="22"/>
    </row>
    <row r="505" spans="2:19" x14ac:dyDescent="0.35">
      <c r="B505" s="19"/>
      <c r="C505" s="19"/>
      <c r="D505" s="20"/>
      <c r="E505" s="21"/>
      <c r="R505" s="22"/>
      <c r="S505" s="22"/>
    </row>
    <row r="506" spans="2:19" x14ac:dyDescent="0.35">
      <c r="B506" s="19"/>
      <c r="C506" s="19"/>
      <c r="D506" s="20"/>
      <c r="E506" s="21"/>
      <c r="R506" s="22"/>
      <c r="S506" s="22"/>
    </row>
    <row r="507" spans="2:19" x14ac:dyDescent="0.35">
      <c r="B507" s="19"/>
      <c r="C507" s="19"/>
      <c r="D507" s="20"/>
      <c r="E507" s="21"/>
      <c r="R507" s="22"/>
      <c r="S507" s="22"/>
    </row>
    <row r="508" spans="2:19" x14ac:dyDescent="0.35">
      <c r="B508" s="19"/>
      <c r="C508" s="19"/>
      <c r="D508" s="20"/>
      <c r="E508" s="21"/>
      <c r="R508" s="22"/>
      <c r="S508" s="22"/>
    </row>
    <row r="509" spans="2:19" x14ac:dyDescent="0.35">
      <c r="B509" s="19"/>
      <c r="C509" s="19"/>
      <c r="D509" s="20"/>
      <c r="E509" s="21"/>
      <c r="R509" s="22"/>
      <c r="S509" s="22"/>
    </row>
    <row r="510" spans="2:19" x14ac:dyDescent="0.35">
      <c r="B510" s="19"/>
      <c r="C510" s="19"/>
      <c r="D510" s="20"/>
      <c r="E510" s="21"/>
      <c r="R510" s="22"/>
      <c r="S510" s="22"/>
    </row>
    <row r="511" spans="2:19" x14ac:dyDescent="0.35">
      <c r="B511" s="19"/>
      <c r="C511" s="19"/>
      <c r="D511" s="20"/>
      <c r="E511" s="21"/>
      <c r="R511" s="22"/>
      <c r="S511" s="22"/>
    </row>
    <row r="512" spans="2:19" x14ac:dyDescent="0.35">
      <c r="B512" s="19"/>
      <c r="C512" s="19"/>
      <c r="D512" s="20"/>
      <c r="E512" s="21"/>
      <c r="R512" s="22"/>
      <c r="S512" s="22"/>
    </row>
    <row r="513" spans="2:19" x14ac:dyDescent="0.35">
      <c r="B513" s="19"/>
      <c r="C513" s="19"/>
      <c r="D513" s="20"/>
      <c r="E513" s="21"/>
      <c r="R513" s="22"/>
      <c r="S513" s="22"/>
    </row>
    <row r="514" spans="2:19" x14ac:dyDescent="0.35">
      <c r="B514" s="19"/>
      <c r="C514" s="19"/>
      <c r="D514" s="20"/>
      <c r="E514" s="21"/>
      <c r="R514" s="22"/>
      <c r="S514" s="22"/>
    </row>
    <row r="515" spans="2:19" x14ac:dyDescent="0.35">
      <c r="B515" s="19"/>
      <c r="C515" s="19"/>
      <c r="D515" s="20"/>
      <c r="E515" s="21"/>
      <c r="R515" s="22"/>
      <c r="S515" s="22"/>
    </row>
    <row r="516" spans="2:19" x14ac:dyDescent="0.35">
      <c r="B516" s="19"/>
      <c r="C516" s="19"/>
      <c r="D516" s="20"/>
      <c r="E516" s="21"/>
      <c r="R516" s="22"/>
      <c r="S516" s="22"/>
    </row>
    <row r="517" spans="2:19" x14ac:dyDescent="0.35">
      <c r="B517" s="19"/>
      <c r="C517" s="19"/>
      <c r="D517" s="20"/>
      <c r="E517" s="21"/>
      <c r="R517" s="22"/>
      <c r="S517" s="22"/>
    </row>
    <row r="518" spans="2:19" x14ac:dyDescent="0.35">
      <c r="B518" s="19"/>
      <c r="C518" s="19"/>
      <c r="D518" s="20"/>
      <c r="E518" s="21"/>
      <c r="R518" s="22"/>
      <c r="S518" s="22"/>
    </row>
    <row r="519" spans="2:19" x14ac:dyDescent="0.35">
      <c r="B519" s="19"/>
      <c r="C519" s="19"/>
      <c r="D519" s="20"/>
      <c r="E519" s="21"/>
      <c r="R519" s="22"/>
      <c r="S519" s="22"/>
    </row>
    <row r="520" spans="2:19" x14ac:dyDescent="0.35">
      <c r="B520" s="19"/>
      <c r="C520" s="19"/>
      <c r="D520" s="20"/>
      <c r="E520" s="21"/>
      <c r="R520" s="22"/>
      <c r="S520" s="22"/>
    </row>
    <row r="521" spans="2:19" x14ac:dyDescent="0.35">
      <c r="B521" s="19"/>
      <c r="C521" s="19"/>
      <c r="D521" s="20"/>
      <c r="E521" s="21"/>
      <c r="R521" s="22"/>
      <c r="S521" s="22"/>
    </row>
    <row r="522" spans="2:19" x14ac:dyDescent="0.35">
      <c r="B522" s="19"/>
      <c r="C522" s="19"/>
      <c r="D522" s="20"/>
      <c r="E522" s="21"/>
      <c r="R522" s="22"/>
      <c r="S522" s="22"/>
    </row>
    <row r="523" spans="2:19" x14ac:dyDescent="0.35">
      <c r="B523" s="19"/>
      <c r="C523" s="19"/>
      <c r="D523" s="20"/>
      <c r="E523" s="21"/>
      <c r="R523" s="22"/>
      <c r="S523" s="22"/>
    </row>
    <row r="524" spans="2:19" x14ac:dyDescent="0.35">
      <c r="B524" s="19"/>
      <c r="C524" s="19"/>
      <c r="D524" s="20"/>
      <c r="E524" s="21"/>
      <c r="R524" s="22"/>
      <c r="S524" s="22"/>
    </row>
    <row r="525" spans="2:19" x14ac:dyDescent="0.35">
      <c r="B525" s="19"/>
      <c r="C525" s="19"/>
      <c r="D525" s="20"/>
      <c r="E525" s="21"/>
      <c r="R525" s="22"/>
      <c r="S525" s="22"/>
    </row>
    <row r="526" spans="2:19" x14ac:dyDescent="0.35">
      <c r="B526" s="19"/>
      <c r="C526" s="19"/>
      <c r="D526" s="20"/>
      <c r="E526" s="21"/>
      <c r="R526" s="22"/>
      <c r="S526" s="22"/>
    </row>
    <row r="527" spans="2:19" x14ac:dyDescent="0.35">
      <c r="B527" s="19"/>
      <c r="C527" s="19"/>
      <c r="D527" s="20"/>
      <c r="E527" s="21"/>
      <c r="R527" s="22"/>
      <c r="S527" s="22"/>
    </row>
    <row r="528" spans="2:19" x14ac:dyDescent="0.35">
      <c r="B528" s="19"/>
      <c r="C528" s="19"/>
      <c r="D528" s="20"/>
      <c r="E528" s="21"/>
      <c r="R528" s="22"/>
      <c r="S528" s="22"/>
    </row>
    <row r="529" spans="2:19" x14ac:dyDescent="0.35">
      <c r="B529" s="19"/>
      <c r="C529" s="19"/>
      <c r="D529" s="20"/>
      <c r="E529" s="21"/>
      <c r="R529" s="22"/>
      <c r="S529" s="22"/>
    </row>
    <row r="530" spans="2:19" x14ac:dyDescent="0.35">
      <c r="B530" s="19"/>
      <c r="C530" s="19"/>
      <c r="D530" s="20"/>
      <c r="E530" s="21"/>
      <c r="R530" s="22"/>
      <c r="S530" s="22"/>
    </row>
    <row r="531" spans="2:19" x14ac:dyDescent="0.35">
      <c r="B531" s="19"/>
      <c r="C531" s="19"/>
      <c r="D531" s="20"/>
      <c r="E531" s="21"/>
      <c r="R531" s="22"/>
      <c r="S531" s="22"/>
    </row>
    <row r="532" spans="2:19" x14ac:dyDescent="0.35">
      <c r="B532" s="19"/>
      <c r="C532" s="19"/>
      <c r="D532" s="20"/>
      <c r="E532" s="21"/>
      <c r="R532" s="22"/>
      <c r="S532" s="22"/>
    </row>
    <row r="533" spans="2:19" x14ac:dyDescent="0.35">
      <c r="B533" s="19"/>
      <c r="C533" s="19"/>
      <c r="D533" s="20"/>
      <c r="E533" s="21"/>
      <c r="R533" s="22"/>
      <c r="S533" s="22"/>
    </row>
    <row r="534" spans="2:19" x14ac:dyDescent="0.35">
      <c r="B534" s="19"/>
      <c r="C534" s="19"/>
      <c r="D534" s="20"/>
      <c r="E534" s="21"/>
      <c r="R534" s="22"/>
      <c r="S534" s="22"/>
    </row>
    <row r="535" spans="2:19" x14ac:dyDescent="0.35">
      <c r="B535" s="19"/>
      <c r="C535" s="19"/>
      <c r="D535" s="20"/>
      <c r="E535" s="21"/>
      <c r="R535" s="22"/>
      <c r="S535" s="22"/>
    </row>
    <row r="536" spans="2:19" x14ac:dyDescent="0.35">
      <c r="B536" s="19"/>
      <c r="C536" s="19"/>
      <c r="D536" s="20"/>
      <c r="E536" s="21"/>
      <c r="R536" s="22"/>
      <c r="S536" s="22"/>
    </row>
    <row r="537" spans="2:19" x14ac:dyDescent="0.35">
      <c r="B537" s="19"/>
      <c r="C537" s="19"/>
      <c r="D537" s="20"/>
      <c r="E537" s="21"/>
      <c r="R537" s="22"/>
      <c r="S537" s="22"/>
    </row>
    <row r="538" spans="2:19" x14ac:dyDescent="0.35">
      <c r="B538" s="19"/>
      <c r="C538" s="19"/>
      <c r="D538" s="20"/>
      <c r="E538" s="21"/>
      <c r="R538" s="22"/>
      <c r="S538" s="22"/>
    </row>
    <row r="539" spans="2:19" x14ac:dyDescent="0.35">
      <c r="B539" s="19"/>
      <c r="C539" s="19"/>
      <c r="D539" s="20"/>
      <c r="E539" s="21"/>
      <c r="R539" s="22"/>
      <c r="S539" s="22"/>
    </row>
    <row r="540" spans="2:19" x14ac:dyDescent="0.35">
      <c r="B540" s="19"/>
      <c r="C540" s="19"/>
      <c r="D540" s="20"/>
      <c r="E540" s="21"/>
      <c r="R540" s="22"/>
      <c r="S540" s="22"/>
    </row>
    <row r="541" spans="2:19" x14ac:dyDescent="0.35">
      <c r="B541" s="19"/>
      <c r="C541" s="19"/>
      <c r="D541" s="20"/>
      <c r="E541" s="21"/>
      <c r="R541" s="22"/>
      <c r="S541" s="22"/>
    </row>
    <row r="542" spans="2:19" x14ac:dyDescent="0.35">
      <c r="B542" s="19"/>
      <c r="C542" s="19"/>
      <c r="D542" s="20"/>
      <c r="E542" s="21"/>
      <c r="R542" s="22"/>
      <c r="S542" s="22"/>
    </row>
    <row r="543" spans="2:19" x14ac:dyDescent="0.35">
      <c r="B543" s="19"/>
      <c r="C543" s="19"/>
      <c r="D543" s="20"/>
      <c r="E543" s="21"/>
      <c r="R543" s="22"/>
      <c r="S543" s="22"/>
    </row>
    <row r="544" spans="2:19" x14ac:dyDescent="0.35">
      <c r="B544" s="19"/>
      <c r="C544" s="19"/>
      <c r="D544" s="20"/>
      <c r="E544" s="21"/>
      <c r="R544" s="22"/>
      <c r="S544" s="22"/>
    </row>
    <row r="545" spans="2:19" x14ac:dyDescent="0.35">
      <c r="B545" s="19"/>
      <c r="C545" s="19"/>
      <c r="D545" s="20"/>
      <c r="E545" s="21"/>
      <c r="R545" s="22"/>
      <c r="S545" s="22"/>
    </row>
    <row r="546" spans="2:19" x14ac:dyDescent="0.35">
      <c r="B546" s="19"/>
      <c r="C546" s="19"/>
      <c r="D546" s="20"/>
      <c r="E546" s="21"/>
      <c r="R546" s="22"/>
      <c r="S546" s="22"/>
    </row>
    <row r="547" spans="2:19" x14ac:dyDescent="0.35">
      <c r="B547" s="19"/>
      <c r="C547" s="19"/>
      <c r="D547" s="20"/>
      <c r="E547" s="21"/>
      <c r="R547" s="22"/>
      <c r="S547" s="22"/>
    </row>
    <row r="548" spans="2:19" x14ac:dyDescent="0.35">
      <c r="B548" s="19"/>
      <c r="C548" s="19"/>
      <c r="D548" s="20"/>
      <c r="E548" s="21"/>
      <c r="R548" s="22"/>
      <c r="S548" s="22"/>
    </row>
    <row r="549" spans="2:19" x14ac:dyDescent="0.35">
      <c r="B549" s="19"/>
      <c r="C549" s="19"/>
      <c r="D549" s="20"/>
      <c r="E549" s="21"/>
      <c r="R549" s="22"/>
      <c r="S549" s="22"/>
    </row>
    <row r="550" spans="2:19" x14ac:dyDescent="0.35">
      <c r="B550" s="19"/>
      <c r="C550" s="19"/>
      <c r="D550" s="20"/>
      <c r="E550" s="21"/>
      <c r="R550" s="22"/>
      <c r="S550" s="22"/>
    </row>
    <row r="551" spans="2:19" x14ac:dyDescent="0.35">
      <c r="B551" s="19"/>
      <c r="C551" s="19"/>
      <c r="D551" s="20"/>
      <c r="E551" s="21"/>
      <c r="R551" s="22"/>
      <c r="S551" s="22"/>
    </row>
    <row r="552" spans="2:19" x14ac:dyDescent="0.35">
      <c r="B552" s="19"/>
      <c r="C552" s="19"/>
      <c r="D552" s="20"/>
      <c r="E552" s="21"/>
      <c r="R552" s="22"/>
      <c r="S552" s="22"/>
    </row>
    <row r="553" spans="2:19" x14ac:dyDescent="0.35">
      <c r="B553" s="19"/>
      <c r="C553" s="19"/>
      <c r="D553" s="20"/>
      <c r="E553" s="21"/>
      <c r="R553" s="22"/>
      <c r="S553" s="22"/>
    </row>
    <row r="554" spans="2:19" x14ac:dyDescent="0.35">
      <c r="B554" s="19"/>
      <c r="C554" s="19"/>
      <c r="D554" s="20"/>
      <c r="E554" s="21"/>
      <c r="R554" s="22"/>
      <c r="S554" s="22"/>
    </row>
    <row r="555" spans="2:19" x14ac:dyDescent="0.35">
      <c r="B555" s="19"/>
      <c r="C555" s="19"/>
      <c r="D555" s="20"/>
      <c r="E555" s="21"/>
      <c r="R555" s="22"/>
      <c r="S555" s="22"/>
    </row>
    <row r="556" spans="2:19" x14ac:dyDescent="0.35">
      <c r="B556" s="19"/>
      <c r="C556" s="19"/>
      <c r="D556" s="20"/>
      <c r="E556" s="21"/>
      <c r="R556" s="22"/>
      <c r="S556" s="22"/>
    </row>
    <row r="557" spans="2:19" x14ac:dyDescent="0.35">
      <c r="B557" s="19"/>
      <c r="C557" s="19"/>
      <c r="D557" s="20"/>
      <c r="E557" s="21"/>
      <c r="R557" s="22"/>
      <c r="S557" s="22"/>
    </row>
    <row r="558" spans="2:19" x14ac:dyDescent="0.35">
      <c r="B558" s="19"/>
      <c r="C558" s="19"/>
      <c r="D558" s="20"/>
      <c r="E558" s="21"/>
      <c r="R558" s="22"/>
      <c r="S558" s="22"/>
    </row>
    <row r="559" spans="2:19" x14ac:dyDescent="0.35">
      <c r="B559" s="19"/>
      <c r="C559" s="19"/>
      <c r="D559" s="20"/>
      <c r="E559" s="21"/>
      <c r="R559" s="22"/>
      <c r="S559" s="22"/>
    </row>
    <row r="560" spans="2:19" x14ac:dyDescent="0.35">
      <c r="B560" s="19"/>
      <c r="C560" s="19"/>
      <c r="D560" s="20"/>
      <c r="E560" s="21"/>
      <c r="R560" s="22"/>
      <c r="S560" s="22"/>
    </row>
    <row r="561" spans="2:19" x14ac:dyDescent="0.35">
      <c r="B561" s="19"/>
      <c r="C561" s="19"/>
      <c r="D561" s="20"/>
      <c r="E561" s="21"/>
      <c r="R561" s="22"/>
      <c r="S561" s="22"/>
    </row>
    <row r="562" spans="2:19" x14ac:dyDescent="0.35">
      <c r="B562" s="19"/>
      <c r="C562" s="19"/>
      <c r="D562" s="20"/>
      <c r="E562" s="21"/>
      <c r="R562" s="22"/>
      <c r="S562" s="22"/>
    </row>
    <row r="563" spans="2:19" x14ac:dyDescent="0.35">
      <c r="B563" s="19"/>
      <c r="C563" s="19"/>
      <c r="D563" s="20"/>
      <c r="E563" s="21"/>
      <c r="R563" s="22"/>
      <c r="S563" s="22"/>
    </row>
    <row r="564" spans="2:19" x14ac:dyDescent="0.35">
      <c r="B564" s="19"/>
      <c r="C564" s="19"/>
      <c r="D564" s="20"/>
      <c r="E564" s="21"/>
      <c r="R564" s="22"/>
      <c r="S564" s="22"/>
    </row>
    <row r="565" spans="2:19" x14ac:dyDescent="0.35">
      <c r="B565" s="19"/>
      <c r="C565" s="19"/>
      <c r="D565" s="20"/>
      <c r="E565" s="21"/>
      <c r="R565" s="22"/>
      <c r="S565" s="22"/>
    </row>
    <row r="566" spans="2:19" x14ac:dyDescent="0.35">
      <c r="B566" s="19"/>
      <c r="C566" s="19"/>
      <c r="D566" s="20"/>
      <c r="E566" s="21"/>
      <c r="R566" s="22"/>
      <c r="S566" s="22"/>
    </row>
    <row r="567" spans="2:19" x14ac:dyDescent="0.35">
      <c r="B567" s="19"/>
      <c r="C567" s="19"/>
      <c r="D567" s="20"/>
      <c r="E567" s="21"/>
      <c r="R567" s="22"/>
      <c r="S567" s="22"/>
    </row>
    <row r="568" spans="2:19" x14ac:dyDescent="0.35">
      <c r="B568" s="19"/>
      <c r="C568" s="19"/>
      <c r="D568" s="20"/>
      <c r="E568" s="21"/>
      <c r="R568" s="22"/>
      <c r="S568" s="22"/>
    </row>
    <row r="569" spans="2:19" x14ac:dyDescent="0.35">
      <c r="B569" s="19"/>
      <c r="C569" s="19"/>
      <c r="D569" s="20"/>
      <c r="E569" s="21"/>
      <c r="R569" s="22"/>
      <c r="S569" s="22"/>
    </row>
    <row r="570" spans="2:19" x14ac:dyDescent="0.35">
      <c r="B570" s="19"/>
      <c r="C570" s="19"/>
      <c r="D570" s="20"/>
      <c r="E570" s="21"/>
      <c r="R570" s="22"/>
      <c r="S570" s="22"/>
    </row>
    <row r="571" spans="2:19" x14ac:dyDescent="0.35">
      <c r="B571" s="19"/>
      <c r="C571" s="19"/>
      <c r="D571" s="20"/>
      <c r="E571" s="21"/>
      <c r="R571" s="22"/>
      <c r="S571" s="22"/>
    </row>
    <row r="572" spans="2:19" x14ac:dyDescent="0.35">
      <c r="B572" s="19"/>
      <c r="C572" s="19"/>
      <c r="D572" s="20"/>
      <c r="E572" s="21"/>
      <c r="R572" s="22"/>
      <c r="S572" s="22"/>
    </row>
    <row r="573" spans="2:19" x14ac:dyDescent="0.35">
      <c r="B573" s="19"/>
      <c r="C573" s="19"/>
      <c r="D573" s="20"/>
      <c r="E573" s="21"/>
      <c r="R573" s="22"/>
      <c r="S573" s="22"/>
    </row>
    <row r="574" spans="2:19" x14ac:dyDescent="0.35">
      <c r="B574" s="19"/>
      <c r="C574" s="19"/>
      <c r="D574" s="20"/>
      <c r="E574" s="21"/>
      <c r="R574" s="22"/>
      <c r="S574" s="22"/>
    </row>
    <row r="575" spans="2:19" x14ac:dyDescent="0.35">
      <c r="B575" s="19"/>
      <c r="C575" s="19"/>
      <c r="D575" s="20"/>
      <c r="E575" s="21"/>
      <c r="R575" s="22"/>
      <c r="S575" s="22"/>
    </row>
    <row r="576" spans="2:19" x14ac:dyDescent="0.35">
      <c r="B576" s="19"/>
      <c r="C576" s="19"/>
      <c r="D576" s="20"/>
      <c r="E576" s="21"/>
      <c r="R576" s="22"/>
      <c r="S576" s="22"/>
    </row>
    <row r="577" spans="2:19" x14ac:dyDescent="0.35">
      <c r="B577" s="19"/>
      <c r="C577" s="19"/>
      <c r="D577" s="20"/>
      <c r="E577" s="21"/>
      <c r="R577" s="22"/>
      <c r="S577" s="22"/>
    </row>
    <row r="578" spans="2:19" x14ac:dyDescent="0.35">
      <c r="B578" s="19"/>
      <c r="C578" s="19"/>
      <c r="D578" s="20"/>
      <c r="E578" s="21"/>
      <c r="R578" s="22"/>
      <c r="S578" s="22"/>
    </row>
    <row r="579" spans="2:19" x14ac:dyDescent="0.35">
      <c r="B579" s="19"/>
      <c r="C579" s="19"/>
      <c r="D579" s="20"/>
      <c r="E579" s="21"/>
      <c r="R579" s="22"/>
      <c r="S579" s="22"/>
    </row>
    <row r="580" spans="2:19" x14ac:dyDescent="0.35">
      <c r="B580" s="19"/>
      <c r="C580" s="19"/>
      <c r="D580" s="20"/>
      <c r="E580" s="21"/>
      <c r="R580" s="22"/>
      <c r="S580" s="22"/>
    </row>
    <row r="581" spans="2:19" x14ac:dyDescent="0.35">
      <c r="B581" s="19"/>
      <c r="C581" s="19"/>
      <c r="D581" s="20"/>
      <c r="E581" s="21"/>
      <c r="R581" s="22"/>
      <c r="S581" s="22"/>
    </row>
    <row r="582" spans="2:19" x14ac:dyDescent="0.35">
      <c r="B582" s="19"/>
      <c r="C582" s="19"/>
      <c r="D582" s="20"/>
      <c r="E582" s="21"/>
      <c r="R582" s="22"/>
      <c r="S582" s="22"/>
    </row>
    <row r="583" spans="2:19" x14ac:dyDescent="0.35">
      <c r="B583" s="19"/>
      <c r="C583" s="19"/>
      <c r="D583" s="20"/>
      <c r="E583" s="21"/>
      <c r="R583" s="22"/>
      <c r="S583" s="22"/>
    </row>
    <row r="584" spans="2:19" x14ac:dyDescent="0.35">
      <c r="B584" s="19"/>
      <c r="C584" s="19"/>
      <c r="D584" s="20"/>
      <c r="E584" s="21"/>
      <c r="R584" s="22"/>
      <c r="S584" s="22"/>
    </row>
    <row r="585" spans="2:19" x14ac:dyDescent="0.35">
      <c r="B585" s="19"/>
      <c r="C585" s="19"/>
      <c r="D585" s="20"/>
      <c r="E585" s="21"/>
      <c r="R585" s="22"/>
      <c r="S585" s="22"/>
    </row>
    <row r="586" spans="2:19" x14ac:dyDescent="0.35">
      <c r="B586" s="19"/>
      <c r="C586" s="19"/>
      <c r="D586" s="20"/>
      <c r="E586" s="21"/>
      <c r="R586" s="22"/>
      <c r="S586" s="22"/>
    </row>
    <row r="587" spans="2:19" x14ac:dyDescent="0.35">
      <c r="B587" s="19"/>
      <c r="C587" s="19"/>
      <c r="D587" s="20"/>
      <c r="E587" s="21"/>
      <c r="R587" s="22"/>
      <c r="S587" s="22"/>
    </row>
    <row r="588" spans="2:19" x14ac:dyDescent="0.35">
      <c r="B588" s="19"/>
      <c r="C588" s="19"/>
      <c r="D588" s="20"/>
      <c r="E588" s="21"/>
      <c r="R588" s="22"/>
      <c r="S588" s="22"/>
    </row>
    <row r="589" spans="2:19" x14ac:dyDescent="0.35">
      <c r="B589" s="19"/>
      <c r="C589" s="19"/>
      <c r="D589" s="20"/>
      <c r="E589" s="21"/>
      <c r="R589" s="22"/>
      <c r="S589" s="22"/>
    </row>
    <row r="590" spans="2:19" x14ac:dyDescent="0.35">
      <c r="B590" s="19"/>
      <c r="C590" s="19"/>
      <c r="D590" s="20"/>
      <c r="E590" s="21"/>
      <c r="R590" s="22"/>
      <c r="S590" s="22"/>
    </row>
    <row r="591" spans="2:19" x14ac:dyDescent="0.35">
      <c r="B591" s="19"/>
      <c r="C591" s="19"/>
      <c r="D591" s="20"/>
      <c r="E591" s="21"/>
      <c r="R591" s="22"/>
      <c r="S591" s="22"/>
    </row>
    <row r="592" spans="2:19" x14ac:dyDescent="0.35">
      <c r="B592" s="19"/>
      <c r="C592" s="19"/>
      <c r="D592" s="20"/>
      <c r="E592" s="21"/>
      <c r="R592" s="22"/>
      <c r="S592" s="22"/>
    </row>
    <row r="593" spans="2:19" x14ac:dyDescent="0.35">
      <c r="B593" s="19"/>
      <c r="C593" s="19"/>
      <c r="D593" s="20"/>
      <c r="E593" s="21"/>
      <c r="R593" s="22"/>
      <c r="S593" s="22"/>
    </row>
    <row r="594" spans="2:19" x14ac:dyDescent="0.35">
      <c r="B594" s="19"/>
      <c r="C594" s="19"/>
      <c r="D594" s="20"/>
      <c r="E594" s="21"/>
      <c r="R594" s="22"/>
      <c r="S594" s="22"/>
    </row>
    <row r="595" spans="2:19" x14ac:dyDescent="0.35">
      <c r="B595" s="19"/>
      <c r="C595" s="19"/>
      <c r="D595" s="20"/>
      <c r="E595" s="21"/>
      <c r="R595" s="22"/>
      <c r="S595" s="22"/>
    </row>
    <row r="596" spans="2:19" x14ac:dyDescent="0.35">
      <c r="B596" s="19"/>
      <c r="C596" s="19"/>
      <c r="D596" s="20"/>
      <c r="E596" s="21"/>
      <c r="R596" s="22"/>
      <c r="S596" s="22"/>
    </row>
    <row r="597" spans="2:19" x14ac:dyDescent="0.35">
      <c r="B597" s="19"/>
      <c r="C597" s="19"/>
      <c r="D597" s="20"/>
      <c r="E597" s="21"/>
      <c r="R597" s="22"/>
      <c r="S597" s="22"/>
    </row>
    <row r="598" spans="2:19" x14ac:dyDescent="0.35">
      <c r="B598" s="19"/>
      <c r="C598" s="19"/>
      <c r="D598" s="20"/>
      <c r="E598" s="21"/>
      <c r="R598" s="22"/>
      <c r="S598" s="22"/>
    </row>
    <row r="599" spans="2:19" x14ac:dyDescent="0.35">
      <c r="B599" s="19"/>
      <c r="C599" s="19"/>
      <c r="D599" s="20"/>
      <c r="E599" s="21"/>
      <c r="R599" s="22"/>
      <c r="S599" s="22"/>
    </row>
    <row r="600" spans="2:19" x14ac:dyDescent="0.35">
      <c r="B600" s="19"/>
      <c r="C600" s="19"/>
      <c r="D600" s="20"/>
      <c r="E600" s="21"/>
      <c r="R600" s="22"/>
      <c r="S600" s="22"/>
    </row>
    <row r="601" spans="2:19" x14ac:dyDescent="0.35">
      <c r="B601" s="19"/>
      <c r="C601" s="19"/>
      <c r="D601" s="20"/>
      <c r="E601" s="21"/>
      <c r="R601" s="22"/>
      <c r="S601" s="22"/>
    </row>
    <row r="602" spans="2:19" x14ac:dyDescent="0.35">
      <c r="B602" s="19"/>
      <c r="C602" s="19"/>
      <c r="D602" s="20"/>
      <c r="E602" s="21"/>
      <c r="R602" s="22"/>
      <c r="S602" s="22"/>
    </row>
    <row r="603" spans="2:19" x14ac:dyDescent="0.35">
      <c r="B603" s="19"/>
      <c r="C603" s="19"/>
      <c r="D603" s="20"/>
      <c r="E603" s="21"/>
      <c r="R603" s="22"/>
      <c r="S603" s="22"/>
    </row>
    <row r="604" spans="2:19" x14ac:dyDescent="0.35">
      <c r="B604" s="19"/>
      <c r="C604" s="19"/>
      <c r="D604" s="20"/>
      <c r="E604" s="21"/>
      <c r="R604" s="22"/>
      <c r="S604" s="22"/>
    </row>
    <row r="605" spans="2:19" x14ac:dyDescent="0.35">
      <c r="B605" s="19"/>
      <c r="C605" s="19"/>
      <c r="D605" s="20"/>
      <c r="E605" s="21"/>
      <c r="R605" s="22"/>
      <c r="S605" s="22"/>
    </row>
    <row r="606" spans="2:19" x14ac:dyDescent="0.35">
      <c r="B606" s="19"/>
      <c r="C606" s="19"/>
      <c r="D606" s="20"/>
      <c r="E606" s="21"/>
      <c r="R606" s="22"/>
      <c r="S606" s="22"/>
    </row>
    <row r="607" spans="2:19" x14ac:dyDescent="0.35">
      <c r="B607" s="19"/>
      <c r="C607" s="19"/>
      <c r="D607" s="20"/>
      <c r="E607" s="21"/>
      <c r="R607" s="22"/>
      <c r="S607" s="22"/>
    </row>
    <row r="608" spans="2:19" x14ac:dyDescent="0.35">
      <c r="B608" s="19"/>
      <c r="C608" s="19"/>
      <c r="D608" s="20"/>
      <c r="E608" s="21"/>
      <c r="R608" s="22"/>
      <c r="S608" s="22"/>
    </row>
    <row r="609" spans="2:19" x14ac:dyDescent="0.35">
      <c r="B609" s="19"/>
      <c r="C609" s="19"/>
      <c r="D609" s="20"/>
      <c r="E609" s="21"/>
      <c r="R609" s="22"/>
      <c r="S609" s="22"/>
    </row>
    <row r="610" spans="2:19" x14ac:dyDescent="0.35">
      <c r="B610" s="19"/>
      <c r="C610" s="19"/>
      <c r="D610" s="20"/>
      <c r="E610" s="21"/>
      <c r="R610" s="22"/>
      <c r="S610" s="22"/>
    </row>
    <row r="611" spans="2:19" x14ac:dyDescent="0.35">
      <c r="B611" s="19"/>
      <c r="C611" s="19"/>
      <c r="D611" s="20"/>
      <c r="E611" s="21"/>
      <c r="R611" s="22"/>
      <c r="S611" s="22"/>
    </row>
    <row r="612" spans="2:19" x14ac:dyDescent="0.35">
      <c r="B612" s="19"/>
      <c r="C612" s="19"/>
      <c r="D612" s="20"/>
      <c r="E612" s="21"/>
      <c r="R612" s="22"/>
      <c r="S612" s="22"/>
    </row>
    <row r="613" spans="2:19" x14ac:dyDescent="0.35">
      <c r="B613" s="19"/>
      <c r="C613" s="19"/>
      <c r="D613" s="20"/>
      <c r="E613" s="21"/>
      <c r="R613" s="22"/>
      <c r="S613" s="22"/>
    </row>
    <row r="614" spans="2:19" x14ac:dyDescent="0.35">
      <c r="B614" s="19"/>
      <c r="C614" s="19"/>
      <c r="D614" s="20"/>
      <c r="E614" s="21"/>
      <c r="R614" s="22"/>
      <c r="S614" s="22"/>
    </row>
    <row r="615" spans="2:19" x14ac:dyDescent="0.35">
      <c r="B615" s="19"/>
      <c r="C615" s="19"/>
      <c r="D615" s="20"/>
      <c r="E615" s="21"/>
      <c r="R615" s="22"/>
      <c r="S615" s="22"/>
    </row>
    <row r="616" spans="2:19" x14ac:dyDescent="0.35">
      <c r="B616" s="19"/>
      <c r="C616" s="19"/>
      <c r="D616" s="20"/>
      <c r="E616" s="21"/>
      <c r="R616" s="22"/>
      <c r="S616" s="22"/>
    </row>
    <row r="617" spans="2:19" x14ac:dyDescent="0.35">
      <c r="B617" s="19"/>
      <c r="C617" s="19"/>
      <c r="D617" s="20"/>
      <c r="E617" s="21"/>
      <c r="R617" s="22"/>
      <c r="S617" s="22"/>
    </row>
    <row r="618" spans="2:19" x14ac:dyDescent="0.35">
      <c r="B618" s="19"/>
      <c r="C618" s="19"/>
      <c r="D618" s="20"/>
      <c r="E618" s="21"/>
      <c r="R618" s="22"/>
      <c r="S618" s="22"/>
    </row>
    <row r="619" spans="2:19" x14ac:dyDescent="0.35">
      <c r="B619" s="19"/>
      <c r="C619" s="19"/>
      <c r="D619" s="20"/>
      <c r="E619" s="21"/>
      <c r="R619" s="22"/>
      <c r="S619" s="22"/>
    </row>
    <row r="620" spans="2:19" x14ac:dyDescent="0.35">
      <c r="B620" s="19"/>
      <c r="C620" s="19"/>
      <c r="D620" s="20"/>
      <c r="E620" s="21"/>
      <c r="R620" s="22"/>
      <c r="S620" s="22"/>
    </row>
    <row r="621" spans="2:19" x14ac:dyDescent="0.35">
      <c r="B621" s="19"/>
      <c r="C621" s="19"/>
      <c r="D621" s="20"/>
      <c r="E621" s="21"/>
      <c r="R621" s="22"/>
      <c r="S621" s="22"/>
    </row>
    <row r="622" spans="2:19" x14ac:dyDescent="0.35">
      <c r="B622" s="19"/>
      <c r="C622" s="19"/>
      <c r="D622" s="20"/>
      <c r="E622" s="21"/>
      <c r="R622" s="22"/>
      <c r="S622" s="22"/>
    </row>
    <row r="623" spans="2:19" x14ac:dyDescent="0.35">
      <c r="B623" s="19"/>
      <c r="C623" s="19"/>
      <c r="D623" s="20"/>
      <c r="E623" s="21"/>
      <c r="R623" s="22"/>
      <c r="S623" s="22"/>
    </row>
    <row r="624" spans="2:19" x14ac:dyDescent="0.35">
      <c r="B624" s="19"/>
      <c r="C624" s="19"/>
      <c r="D624" s="20"/>
      <c r="E624" s="21"/>
      <c r="R624" s="22"/>
      <c r="S624" s="22"/>
    </row>
    <row r="625" spans="2:19" x14ac:dyDescent="0.35">
      <c r="B625" s="19"/>
      <c r="C625" s="19"/>
      <c r="D625" s="20"/>
      <c r="E625" s="21"/>
      <c r="R625" s="22"/>
      <c r="S625" s="22"/>
    </row>
    <row r="626" spans="2:19" x14ac:dyDescent="0.35">
      <c r="B626" s="19"/>
      <c r="C626" s="19"/>
      <c r="D626" s="20"/>
      <c r="E626" s="21"/>
      <c r="R626" s="22"/>
      <c r="S626" s="22"/>
    </row>
    <row r="627" spans="2:19" x14ac:dyDescent="0.35">
      <c r="B627" s="19"/>
      <c r="C627" s="19"/>
      <c r="D627" s="20"/>
      <c r="E627" s="21"/>
      <c r="R627" s="22"/>
      <c r="S627" s="22"/>
    </row>
    <row r="628" spans="2:19" x14ac:dyDescent="0.35">
      <c r="B628" s="19"/>
      <c r="C628" s="19"/>
      <c r="D628" s="20"/>
      <c r="E628" s="21"/>
      <c r="R628" s="22"/>
      <c r="S628" s="22"/>
    </row>
    <row r="629" spans="2:19" x14ac:dyDescent="0.35">
      <c r="B629" s="19"/>
      <c r="C629" s="19"/>
      <c r="D629" s="20"/>
      <c r="E629" s="21"/>
      <c r="R629" s="22"/>
      <c r="S629" s="22"/>
    </row>
    <row r="630" spans="2:19" x14ac:dyDescent="0.35">
      <c r="B630" s="19"/>
      <c r="C630" s="19"/>
      <c r="D630" s="20"/>
      <c r="E630" s="21"/>
      <c r="R630" s="22"/>
      <c r="S630" s="22"/>
    </row>
    <row r="631" spans="2:19" x14ac:dyDescent="0.35">
      <c r="B631" s="19"/>
      <c r="C631" s="19"/>
      <c r="D631" s="20"/>
      <c r="E631" s="21"/>
      <c r="R631" s="22"/>
      <c r="S631" s="22"/>
    </row>
    <row r="632" spans="2:19" x14ac:dyDescent="0.35">
      <c r="B632" s="19"/>
      <c r="C632" s="19"/>
      <c r="D632" s="20"/>
      <c r="E632" s="21"/>
      <c r="R632" s="22"/>
      <c r="S632" s="22"/>
    </row>
    <row r="633" spans="2:19" x14ac:dyDescent="0.35">
      <c r="B633" s="19"/>
      <c r="C633" s="19"/>
      <c r="D633" s="20"/>
      <c r="E633" s="21"/>
      <c r="R633" s="22"/>
      <c r="S633" s="22"/>
    </row>
    <row r="634" spans="2:19" x14ac:dyDescent="0.35">
      <c r="B634" s="19"/>
      <c r="C634" s="19"/>
      <c r="D634" s="20"/>
      <c r="E634" s="21"/>
      <c r="R634" s="22"/>
      <c r="S634" s="22"/>
    </row>
    <row r="635" spans="2:19" x14ac:dyDescent="0.35">
      <c r="B635" s="19"/>
      <c r="C635" s="19"/>
      <c r="D635" s="20"/>
      <c r="E635" s="21"/>
      <c r="R635" s="22"/>
      <c r="S635" s="22"/>
    </row>
    <row r="636" spans="2:19" x14ac:dyDescent="0.35">
      <c r="B636" s="19"/>
      <c r="C636" s="19"/>
      <c r="D636" s="20"/>
      <c r="E636" s="21"/>
      <c r="R636" s="22"/>
      <c r="S636" s="22"/>
    </row>
    <row r="637" spans="2:19" x14ac:dyDescent="0.35">
      <c r="B637" s="19"/>
      <c r="C637" s="19"/>
      <c r="D637" s="20"/>
      <c r="E637" s="21"/>
      <c r="R637" s="22"/>
      <c r="S637" s="22"/>
    </row>
    <row r="638" spans="2:19" x14ac:dyDescent="0.35">
      <c r="B638" s="19"/>
      <c r="C638" s="19"/>
      <c r="D638" s="20"/>
      <c r="E638" s="21"/>
      <c r="R638" s="22"/>
      <c r="S638" s="22"/>
    </row>
    <row r="639" spans="2:19" x14ac:dyDescent="0.35">
      <c r="B639" s="19"/>
      <c r="C639" s="19"/>
      <c r="D639" s="20"/>
      <c r="E639" s="21"/>
      <c r="R639" s="22"/>
      <c r="S639" s="22"/>
    </row>
    <row r="640" spans="2:19" x14ac:dyDescent="0.35">
      <c r="B640" s="19"/>
      <c r="C640" s="19"/>
      <c r="D640" s="20"/>
      <c r="E640" s="21"/>
      <c r="R640" s="22"/>
      <c r="S640" s="22"/>
    </row>
    <row r="641" spans="2:19" x14ac:dyDescent="0.35">
      <c r="B641" s="19"/>
      <c r="C641" s="19"/>
      <c r="D641" s="20"/>
      <c r="E641" s="21"/>
      <c r="R641" s="22"/>
      <c r="S641" s="22"/>
    </row>
    <row r="642" spans="2:19" x14ac:dyDescent="0.35">
      <c r="B642" s="19"/>
      <c r="C642" s="19"/>
      <c r="D642" s="20"/>
      <c r="E642" s="21"/>
      <c r="R642" s="22"/>
      <c r="S642" s="22"/>
    </row>
    <row r="643" spans="2:19" x14ac:dyDescent="0.35">
      <c r="B643" s="19"/>
      <c r="C643" s="19"/>
      <c r="D643" s="20"/>
      <c r="E643" s="21"/>
      <c r="R643" s="22"/>
      <c r="S643" s="22"/>
    </row>
    <row r="644" spans="2:19" x14ac:dyDescent="0.35">
      <c r="B644" s="19"/>
      <c r="C644" s="19"/>
      <c r="D644" s="20"/>
      <c r="E644" s="21"/>
      <c r="R644" s="22"/>
      <c r="S644" s="22"/>
    </row>
    <row r="645" spans="2:19" x14ac:dyDescent="0.35">
      <c r="B645" s="19"/>
      <c r="C645" s="19"/>
      <c r="D645" s="20"/>
      <c r="E645" s="21"/>
      <c r="R645" s="22"/>
      <c r="S645" s="22"/>
    </row>
    <row r="646" spans="2:19" x14ac:dyDescent="0.35">
      <c r="B646" s="19"/>
      <c r="C646" s="19"/>
      <c r="D646" s="20"/>
      <c r="E646" s="21"/>
      <c r="R646" s="22"/>
      <c r="S646" s="22"/>
    </row>
    <row r="647" spans="2:19" x14ac:dyDescent="0.35">
      <c r="B647" s="19"/>
      <c r="C647" s="19"/>
      <c r="D647" s="20"/>
      <c r="E647" s="21"/>
      <c r="R647" s="22"/>
      <c r="S647" s="22"/>
    </row>
    <row r="648" spans="2:19" x14ac:dyDescent="0.35">
      <c r="B648" s="19"/>
      <c r="C648" s="19"/>
      <c r="D648" s="20"/>
      <c r="E648" s="21"/>
      <c r="R648" s="22"/>
      <c r="S648" s="22"/>
    </row>
    <row r="649" spans="2:19" x14ac:dyDescent="0.35">
      <c r="B649" s="19"/>
      <c r="C649" s="19"/>
      <c r="D649" s="20"/>
      <c r="E649" s="21"/>
      <c r="R649" s="22"/>
      <c r="S649" s="22"/>
    </row>
    <row r="650" spans="2:19" x14ac:dyDescent="0.35">
      <c r="B650" s="19"/>
      <c r="C650" s="19"/>
      <c r="D650" s="20"/>
      <c r="E650" s="21"/>
      <c r="R650" s="22"/>
      <c r="S650" s="22"/>
    </row>
    <row r="651" spans="2:19" x14ac:dyDescent="0.35">
      <c r="B651" s="19"/>
      <c r="C651" s="19"/>
      <c r="D651" s="20"/>
      <c r="E651" s="21"/>
      <c r="R651" s="22"/>
      <c r="S651" s="22"/>
    </row>
    <row r="652" spans="2:19" x14ac:dyDescent="0.35">
      <c r="B652" s="19"/>
      <c r="C652" s="19"/>
      <c r="D652" s="20"/>
      <c r="E652" s="21"/>
      <c r="R652" s="22"/>
      <c r="S652" s="22"/>
    </row>
    <row r="653" spans="2:19" x14ac:dyDescent="0.35">
      <c r="B653" s="19"/>
      <c r="C653" s="19"/>
      <c r="D653" s="20"/>
      <c r="E653" s="21"/>
      <c r="R653" s="22"/>
      <c r="S653" s="22"/>
    </row>
    <row r="654" spans="2:19" x14ac:dyDescent="0.35">
      <c r="B654" s="19"/>
      <c r="C654" s="19"/>
      <c r="D654" s="20"/>
      <c r="E654" s="21"/>
      <c r="R654" s="22"/>
      <c r="S654" s="22"/>
    </row>
    <row r="655" spans="2:19" x14ac:dyDescent="0.35">
      <c r="B655" s="19"/>
      <c r="C655" s="19"/>
      <c r="D655" s="20"/>
      <c r="E655" s="21"/>
      <c r="R655" s="22"/>
      <c r="S655" s="22"/>
    </row>
    <row r="656" spans="2:19" x14ac:dyDescent="0.35">
      <c r="B656" s="19"/>
      <c r="C656" s="19"/>
      <c r="D656" s="20"/>
      <c r="E656" s="21"/>
      <c r="R656" s="22"/>
      <c r="S656" s="22"/>
    </row>
    <row r="657" spans="2:19" x14ac:dyDescent="0.35">
      <c r="B657" s="19"/>
      <c r="C657" s="19"/>
      <c r="D657" s="20"/>
      <c r="E657" s="21"/>
      <c r="R657" s="22"/>
      <c r="S657" s="22"/>
    </row>
    <row r="658" spans="2:19" x14ac:dyDescent="0.35">
      <c r="B658" s="19"/>
      <c r="C658" s="19"/>
      <c r="D658" s="20"/>
      <c r="E658" s="21"/>
      <c r="R658" s="22"/>
      <c r="S658" s="22"/>
    </row>
    <row r="659" spans="2:19" x14ac:dyDescent="0.35">
      <c r="B659" s="19"/>
      <c r="C659" s="19"/>
      <c r="D659" s="20"/>
      <c r="E659" s="21"/>
      <c r="R659" s="22"/>
      <c r="S659" s="22"/>
    </row>
    <row r="660" spans="2:19" x14ac:dyDescent="0.35">
      <c r="B660" s="19"/>
      <c r="C660" s="19"/>
      <c r="D660" s="20"/>
      <c r="E660" s="21"/>
      <c r="R660" s="22"/>
      <c r="S660" s="22"/>
    </row>
    <row r="661" spans="2:19" x14ac:dyDescent="0.35">
      <c r="B661" s="19"/>
      <c r="C661" s="19"/>
      <c r="D661" s="20"/>
      <c r="E661" s="21"/>
      <c r="R661" s="22"/>
      <c r="S661" s="22"/>
    </row>
    <row r="662" spans="2:19" x14ac:dyDescent="0.35">
      <c r="B662" s="19"/>
      <c r="C662" s="19"/>
      <c r="D662" s="20"/>
      <c r="E662" s="21"/>
      <c r="R662" s="22"/>
      <c r="S662" s="22"/>
    </row>
    <row r="663" spans="2:19" x14ac:dyDescent="0.35">
      <c r="B663" s="19"/>
      <c r="C663" s="19"/>
      <c r="D663" s="20"/>
      <c r="E663" s="21"/>
      <c r="R663" s="22"/>
      <c r="S663" s="22"/>
    </row>
    <row r="664" spans="2:19" x14ac:dyDescent="0.35">
      <c r="B664" s="19"/>
      <c r="C664" s="19"/>
      <c r="D664" s="20"/>
      <c r="E664" s="21"/>
      <c r="R664" s="22"/>
      <c r="S664" s="22"/>
    </row>
    <row r="665" spans="2:19" x14ac:dyDescent="0.35">
      <c r="B665" s="19"/>
      <c r="C665" s="19"/>
      <c r="D665" s="20"/>
      <c r="E665" s="21"/>
      <c r="R665" s="22"/>
      <c r="S665" s="22"/>
    </row>
    <row r="666" spans="2:19" x14ac:dyDescent="0.35">
      <c r="B666" s="19"/>
      <c r="C666" s="19"/>
      <c r="D666" s="20"/>
      <c r="E666" s="21"/>
      <c r="R666" s="22"/>
      <c r="S666" s="22"/>
    </row>
    <row r="667" spans="2:19" x14ac:dyDescent="0.35">
      <c r="B667" s="19"/>
      <c r="C667" s="19"/>
      <c r="D667" s="20"/>
      <c r="E667" s="21"/>
      <c r="R667" s="22"/>
      <c r="S667" s="22"/>
    </row>
    <row r="668" spans="2:19" x14ac:dyDescent="0.35">
      <c r="B668" s="19"/>
      <c r="C668" s="19"/>
      <c r="D668" s="20"/>
      <c r="E668" s="21"/>
      <c r="R668" s="22"/>
      <c r="S668" s="22"/>
    </row>
    <row r="669" spans="2:19" x14ac:dyDescent="0.35">
      <c r="B669" s="19"/>
      <c r="C669" s="19"/>
      <c r="D669" s="20"/>
      <c r="E669" s="21"/>
      <c r="R669" s="22"/>
      <c r="S669" s="22"/>
    </row>
    <row r="670" spans="2:19" x14ac:dyDescent="0.35">
      <c r="B670" s="19"/>
      <c r="C670" s="19"/>
      <c r="D670" s="20"/>
      <c r="E670" s="21"/>
      <c r="R670" s="22"/>
      <c r="S670" s="22"/>
    </row>
    <row r="671" spans="2:19" x14ac:dyDescent="0.35">
      <c r="B671" s="19"/>
      <c r="C671" s="19"/>
      <c r="D671" s="20"/>
      <c r="E671" s="21"/>
      <c r="R671" s="22"/>
      <c r="S671" s="22"/>
    </row>
    <row r="672" spans="2:19" x14ac:dyDescent="0.35">
      <c r="B672" s="19"/>
      <c r="C672" s="19"/>
      <c r="D672" s="20"/>
      <c r="E672" s="21"/>
      <c r="R672" s="22"/>
      <c r="S672" s="22"/>
    </row>
    <row r="673" spans="2:19" x14ac:dyDescent="0.35">
      <c r="B673" s="19"/>
      <c r="C673" s="19"/>
      <c r="D673" s="20"/>
      <c r="E673" s="21"/>
      <c r="R673" s="22"/>
      <c r="S673" s="22"/>
    </row>
    <row r="674" spans="2:19" x14ac:dyDescent="0.35">
      <c r="B674" s="19"/>
      <c r="C674" s="19"/>
      <c r="D674" s="20"/>
      <c r="E674" s="21"/>
      <c r="R674" s="22"/>
      <c r="S674" s="22"/>
    </row>
    <row r="675" spans="2:19" x14ac:dyDescent="0.35">
      <c r="B675" s="19"/>
      <c r="C675" s="19"/>
      <c r="D675" s="20"/>
      <c r="E675" s="21"/>
      <c r="R675" s="22"/>
      <c r="S675" s="22"/>
    </row>
    <row r="676" spans="2:19" x14ac:dyDescent="0.35">
      <c r="B676" s="19"/>
      <c r="C676" s="19"/>
      <c r="D676" s="20"/>
      <c r="E676" s="21"/>
      <c r="R676" s="22"/>
      <c r="S676" s="22"/>
    </row>
    <row r="677" spans="2:19" x14ac:dyDescent="0.35">
      <c r="B677" s="19"/>
      <c r="C677" s="19"/>
      <c r="D677" s="20"/>
      <c r="E677" s="21"/>
      <c r="R677" s="22"/>
      <c r="S677" s="22"/>
    </row>
    <row r="678" spans="2:19" x14ac:dyDescent="0.35">
      <c r="B678" s="19"/>
      <c r="C678" s="19"/>
      <c r="D678" s="20"/>
      <c r="E678" s="21"/>
      <c r="R678" s="22"/>
      <c r="S678" s="22"/>
    </row>
    <row r="679" spans="2:19" x14ac:dyDescent="0.35">
      <c r="B679" s="19"/>
      <c r="C679" s="19"/>
      <c r="D679" s="20"/>
      <c r="E679" s="21"/>
      <c r="R679" s="22"/>
      <c r="S679" s="22"/>
    </row>
    <row r="680" spans="2:19" x14ac:dyDescent="0.35">
      <c r="B680" s="19"/>
      <c r="C680" s="19"/>
      <c r="D680" s="20"/>
      <c r="E680" s="21"/>
      <c r="R680" s="22"/>
      <c r="S680" s="22"/>
    </row>
    <row r="681" spans="2:19" x14ac:dyDescent="0.35">
      <c r="B681" s="19"/>
      <c r="C681" s="19"/>
      <c r="D681" s="20"/>
      <c r="E681" s="21"/>
      <c r="R681" s="22"/>
      <c r="S681" s="22"/>
    </row>
    <row r="682" spans="2:19" x14ac:dyDescent="0.35">
      <c r="B682" s="19"/>
      <c r="C682" s="19"/>
      <c r="D682" s="20"/>
      <c r="E682" s="21"/>
      <c r="R682" s="22"/>
      <c r="S682" s="22"/>
    </row>
    <row r="683" spans="2:19" x14ac:dyDescent="0.35">
      <c r="B683" s="19"/>
      <c r="C683" s="19"/>
      <c r="D683" s="20"/>
      <c r="E683" s="21"/>
      <c r="R683" s="22"/>
      <c r="S683" s="22"/>
    </row>
    <row r="684" spans="2:19" x14ac:dyDescent="0.35">
      <c r="B684" s="19"/>
      <c r="C684" s="19"/>
      <c r="D684" s="20"/>
      <c r="E684" s="21"/>
      <c r="R684" s="22"/>
      <c r="S684" s="22"/>
    </row>
    <row r="685" spans="2:19" x14ac:dyDescent="0.35">
      <c r="B685" s="19"/>
      <c r="C685" s="19"/>
      <c r="D685" s="20"/>
      <c r="E685" s="21"/>
      <c r="R685" s="22"/>
      <c r="S685" s="22"/>
    </row>
    <row r="686" spans="2:19" x14ac:dyDescent="0.35">
      <c r="B686" s="19"/>
      <c r="C686" s="19"/>
      <c r="D686" s="20"/>
      <c r="E686" s="21"/>
      <c r="R686" s="22"/>
      <c r="S686" s="22"/>
    </row>
    <row r="687" spans="2:19" x14ac:dyDescent="0.35">
      <c r="B687" s="19"/>
      <c r="C687" s="19"/>
      <c r="D687" s="20"/>
      <c r="E687" s="21"/>
      <c r="R687" s="22"/>
      <c r="S687" s="22"/>
    </row>
    <row r="688" spans="2:19" x14ac:dyDescent="0.35">
      <c r="B688" s="19"/>
      <c r="C688" s="19"/>
      <c r="D688" s="20"/>
      <c r="E688" s="21"/>
      <c r="R688" s="22"/>
      <c r="S688" s="22"/>
    </row>
    <row r="689" spans="2:19" x14ac:dyDescent="0.35">
      <c r="B689" s="19"/>
      <c r="C689" s="19"/>
      <c r="D689" s="20"/>
      <c r="E689" s="21"/>
      <c r="R689" s="22"/>
      <c r="S689" s="22"/>
    </row>
    <row r="690" spans="2:19" x14ac:dyDescent="0.35">
      <c r="B690" s="19"/>
      <c r="C690" s="19"/>
      <c r="D690" s="20"/>
      <c r="E690" s="21"/>
      <c r="R690" s="22"/>
      <c r="S690" s="22"/>
    </row>
    <row r="691" spans="2:19" x14ac:dyDescent="0.35">
      <c r="B691" s="19"/>
      <c r="C691" s="19"/>
      <c r="D691" s="20"/>
      <c r="E691" s="21"/>
      <c r="R691" s="22"/>
      <c r="S691" s="22"/>
    </row>
    <row r="692" spans="2:19" x14ac:dyDescent="0.35">
      <c r="B692" s="19"/>
      <c r="C692" s="19"/>
      <c r="D692" s="20"/>
      <c r="E692" s="21"/>
      <c r="R692" s="22"/>
      <c r="S692" s="22"/>
    </row>
    <row r="693" spans="2:19" x14ac:dyDescent="0.35">
      <c r="B693" s="19"/>
      <c r="C693" s="19"/>
      <c r="D693" s="20"/>
      <c r="E693" s="21"/>
      <c r="R693" s="22"/>
      <c r="S693" s="22"/>
    </row>
    <row r="694" spans="2:19" x14ac:dyDescent="0.35">
      <c r="B694" s="19"/>
      <c r="C694" s="19"/>
      <c r="D694" s="20"/>
      <c r="E694" s="21"/>
      <c r="R694" s="22"/>
      <c r="S694" s="22"/>
    </row>
    <row r="695" spans="2:19" x14ac:dyDescent="0.35">
      <c r="B695" s="19"/>
      <c r="C695" s="19"/>
      <c r="D695" s="20"/>
      <c r="E695" s="21"/>
      <c r="R695" s="22"/>
      <c r="S695" s="22"/>
    </row>
    <row r="696" spans="2:19" x14ac:dyDescent="0.35">
      <c r="C696" s="20"/>
    </row>
  </sheetData>
  <conditionalFormatting sqref="F414:F695"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N414:N695">
    <cfRule type="colorScale" priority="11">
      <colorScale>
        <cfvo type="min"/>
        <cfvo type="percentile" val="90"/>
        <color rgb="FFC00000"/>
        <color rgb="FF0070C0"/>
      </colorScale>
    </cfRule>
  </conditionalFormatting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N413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28CE-7B3C-49BC-98C4-993D1B669564}">
  <dimension ref="A1:S251"/>
  <sheetViews>
    <sheetView workbookViewId="0">
      <selection activeCell="E2" sqref="E2"/>
    </sheetView>
  </sheetViews>
  <sheetFormatPr defaultRowHeight="14.5" x14ac:dyDescent="0.35"/>
  <cols>
    <col min="3" max="3" width="21.63281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8.1796875" bestFit="1" customWidth="1"/>
    <col min="13" max="13" width="22.90625" bestFit="1" customWidth="1"/>
    <col min="14" max="14" width="17.08984375" bestFit="1" customWidth="1"/>
    <col min="15" max="15" width="15.90625" bestFit="1" customWidth="1"/>
    <col min="16" max="16" width="14.453125" bestFit="1" customWidth="1"/>
    <col min="17" max="17" width="11.08984375" bestFit="1" customWidth="1"/>
    <col min="18" max="18" width="22.7265625" bestFit="1" customWidth="1"/>
    <col min="19" max="19" width="21.36328125" bestFit="1" customWidth="1"/>
  </cols>
  <sheetData>
    <row r="1" spans="1:19" x14ac:dyDescent="0.35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8262</v>
      </c>
      <c r="M1" s="23" t="s">
        <v>8305</v>
      </c>
      <c r="N1" s="23" t="s">
        <v>8306</v>
      </c>
      <c r="O1" s="23" t="s">
        <v>8307</v>
      </c>
      <c r="P1" s="23" t="s">
        <v>8358</v>
      </c>
      <c r="Q1" s="23" t="s">
        <v>8359</v>
      </c>
      <c r="R1" s="23" t="s">
        <v>8365</v>
      </c>
      <c r="S1" s="23" t="s">
        <v>8366</v>
      </c>
    </row>
    <row r="2" spans="1:19" ht="87" x14ac:dyDescent="0.35">
      <c r="A2" s="27">
        <v>2843</v>
      </c>
      <c r="B2" s="28" t="s">
        <v>2843</v>
      </c>
      <c r="C2" s="28" t="s">
        <v>6953</v>
      </c>
      <c r="D2" s="29">
        <v>1200</v>
      </c>
      <c r="E2" s="30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 t="b">
        <v>0</v>
      </c>
      <c r="M2" s="27" t="s">
        <v>8269</v>
      </c>
      <c r="N2" s="27">
        <v>0</v>
      </c>
      <c r="O2" s="27">
        <v>0</v>
      </c>
      <c r="P2" s="27" t="s">
        <v>8315</v>
      </c>
      <c r="Q2" s="27" t="s">
        <v>8316</v>
      </c>
      <c r="R2" s="31">
        <v>42492.737847222219</v>
      </c>
      <c r="S2" s="31">
        <v>42534.166666666672</v>
      </c>
    </row>
    <row r="3" spans="1:19" ht="130.5" x14ac:dyDescent="0.35">
      <c r="A3" s="27">
        <v>2845</v>
      </c>
      <c r="B3" s="28" t="s">
        <v>2845</v>
      </c>
      <c r="C3" s="28" t="s">
        <v>6955</v>
      </c>
      <c r="D3" s="29">
        <v>7500</v>
      </c>
      <c r="E3" s="30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 t="b">
        <v>0</v>
      </c>
      <c r="M3" s="27" t="s">
        <v>8269</v>
      </c>
      <c r="N3" s="27">
        <v>32</v>
      </c>
      <c r="O3" s="27">
        <v>60.67</v>
      </c>
      <c r="P3" s="27" t="s">
        <v>8315</v>
      </c>
      <c r="Q3" s="27" t="s">
        <v>8316</v>
      </c>
      <c r="R3" s="31">
        <v>42103.016585648147</v>
      </c>
      <c r="S3" s="31">
        <v>42163.016585648147</v>
      </c>
    </row>
    <row r="4" spans="1:19" ht="130.5" x14ac:dyDescent="0.35">
      <c r="A4" s="27">
        <v>2846</v>
      </c>
      <c r="B4" s="28" t="s">
        <v>2846</v>
      </c>
      <c r="C4" s="28" t="s">
        <v>6956</v>
      </c>
      <c r="D4" s="29">
        <v>8000</v>
      </c>
      <c r="E4" s="30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 t="b">
        <v>0</v>
      </c>
      <c r="M4" s="27" t="s">
        <v>8269</v>
      </c>
      <c r="N4" s="27">
        <v>0</v>
      </c>
      <c r="O4" s="27">
        <v>0</v>
      </c>
      <c r="P4" s="27" t="s">
        <v>8315</v>
      </c>
      <c r="Q4" s="27" t="s">
        <v>8316</v>
      </c>
      <c r="R4" s="31">
        <v>42108.692060185189</v>
      </c>
      <c r="S4" s="31">
        <v>42153.692060185189</v>
      </c>
    </row>
    <row r="5" spans="1:19" ht="87" x14ac:dyDescent="0.35">
      <c r="A5" s="27">
        <v>2847</v>
      </c>
      <c r="B5" s="28" t="s">
        <v>2847</v>
      </c>
      <c r="C5" s="28" t="s">
        <v>6957</v>
      </c>
      <c r="D5" s="29">
        <v>2000</v>
      </c>
      <c r="E5" s="30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 t="b">
        <v>0</v>
      </c>
      <c r="M5" s="27" t="s">
        <v>8269</v>
      </c>
      <c r="N5" s="27">
        <v>0</v>
      </c>
      <c r="O5" s="27">
        <v>0</v>
      </c>
      <c r="P5" s="27" t="s">
        <v>8315</v>
      </c>
      <c r="Q5" s="27" t="s">
        <v>8316</v>
      </c>
      <c r="R5" s="31">
        <v>42453.806307870371</v>
      </c>
      <c r="S5" s="31">
        <v>42513.806307870371</v>
      </c>
    </row>
    <row r="6" spans="1:19" ht="116" x14ac:dyDescent="0.35">
      <c r="A6" s="27">
        <v>2848</v>
      </c>
      <c r="B6" s="28" t="s">
        <v>2848</v>
      </c>
      <c r="C6" s="28" t="s">
        <v>6958</v>
      </c>
      <c r="D6" s="29">
        <v>35000</v>
      </c>
      <c r="E6" s="30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 t="b">
        <v>0</v>
      </c>
      <c r="M6" s="27" t="s">
        <v>8269</v>
      </c>
      <c r="N6" s="27">
        <v>0</v>
      </c>
      <c r="O6" s="27">
        <v>23.33</v>
      </c>
      <c r="P6" s="27" t="s">
        <v>8315</v>
      </c>
      <c r="Q6" s="27" t="s">
        <v>8316</v>
      </c>
      <c r="R6" s="31">
        <v>42123.648831018523</v>
      </c>
      <c r="S6" s="31">
        <v>42153.648831018523</v>
      </c>
    </row>
    <row r="7" spans="1:19" ht="101.5" x14ac:dyDescent="0.35">
      <c r="A7" s="27">
        <v>2850</v>
      </c>
      <c r="B7" s="28" t="s">
        <v>2850</v>
      </c>
      <c r="C7" s="28" t="s">
        <v>6960</v>
      </c>
      <c r="D7" s="29">
        <v>8000</v>
      </c>
      <c r="E7" s="30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 t="b">
        <v>0</v>
      </c>
      <c r="M7" s="27" t="s">
        <v>8269</v>
      </c>
      <c r="N7" s="27">
        <v>4</v>
      </c>
      <c r="O7" s="27">
        <v>23.92</v>
      </c>
      <c r="P7" s="27" t="s">
        <v>8315</v>
      </c>
      <c r="Q7" s="27" t="s">
        <v>8316</v>
      </c>
      <c r="R7" s="31">
        <v>41858.007071759261</v>
      </c>
      <c r="S7" s="31">
        <v>41888.007071759261</v>
      </c>
    </row>
    <row r="8" spans="1:19" ht="72.5" x14ac:dyDescent="0.35">
      <c r="A8" s="27">
        <v>2852</v>
      </c>
      <c r="B8" s="28" t="s">
        <v>2852</v>
      </c>
      <c r="C8" s="28" t="s">
        <v>6962</v>
      </c>
      <c r="D8" s="29">
        <v>5000</v>
      </c>
      <c r="E8" s="30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 t="b">
        <v>0</v>
      </c>
      <c r="M8" s="27" t="s">
        <v>8269</v>
      </c>
      <c r="N8" s="27">
        <v>2</v>
      </c>
      <c r="O8" s="27">
        <v>15.83</v>
      </c>
      <c r="P8" s="27" t="s">
        <v>8315</v>
      </c>
      <c r="Q8" s="27" t="s">
        <v>8316</v>
      </c>
      <c r="R8" s="31">
        <v>41781.045173611114</v>
      </c>
      <c r="S8" s="31">
        <v>41811.045173611114</v>
      </c>
    </row>
    <row r="9" spans="1:19" ht="87" x14ac:dyDescent="0.35">
      <c r="A9" s="27">
        <v>2855</v>
      </c>
      <c r="B9" s="28" t="s">
        <v>2855</v>
      </c>
      <c r="C9" s="28" t="s">
        <v>6965</v>
      </c>
      <c r="D9" s="29">
        <v>600</v>
      </c>
      <c r="E9" s="30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 t="b">
        <v>0</v>
      </c>
      <c r="M9" s="27" t="s">
        <v>8269</v>
      </c>
      <c r="N9" s="27">
        <v>50</v>
      </c>
      <c r="O9" s="27">
        <v>60</v>
      </c>
      <c r="P9" s="27" t="s">
        <v>8315</v>
      </c>
      <c r="Q9" s="27" t="s">
        <v>8316</v>
      </c>
      <c r="R9" s="31">
        <v>42370.007766203707</v>
      </c>
      <c r="S9" s="31">
        <v>42398.981944444444</v>
      </c>
    </row>
    <row r="10" spans="1:19" ht="87" x14ac:dyDescent="0.35">
      <c r="A10" s="27">
        <v>2856</v>
      </c>
      <c r="B10" s="28" t="s">
        <v>2856</v>
      </c>
      <c r="C10" s="28" t="s">
        <v>6966</v>
      </c>
      <c r="D10" s="29">
        <v>3000</v>
      </c>
      <c r="E10" s="30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 t="b">
        <v>0</v>
      </c>
      <c r="M10" s="27" t="s">
        <v>8269</v>
      </c>
      <c r="N10" s="27">
        <v>5</v>
      </c>
      <c r="O10" s="27">
        <v>24.33</v>
      </c>
      <c r="P10" s="27" t="s">
        <v>8315</v>
      </c>
      <c r="Q10" s="27" t="s">
        <v>8316</v>
      </c>
      <c r="R10" s="31">
        <v>42165.037581018521</v>
      </c>
      <c r="S10" s="31">
        <v>42224.898611111115</v>
      </c>
    </row>
    <row r="11" spans="1:19" ht="101.5" x14ac:dyDescent="0.35">
      <c r="A11" s="27">
        <v>2860</v>
      </c>
      <c r="B11" s="28" t="s">
        <v>2860</v>
      </c>
      <c r="C11" s="28" t="s">
        <v>6970</v>
      </c>
      <c r="D11" s="29">
        <v>4000</v>
      </c>
      <c r="E11" s="30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 t="b">
        <v>0</v>
      </c>
      <c r="M11" s="27" t="s">
        <v>8269</v>
      </c>
      <c r="N11" s="27">
        <v>7</v>
      </c>
      <c r="O11" s="27">
        <v>29.56</v>
      </c>
      <c r="P11" s="27" t="s">
        <v>8315</v>
      </c>
      <c r="Q11" s="27" t="s">
        <v>8316</v>
      </c>
      <c r="R11" s="31">
        <v>42480.800648148142</v>
      </c>
      <c r="S11" s="31">
        <v>42540.800648148142</v>
      </c>
    </row>
    <row r="12" spans="1:19" ht="87" x14ac:dyDescent="0.35">
      <c r="A12" s="27">
        <v>2862</v>
      </c>
      <c r="B12" s="28" t="s">
        <v>2862</v>
      </c>
      <c r="C12" s="28" t="s">
        <v>6972</v>
      </c>
      <c r="D12" s="29">
        <v>12700</v>
      </c>
      <c r="E12" s="30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 t="b">
        <v>0</v>
      </c>
      <c r="M12" s="27" t="s">
        <v>8269</v>
      </c>
      <c r="N12" s="27">
        <v>0</v>
      </c>
      <c r="O12" s="27">
        <v>18.329999999999998</v>
      </c>
      <c r="P12" s="27" t="s">
        <v>8315</v>
      </c>
      <c r="Q12" s="27" t="s">
        <v>8316</v>
      </c>
      <c r="R12" s="31">
        <v>41784.789687500001</v>
      </c>
      <c r="S12" s="31">
        <v>41814.789687500001</v>
      </c>
    </row>
    <row r="13" spans="1:19" ht="101.5" x14ac:dyDescent="0.35">
      <c r="A13" s="27">
        <v>2863</v>
      </c>
      <c r="B13" s="28" t="s">
        <v>2863</v>
      </c>
      <c r="C13" s="28" t="s">
        <v>6973</v>
      </c>
      <c r="D13" s="29">
        <v>50000</v>
      </c>
      <c r="E13" s="30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 t="b">
        <v>0</v>
      </c>
      <c r="M13" s="27" t="s">
        <v>8269</v>
      </c>
      <c r="N13" s="27">
        <v>0</v>
      </c>
      <c r="O13" s="27">
        <v>20</v>
      </c>
      <c r="P13" s="27" t="s">
        <v>8315</v>
      </c>
      <c r="Q13" s="27" t="s">
        <v>8316</v>
      </c>
      <c r="R13" s="31">
        <v>41831.675034722226</v>
      </c>
      <c r="S13" s="31">
        <v>41891.675034722226</v>
      </c>
    </row>
    <row r="14" spans="1:19" ht="87" x14ac:dyDescent="0.35">
      <c r="A14" s="27">
        <v>2865</v>
      </c>
      <c r="B14" s="28" t="s">
        <v>2865</v>
      </c>
      <c r="C14" s="28" t="s">
        <v>6975</v>
      </c>
      <c r="D14" s="29">
        <v>2888</v>
      </c>
      <c r="E14" s="30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 t="b">
        <v>0</v>
      </c>
      <c r="M14" s="27" t="s">
        <v>8269</v>
      </c>
      <c r="N14" s="27">
        <v>0</v>
      </c>
      <c r="O14" s="27">
        <v>0</v>
      </c>
      <c r="P14" s="27" t="s">
        <v>8315</v>
      </c>
      <c r="Q14" s="27" t="s">
        <v>8316</v>
      </c>
      <c r="R14" s="31">
        <v>41950.114108796297</v>
      </c>
      <c r="S14" s="31">
        <v>42010.114108796297</v>
      </c>
    </row>
    <row r="15" spans="1:19" ht="87" x14ac:dyDescent="0.35">
      <c r="A15" s="27">
        <v>2866</v>
      </c>
      <c r="B15" s="28" t="s">
        <v>2866</v>
      </c>
      <c r="C15" s="28" t="s">
        <v>6976</v>
      </c>
      <c r="D15" s="29">
        <v>5000</v>
      </c>
      <c r="E15" s="30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 t="b">
        <v>0</v>
      </c>
      <c r="M15" s="27" t="s">
        <v>8269</v>
      </c>
      <c r="N15" s="27">
        <v>1</v>
      </c>
      <c r="O15" s="27">
        <v>22.5</v>
      </c>
      <c r="P15" s="27" t="s">
        <v>8315</v>
      </c>
      <c r="Q15" s="27" t="s">
        <v>8316</v>
      </c>
      <c r="R15" s="31">
        <v>42627.955104166671</v>
      </c>
      <c r="S15" s="31">
        <v>42657.916666666672</v>
      </c>
    </row>
    <row r="16" spans="1:19" ht="87" x14ac:dyDescent="0.35">
      <c r="A16" s="27">
        <v>2867</v>
      </c>
      <c r="B16" s="28" t="s">
        <v>2867</v>
      </c>
      <c r="C16" s="28" t="s">
        <v>6977</v>
      </c>
      <c r="D16" s="29">
        <v>2500</v>
      </c>
      <c r="E16" s="30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 t="b">
        <v>0</v>
      </c>
      <c r="M16" s="27" t="s">
        <v>8269</v>
      </c>
      <c r="N16" s="27">
        <v>20</v>
      </c>
      <c r="O16" s="27">
        <v>50.4</v>
      </c>
      <c r="P16" s="27" t="s">
        <v>8315</v>
      </c>
      <c r="Q16" s="27" t="s">
        <v>8316</v>
      </c>
      <c r="R16" s="31">
        <v>42531.195277777777</v>
      </c>
      <c r="S16" s="31">
        <v>42555.166666666672</v>
      </c>
    </row>
    <row r="17" spans="1:19" ht="101.5" x14ac:dyDescent="0.35">
      <c r="A17" s="27">
        <v>2868</v>
      </c>
      <c r="B17" s="28" t="s">
        <v>2868</v>
      </c>
      <c r="C17" s="28" t="s">
        <v>6978</v>
      </c>
      <c r="D17" s="29">
        <v>15000</v>
      </c>
      <c r="E17" s="30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 t="b">
        <v>0</v>
      </c>
      <c r="M17" s="27" t="s">
        <v>8269</v>
      </c>
      <c r="N17" s="27">
        <v>42</v>
      </c>
      <c r="O17" s="27">
        <v>105.03</v>
      </c>
      <c r="P17" s="27" t="s">
        <v>8315</v>
      </c>
      <c r="Q17" s="27" t="s">
        <v>8316</v>
      </c>
      <c r="R17" s="31">
        <v>42618.827013888891</v>
      </c>
      <c r="S17" s="31">
        <v>42648.827013888891</v>
      </c>
    </row>
    <row r="18" spans="1:19" ht="116" x14ac:dyDescent="0.35">
      <c r="A18" s="27">
        <v>2869</v>
      </c>
      <c r="B18" s="28" t="s">
        <v>2869</v>
      </c>
      <c r="C18" s="28" t="s">
        <v>6979</v>
      </c>
      <c r="D18" s="29">
        <v>20000</v>
      </c>
      <c r="E18" s="30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 t="b">
        <v>0</v>
      </c>
      <c r="M18" s="27" t="s">
        <v>8269</v>
      </c>
      <c r="N18" s="27">
        <v>1</v>
      </c>
      <c r="O18" s="27">
        <v>35.4</v>
      </c>
      <c r="P18" s="27" t="s">
        <v>8315</v>
      </c>
      <c r="Q18" s="27" t="s">
        <v>8316</v>
      </c>
      <c r="R18" s="31">
        <v>42540.593530092592</v>
      </c>
      <c r="S18" s="31">
        <v>42570.593530092592</v>
      </c>
    </row>
    <row r="19" spans="1:19" ht="101.5" x14ac:dyDescent="0.35">
      <c r="A19" s="27">
        <v>2870</v>
      </c>
      <c r="B19" s="28" t="s">
        <v>2870</v>
      </c>
      <c r="C19" s="28" t="s">
        <v>6980</v>
      </c>
      <c r="D19" s="29">
        <v>5000</v>
      </c>
      <c r="E19" s="30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 t="b">
        <v>0</v>
      </c>
      <c r="M19" s="27" t="s">
        <v>8269</v>
      </c>
      <c r="N19" s="27">
        <v>15</v>
      </c>
      <c r="O19" s="27">
        <v>83.33</v>
      </c>
      <c r="P19" s="27" t="s">
        <v>8315</v>
      </c>
      <c r="Q19" s="27" t="s">
        <v>8316</v>
      </c>
      <c r="R19" s="31">
        <v>41746.189409722225</v>
      </c>
      <c r="S19" s="31">
        <v>41776.189409722225</v>
      </c>
    </row>
    <row r="20" spans="1:19" ht="72.5" x14ac:dyDescent="0.35">
      <c r="A20" s="27">
        <v>2871</v>
      </c>
      <c r="B20" s="28" t="s">
        <v>2871</v>
      </c>
      <c r="C20" s="28" t="s">
        <v>6981</v>
      </c>
      <c r="D20" s="29">
        <v>10000</v>
      </c>
      <c r="E20" s="30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 t="b">
        <v>0</v>
      </c>
      <c r="M20" s="27" t="s">
        <v>8269</v>
      </c>
      <c r="N20" s="27">
        <v>5</v>
      </c>
      <c r="O20" s="27">
        <v>35.92</v>
      </c>
      <c r="P20" s="27" t="s">
        <v>8315</v>
      </c>
      <c r="Q20" s="27" t="s">
        <v>8316</v>
      </c>
      <c r="R20" s="31">
        <v>41974.738576388889</v>
      </c>
      <c r="S20" s="31">
        <v>41994.738576388889</v>
      </c>
    </row>
    <row r="21" spans="1:19" ht="72.5" x14ac:dyDescent="0.35">
      <c r="A21" s="27">
        <v>2872</v>
      </c>
      <c r="B21" s="28" t="s">
        <v>2872</v>
      </c>
      <c r="C21" s="28" t="s">
        <v>6982</v>
      </c>
      <c r="D21" s="29">
        <v>3000</v>
      </c>
      <c r="E21" s="30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 t="b">
        <v>0</v>
      </c>
      <c r="M21" s="27" t="s">
        <v>8269</v>
      </c>
      <c r="N21" s="27">
        <v>0</v>
      </c>
      <c r="O21" s="27">
        <v>0</v>
      </c>
      <c r="P21" s="27" t="s">
        <v>8315</v>
      </c>
      <c r="Q21" s="27" t="s">
        <v>8316</v>
      </c>
      <c r="R21" s="31">
        <v>42115.11618055556</v>
      </c>
      <c r="S21" s="31">
        <v>42175.11618055556</v>
      </c>
    </row>
    <row r="22" spans="1:19" ht="101.5" x14ac:dyDescent="0.35">
      <c r="A22" s="27">
        <v>2873</v>
      </c>
      <c r="B22" s="28" t="s">
        <v>2873</v>
      </c>
      <c r="C22" s="28" t="s">
        <v>6983</v>
      </c>
      <c r="D22" s="29">
        <v>2500</v>
      </c>
      <c r="E22" s="30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 t="b">
        <v>0</v>
      </c>
      <c r="M22" s="27" t="s">
        <v>8269</v>
      </c>
      <c r="N22" s="27">
        <v>38</v>
      </c>
      <c r="O22" s="27">
        <v>119.13</v>
      </c>
      <c r="P22" s="27" t="s">
        <v>8315</v>
      </c>
      <c r="Q22" s="27" t="s">
        <v>8316</v>
      </c>
      <c r="R22" s="31">
        <v>42002.817488425921</v>
      </c>
      <c r="S22" s="31">
        <v>42032.817488425921</v>
      </c>
    </row>
    <row r="23" spans="1:19" ht="101.5" x14ac:dyDescent="0.35">
      <c r="A23" s="27">
        <v>2874</v>
      </c>
      <c r="B23" s="28" t="s">
        <v>2874</v>
      </c>
      <c r="C23" s="28" t="s">
        <v>6984</v>
      </c>
      <c r="D23" s="29">
        <v>5000</v>
      </c>
      <c r="E23" s="30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 t="b">
        <v>0</v>
      </c>
      <c r="M23" s="27" t="s">
        <v>8269</v>
      </c>
      <c r="N23" s="27">
        <v>5</v>
      </c>
      <c r="O23" s="27">
        <v>90.33</v>
      </c>
      <c r="P23" s="27" t="s">
        <v>8315</v>
      </c>
      <c r="Q23" s="27" t="s">
        <v>8316</v>
      </c>
      <c r="R23" s="31">
        <v>42722.84474537037</v>
      </c>
      <c r="S23" s="31">
        <v>42752.84474537037</v>
      </c>
    </row>
    <row r="24" spans="1:19" ht="101.5" x14ac:dyDescent="0.35">
      <c r="A24" s="27">
        <v>2875</v>
      </c>
      <c r="B24" s="28" t="s">
        <v>2875</v>
      </c>
      <c r="C24" s="28" t="s">
        <v>6985</v>
      </c>
      <c r="D24" s="29">
        <v>20000</v>
      </c>
      <c r="E24" s="30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 t="b">
        <v>0</v>
      </c>
      <c r="M24" s="27" t="s">
        <v>8269</v>
      </c>
      <c r="N24" s="27">
        <v>0</v>
      </c>
      <c r="O24" s="27">
        <v>2.33</v>
      </c>
      <c r="P24" s="27" t="s">
        <v>8315</v>
      </c>
      <c r="Q24" s="27" t="s">
        <v>8316</v>
      </c>
      <c r="R24" s="31">
        <v>42465.128391203703</v>
      </c>
      <c r="S24" s="31">
        <v>42495.128391203703</v>
      </c>
    </row>
    <row r="25" spans="1:19" ht="87" x14ac:dyDescent="0.35">
      <c r="A25" s="27">
        <v>2876</v>
      </c>
      <c r="B25" s="28" t="s">
        <v>2876</v>
      </c>
      <c r="C25" s="28" t="s">
        <v>6986</v>
      </c>
      <c r="D25" s="29">
        <v>150000</v>
      </c>
      <c r="E25" s="30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 t="b">
        <v>0</v>
      </c>
      <c r="M25" s="27" t="s">
        <v>8269</v>
      </c>
      <c r="N25" s="27">
        <v>0</v>
      </c>
      <c r="O25" s="27">
        <v>0</v>
      </c>
      <c r="P25" s="27" t="s">
        <v>8315</v>
      </c>
      <c r="Q25" s="27" t="s">
        <v>8316</v>
      </c>
      <c r="R25" s="31">
        <v>42171.743969907402</v>
      </c>
      <c r="S25" s="31">
        <v>42201.743969907402</v>
      </c>
    </row>
    <row r="26" spans="1:19" ht="101.5" x14ac:dyDescent="0.35">
      <c r="A26" s="27">
        <v>2877</v>
      </c>
      <c r="B26" s="28" t="s">
        <v>2877</v>
      </c>
      <c r="C26" s="28" t="s">
        <v>6987</v>
      </c>
      <c r="D26" s="29">
        <v>6000</v>
      </c>
      <c r="E26" s="30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 t="b">
        <v>0</v>
      </c>
      <c r="M26" s="27" t="s">
        <v>8269</v>
      </c>
      <c r="N26" s="27">
        <v>11</v>
      </c>
      <c r="O26" s="27">
        <v>108.33</v>
      </c>
      <c r="P26" s="27" t="s">
        <v>8315</v>
      </c>
      <c r="Q26" s="27" t="s">
        <v>8316</v>
      </c>
      <c r="R26" s="31">
        <v>42672.955138888887</v>
      </c>
      <c r="S26" s="31">
        <v>42704.708333333328</v>
      </c>
    </row>
    <row r="27" spans="1:19" ht="87" x14ac:dyDescent="0.35">
      <c r="A27" s="27">
        <v>2879</v>
      </c>
      <c r="B27" s="28" t="s">
        <v>2879</v>
      </c>
      <c r="C27" s="28" t="s">
        <v>6989</v>
      </c>
      <c r="D27" s="29">
        <v>11200</v>
      </c>
      <c r="E27" s="30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 t="b">
        <v>0</v>
      </c>
      <c r="M27" s="27" t="s">
        <v>8269</v>
      </c>
      <c r="N27" s="27">
        <v>0</v>
      </c>
      <c r="O27" s="27">
        <v>29</v>
      </c>
      <c r="P27" s="27" t="s">
        <v>8315</v>
      </c>
      <c r="Q27" s="27" t="s">
        <v>8316</v>
      </c>
      <c r="R27" s="31">
        <v>42359.725243055553</v>
      </c>
      <c r="S27" s="31">
        <v>42389.725243055553</v>
      </c>
    </row>
    <row r="28" spans="1:19" ht="87" x14ac:dyDescent="0.35">
      <c r="A28" s="27">
        <v>2880</v>
      </c>
      <c r="B28" s="28" t="s">
        <v>2880</v>
      </c>
      <c r="C28" s="28" t="s">
        <v>6990</v>
      </c>
      <c r="D28" s="29">
        <v>12000</v>
      </c>
      <c r="E28" s="30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 t="b">
        <v>0</v>
      </c>
      <c r="M28" s="27" t="s">
        <v>8269</v>
      </c>
      <c r="N28" s="27">
        <v>23</v>
      </c>
      <c r="O28" s="27">
        <v>96.55</v>
      </c>
      <c r="P28" s="27" t="s">
        <v>8315</v>
      </c>
      <c r="Q28" s="27" t="s">
        <v>8316</v>
      </c>
      <c r="R28" s="31">
        <v>42192.905694444446</v>
      </c>
      <c r="S28" s="31">
        <v>42236.711805555555</v>
      </c>
    </row>
    <row r="29" spans="1:19" ht="116" x14ac:dyDescent="0.35">
      <c r="A29" s="27">
        <v>2881</v>
      </c>
      <c r="B29" s="28" t="s">
        <v>2881</v>
      </c>
      <c r="C29" s="28" t="s">
        <v>6991</v>
      </c>
      <c r="D29" s="29">
        <v>5500</v>
      </c>
      <c r="E29" s="30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 t="b">
        <v>0</v>
      </c>
      <c r="M29" s="27" t="s">
        <v>8269</v>
      </c>
      <c r="N29" s="27">
        <v>0</v>
      </c>
      <c r="O29" s="27">
        <v>0</v>
      </c>
      <c r="P29" s="27" t="s">
        <v>8315</v>
      </c>
      <c r="Q29" s="27" t="s">
        <v>8316</v>
      </c>
      <c r="R29" s="31">
        <v>41916.597638888888</v>
      </c>
      <c r="S29" s="31">
        <v>41976.639305555553</v>
      </c>
    </row>
    <row r="30" spans="1:19" ht="116" x14ac:dyDescent="0.35">
      <c r="A30" s="27">
        <v>2882</v>
      </c>
      <c r="B30" s="28" t="s">
        <v>2882</v>
      </c>
      <c r="C30" s="28" t="s">
        <v>6992</v>
      </c>
      <c r="D30" s="29">
        <v>750</v>
      </c>
      <c r="E30" s="30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 t="b">
        <v>0</v>
      </c>
      <c r="M30" s="27" t="s">
        <v>8269</v>
      </c>
      <c r="N30" s="27">
        <v>34</v>
      </c>
      <c r="O30" s="27">
        <v>63</v>
      </c>
      <c r="P30" s="27" t="s">
        <v>8315</v>
      </c>
      <c r="Q30" s="27" t="s">
        <v>8316</v>
      </c>
      <c r="R30" s="31">
        <v>42461.596273148149</v>
      </c>
      <c r="S30" s="31">
        <v>42491.596273148149</v>
      </c>
    </row>
    <row r="31" spans="1:19" ht="101.5" x14ac:dyDescent="0.35">
      <c r="A31" s="27">
        <v>2883</v>
      </c>
      <c r="B31" s="28" t="s">
        <v>2883</v>
      </c>
      <c r="C31" s="28" t="s">
        <v>6993</v>
      </c>
      <c r="D31" s="29">
        <v>10000</v>
      </c>
      <c r="E31" s="30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 t="b">
        <v>0</v>
      </c>
      <c r="M31" s="27" t="s">
        <v>8269</v>
      </c>
      <c r="N31" s="27">
        <v>19</v>
      </c>
      <c r="O31" s="27">
        <v>381.6</v>
      </c>
      <c r="P31" s="27" t="s">
        <v>8315</v>
      </c>
      <c r="Q31" s="27" t="s">
        <v>8316</v>
      </c>
      <c r="R31" s="31">
        <v>42370.90320601852</v>
      </c>
      <c r="S31" s="31">
        <v>42406.207638888889</v>
      </c>
    </row>
    <row r="32" spans="1:19" ht="87" x14ac:dyDescent="0.35">
      <c r="A32" s="27">
        <v>2884</v>
      </c>
      <c r="B32" s="28" t="s">
        <v>2884</v>
      </c>
      <c r="C32" s="28" t="s">
        <v>6994</v>
      </c>
      <c r="D32" s="29">
        <v>45000</v>
      </c>
      <c r="E32" s="30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 t="b">
        <v>0</v>
      </c>
      <c r="M32" s="27" t="s">
        <v>8269</v>
      </c>
      <c r="N32" s="27">
        <v>0</v>
      </c>
      <c r="O32" s="27">
        <v>46.25</v>
      </c>
      <c r="P32" s="27" t="s">
        <v>8315</v>
      </c>
      <c r="Q32" s="27" t="s">
        <v>8316</v>
      </c>
      <c r="R32" s="31">
        <v>41948.727256944447</v>
      </c>
      <c r="S32" s="31">
        <v>41978.727256944447</v>
      </c>
    </row>
    <row r="33" spans="1:19" ht="58" x14ac:dyDescent="0.35">
      <c r="A33" s="27">
        <v>2885</v>
      </c>
      <c r="B33" s="28" t="s">
        <v>2885</v>
      </c>
      <c r="C33" s="28" t="s">
        <v>6995</v>
      </c>
      <c r="D33" s="29">
        <v>400</v>
      </c>
      <c r="E33" s="30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 t="b">
        <v>0</v>
      </c>
      <c r="M33" s="27" t="s">
        <v>8269</v>
      </c>
      <c r="N33" s="27">
        <v>33</v>
      </c>
      <c r="O33" s="27">
        <v>26</v>
      </c>
      <c r="P33" s="27" t="s">
        <v>8315</v>
      </c>
      <c r="Q33" s="27" t="s">
        <v>8316</v>
      </c>
      <c r="R33" s="31">
        <v>42047.07640046296</v>
      </c>
      <c r="S33" s="31">
        <v>42077.034733796296</v>
      </c>
    </row>
    <row r="34" spans="1:19" ht="87" x14ac:dyDescent="0.35">
      <c r="A34" s="27">
        <v>2886</v>
      </c>
      <c r="B34" s="28" t="s">
        <v>2886</v>
      </c>
      <c r="C34" s="28" t="s">
        <v>6996</v>
      </c>
      <c r="D34" s="29">
        <v>200</v>
      </c>
      <c r="E34" s="30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 t="b">
        <v>0</v>
      </c>
      <c r="M34" s="27" t="s">
        <v>8269</v>
      </c>
      <c r="N34" s="27">
        <v>5</v>
      </c>
      <c r="O34" s="27">
        <v>10</v>
      </c>
      <c r="P34" s="27" t="s">
        <v>8315</v>
      </c>
      <c r="Q34" s="27" t="s">
        <v>8316</v>
      </c>
      <c r="R34" s="31">
        <v>42261.632916666669</v>
      </c>
      <c r="S34" s="31">
        <v>42266.165972222225</v>
      </c>
    </row>
    <row r="35" spans="1:19" ht="101.5" x14ac:dyDescent="0.35">
      <c r="A35" s="27">
        <v>2887</v>
      </c>
      <c r="B35" s="28" t="s">
        <v>2887</v>
      </c>
      <c r="C35" s="28" t="s">
        <v>6997</v>
      </c>
      <c r="D35" s="29">
        <v>3000</v>
      </c>
      <c r="E35" s="30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 t="b">
        <v>0</v>
      </c>
      <c r="M35" s="27" t="s">
        <v>8269</v>
      </c>
      <c r="N35" s="27">
        <v>0</v>
      </c>
      <c r="O35" s="27">
        <v>5</v>
      </c>
      <c r="P35" s="27" t="s">
        <v>8315</v>
      </c>
      <c r="Q35" s="27" t="s">
        <v>8316</v>
      </c>
      <c r="R35" s="31">
        <v>41985.427361111113</v>
      </c>
      <c r="S35" s="31">
        <v>42015.427361111113</v>
      </c>
    </row>
    <row r="36" spans="1:19" ht="116" x14ac:dyDescent="0.35">
      <c r="A36" s="27">
        <v>2888</v>
      </c>
      <c r="B36" s="28" t="s">
        <v>2888</v>
      </c>
      <c r="C36" s="28" t="s">
        <v>6998</v>
      </c>
      <c r="D36" s="29">
        <v>30000</v>
      </c>
      <c r="E36" s="30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 t="b">
        <v>0</v>
      </c>
      <c r="M36" s="27" t="s">
        <v>8269</v>
      </c>
      <c r="N36" s="27">
        <v>0</v>
      </c>
      <c r="O36" s="27">
        <v>0</v>
      </c>
      <c r="P36" s="27" t="s">
        <v>8315</v>
      </c>
      <c r="Q36" s="27" t="s">
        <v>8316</v>
      </c>
      <c r="R36" s="31">
        <v>41922.535185185188</v>
      </c>
      <c r="S36" s="31">
        <v>41930.207638888889</v>
      </c>
    </row>
    <row r="37" spans="1:19" ht="87" x14ac:dyDescent="0.35">
      <c r="A37" s="27">
        <v>2889</v>
      </c>
      <c r="B37" s="28" t="s">
        <v>2889</v>
      </c>
      <c r="C37" s="28" t="s">
        <v>6999</v>
      </c>
      <c r="D37" s="29">
        <v>3000</v>
      </c>
      <c r="E37" s="30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 t="b">
        <v>0</v>
      </c>
      <c r="M37" s="27" t="s">
        <v>8269</v>
      </c>
      <c r="N37" s="27">
        <v>38</v>
      </c>
      <c r="O37" s="27">
        <v>81.569999999999993</v>
      </c>
      <c r="P37" s="27" t="s">
        <v>8315</v>
      </c>
      <c r="Q37" s="27" t="s">
        <v>8316</v>
      </c>
      <c r="R37" s="31">
        <v>41850.863252314812</v>
      </c>
      <c r="S37" s="31">
        <v>41880.863252314812</v>
      </c>
    </row>
    <row r="38" spans="1:19" ht="101.5" x14ac:dyDescent="0.35">
      <c r="A38" s="27">
        <v>2890</v>
      </c>
      <c r="B38" s="28" t="s">
        <v>2890</v>
      </c>
      <c r="C38" s="28" t="s">
        <v>7000</v>
      </c>
      <c r="D38" s="29">
        <v>2000</v>
      </c>
      <c r="E38" s="30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 t="b">
        <v>0</v>
      </c>
      <c r="M38" s="27" t="s">
        <v>8269</v>
      </c>
      <c r="N38" s="27">
        <v>1</v>
      </c>
      <c r="O38" s="27">
        <v>7</v>
      </c>
      <c r="P38" s="27" t="s">
        <v>8315</v>
      </c>
      <c r="Q38" s="27" t="s">
        <v>8316</v>
      </c>
      <c r="R38" s="31">
        <v>41831.742962962962</v>
      </c>
      <c r="S38" s="31">
        <v>41860.125</v>
      </c>
    </row>
    <row r="39" spans="1:19" ht="87" x14ac:dyDescent="0.35">
      <c r="A39" s="27">
        <v>2891</v>
      </c>
      <c r="B39" s="28" t="s">
        <v>2891</v>
      </c>
      <c r="C39" s="28" t="s">
        <v>7001</v>
      </c>
      <c r="D39" s="29">
        <v>10000</v>
      </c>
      <c r="E39" s="30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 t="b">
        <v>0</v>
      </c>
      <c r="M39" s="27" t="s">
        <v>8269</v>
      </c>
      <c r="N39" s="27">
        <v>3</v>
      </c>
      <c r="O39" s="27">
        <v>27.3</v>
      </c>
      <c r="P39" s="27" t="s">
        <v>8315</v>
      </c>
      <c r="Q39" s="27" t="s">
        <v>8316</v>
      </c>
      <c r="R39" s="31">
        <v>42415.883425925931</v>
      </c>
      <c r="S39" s="31">
        <v>42475.84175925926</v>
      </c>
    </row>
    <row r="40" spans="1:19" ht="87" x14ac:dyDescent="0.35">
      <c r="A40" s="27">
        <v>2892</v>
      </c>
      <c r="B40" s="28" t="s">
        <v>2892</v>
      </c>
      <c r="C40" s="28" t="s">
        <v>7002</v>
      </c>
      <c r="D40" s="29">
        <v>5500</v>
      </c>
      <c r="E40" s="30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 t="b">
        <v>0</v>
      </c>
      <c r="M40" s="27" t="s">
        <v>8269</v>
      </c>
      <c r="N40" s="27">
        <v>9</v>
      </c>
      <c r="O40" s="27">
        <v>29.41</v>
      </c>
      <c r="P40" s="27" t="s">
        <v>8315</v>
      </c>
      <c r="Q40" s="27" t="s">
        <v>8316</v>
      </c>
      <c r="R40" s="31">
        <v>41869.714166666665</v>
      </c>
      <c r="S40" s="31">
        <v>41876.875</v>
      </c>
    </row>
    <row r="41" spans="1:19" ht="58" x14ac:dyDescent="0.35">
      <c r="A41" s="27">
        <v>2893</v>
      </c>
      <c r="B41" s="28" t="s">
        <v>2893</v>
      </c>
      <c r="C41" s="28" t="s">
        <v>7003</v>
      </c>
      <c r="D41" s="29">
        <v>5000</v>
      </c>
      <c r="E41" s="30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 t="b">
        <v>0</v>
      </c>
      <c r="M41" s="27" t="s">
        <v>8269</v>
      </c>
      <c r="N41" s="27">
        <v>1</v>
      </c>
      <c r="O41" s="27">
        <v>12.5</v>
      </c>
      <c r="P41" s="27" t="s">
        <v>8315</v>
      </c>
      <c r="Q41" s="27" t="s">
        <v>8316</v>
      </c>
      <c r="R41" s="31">
        <v>41953.773090277777</v>
      </c>
      <c r="S41" s="31">
        <v>42013.083333333328</v>
      </c>
    </row>
    <row r="42" spans="1:19" ht="101.5" x14ac:dyDescent="0.35">
      <c r="A42" s="27">
        <v>2894</v>
      </c>
      <c r="B42" s="28" t="s">
        <v>2894</v>
      </c>
      <c r="C42" s="28" t="s">
        <v>7004</v>
      </c>
      <c r="D42" s="29">
        <v>50000</v>
      </c>
      <c r="E42" s="30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 t="b">
        <v>0</v>
      </c>
      <c r="M42" s="27" t="s">
        <v>8269</v>
      </c>
      <c r="N42" s="27">
        <v>0</v>
      </c>
      <c r="O42" s="27">
        <v>0</v>
      </c>
      <c r="P42" s="27" t="s">
        <v>8315</v>
      </c>
      <c r="Q42" s="27" t="s">
        <v>8316</v>
      </c>
      <c r="R42" s="31">
        <v>42037.986284722225</v>
      </c>
      <c r="S42" s="31">
        <v>42097.944618055553</v>
      </c>
    </row>
    <row r="43" spans="1:19" ht="116" x14ac:dyDescent="0.35">
      <c r="A43" s="27">
        <v>2895</v>
      </c>
      <c r="B43" s="28" t="s">
        <v>2895</v>
      </c>
      <c r="C43" s="28" t="s">
        <v>7005</v>
      </c>
      <c r="D43" s="29">
        <v>500</v>
      </c>
      <c r="E43" s="30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 t="b">
        <v>0</v>
      </c>
      <c r="M43" s="27" t="s">
        <v>8269</v>
      </c>
      <c r="N43" s="27">
        <v>5</v>
      </c>
      <c r="O43" s="27">
        <v>5.75</v>
      </c>
      <c r="P43" s="27" t="s">
        <v>8315</v>
      </c>
      <c r="Q43" s="27" t="s">
        <v>8316</v>
      </c>
      <c r="R43" s="31">
        <v>41811.555462962962</v>
      </c>
      <c r="S43" s="31">
        <v>41812.875</v>
      </c>
    </row>
    <row r="44" spans="1:19" ht="116" x14ac:dyDescent="0.35">
      <c r="A44" s="27">
        <v>2896</v>
      </c>
      <c r="B44" s="28" t="s">
        <v>2896</v>
      </c>
      <c r="C44" s="28" t="s">
        <v>7006</v>
      </c>
      <c r="D44" s="29">
        <v>3000</v>
      </c>
      <c r="E44" s="30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 t="b">
        <v>0</v>
      </c>
      <c r="M44" s="27" t="s">
        <v>8269</v>
      </c>
      <c r="N44" s="27">
        <v>21</v>
      </c>
      <c r="O44" s="27">
        <v>52.08</v>
      </c>
      <c r="P44" s="27" t="s">
        <v>8315</v>
      </c>
      <c r="Q44" s="27" t="s">
        <v>8316</v>
      </c>
      <c r="R44" s="31">
        <v>42701.908807870372</v>
      </c>
      <c r="S44" s="31">
        <v>42716.25</v>
      </c>
    </row>
    <row r="45" spans="1:19" ht="87" x14ac:dyDescent="0.35">
      <c r="A45" s="27">
        <v>2897</v>
      </c>
      <c r="B45" s="28" t="s">
        <v>2897</v>
      </c>
      <c r="C45" s="28" t="s">
        <v>7007</v>
      </c>
      <c r="D45" s="29">
        <v>12000</v>
      </c>
      <c r="E45" s="30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 t="b">
        <v>0</v>
      </c>
      <c r="M45" s="27" t="s">
        <v>8269</v>
      </c>
      <c r="N45" s="27">
        <v>5</v>
      </c>
      <c r="O45" s="27">
        <v>183.33</v>
      </c>
      <c r="P45" s="27" t="s">
        <v>8315</v>
      </c>
      <c r="Q45" s="27" t="s">
        <v>8316</v>
      </c>
      <c r="R45" s="31">
        <v>42258.646504629629</v>
      </c>
      <c r="S45" s="31">
        <v>42288.645196759258</v>
      </c>
    </row>
    <row r="46" spans="1:19" ht="87" x14ac:dyDescent="0.35">
      <c r="A46" s="27">
        <v>2898</v>
      </c>
      <c r="B46" s="28" t="s">
        <v>2898</v>
      </c>
      <c r="C46" s="28" t="s">
        <v>7008</v>
      </c>
      <c r="D46" s="29">
        <v>7500</v>
      </c>
      <c r="E46" s="30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 t="b">
        <v>0</v>
      </c>
      <c r="M46" s="27" t="s">
        <v>8269</v>
      </c>
      <c r="N46" s="27">
        <v>4</v>
      </c>
      <c r="O46" s="27">
        <v>26.33</v>
      </c>
      <c r="P46" s="27" t="s">
        <v>8315</v>
      </c>
      <c r="Q46" s="27" t="s">
        <v>8316</v>
      </c>
      <c r="R46" s="31">
        <v>42278.664965277778</v>
      </c>
      <c r="S46" s="31">
        <v>42308.664965277778</v>
      </c>
    </row>
    <row r="47" spans="1:19" ht="87" x14ac:dyDescent="0.35">
      <c r="A47" s="27">
        <v>2899</v>
      </c>
      <c r="B47" s="28" t="s">
        <v>2899</v>
      </c>
      <c r="C47" s="28" t="s">
        <v>7009</v>
      </c>
      <c r="D47" s="29">
        <v>10000</v>
      </c>
      <c r="E47" s="30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 t="b">
        <v>0</v>
      </c>
      <c r="M47" s="27" t="s">
        <v>8269</v>
      </c>
      <c r="N47" s="27">
        <v>0</v>
      </c>
      <c r="O47" s="27">
        <v>0</v>
      </c>
      <c r="P47" s="27" t="s">
        <v>8315</v>
      </c>
      <c r="Q47" s="27" t="s">
        <v>8316</v>
      </c>
      <c r="R47" s="31">
        <v>42515.078217592592</v>
      </c>
      <c r="S47" s="31">
        <v>42575.078217592592</v>
      </c>
    </row>
    <row r="48" spans="1:19" ht="101.5" x14ac:dyDescent="0.35">
      <c r="A48" s="27">
        <v>2900</v>
      </c>
      <c r="B48" s="28" t="s">
        <v>2900</v>
      </c>
      <c r="C48" s="28" t="s">
        <v>7010</v>
      </c>
      <c r="D48" s="29">
        <v>5500</v>
      </c>
      <c r="E48" s="30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 t="b">
        <v>0</v>
      </c>
      <c r="M48" s="27" t="s">
        <v>8269</v>
      </c>
      <c r="N48" s="27">
        <v>62</v>
      </c>
      <c r="O48" s="27">
        <v>486.43</v>
      </c>
      <c r="P48" s="27" t="s">
        <v>8315</v>
      </c>
      <c r="Q48" s="27" t="s">
        <v>8316</v>
      </c>
      <c r="R48" s="31">
        <v>41830.234166666669</v>
      </c>
      <c r="S48" s="31">
        <v>41860.234166666669</v>
      </c>
    </row>
    <row r="49" spans="1:19" ht="87" x14ac:dyDescent="0.35">
      <c r="A49" s="27">
        <v>2901</v>
      </c>
      <c r="B49" s="28" t="s">
        <v>2901</v>
      </c>
      <c r="C49" s="28" t="s">
        <v>7011</v>
      </c>
      <c r="D49" s="29">
        <v>750</v>
      </c>
      <c r="E49" s="30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 t="b">
        <v>0</v>
      </c>
      <c r="M49" s="27" t="s">
        <v>8269</v>
      </c>
      <c r="N49" s="27">
        <v>1</v>
      </c>
      <c r="O49" s="27">
        <v>3</v>
      </c>
      <c r="P49" s="27" t="s">
        <v>8315</v>
      </c>
      <c r="Q49" s="27" t="s">
        <v>8316</v>
      </c>
      <c r="R49" s="31">
        <v>41982.904386574075</v>
      </c>
      <c r="S49" s="31">
        <v>42042.904386574075</v>
      </c>
    </row>
    <row r="50" spans="1:19" ht="101.5" x14ac:dyDescent="0.35">
      <c r="A50" s="27">
        <v>2902</v>
      </c>
      <c r="B50" s="28" t="s">
        <v>2902</v>
      </c>
      <c r="C50" s="28" t="s">
        <v>7012</v>
      </c>
      <c r="D50" s="29">
        <v>150000</v>
      </c>
      <c r="E50" s="30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 t="b">
        <v>0</v>
      </c>
      <c r="M50" s="27" t="s">
        <v>8269</v>
      </c>
      <c r="N50" s="27">
        <v>0</v>
      </c>
      <c r="O50" s="27">
        <v>25</v>
      </c>
      <c r="P50" s="27" t="s">
        <v>8315</v>
      </c>
      <c r="Q50" s="27" t="s">
        <v>8316</v>
      </c>
      <c r="R50" s="31">
        <v>42210.439768518518</v>
      </c>
      <c r="S50" s="31">
        <v>42240.439768518518</v>
      </c>
    </row>
    <row r="51" spans="1:19" ht="116" x14ac:dyDescent="0.35">
      <c r="A51" s="27">
        <v>2903</v>
      </c>
      <c r="B51" s="28" t="s">
        <v>2903</v>
      </c>
      <c r="C51" s="28" t="s">
        <v>7013</v>
      </c>
      <c r="D51" s="29">
        <v>5000</v>
      </c>
      <c r="E51" s="30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 t="b">
        <v>0</v>
      </c>
      <c r="M51" s="27" t="s">
        <v>8269</v>
      </c>
      <c r="N51" s="27">
        <v>1</v>
      </c>
      <c r="O51" s="27">
        <v>9.75</v>
      </c>
      <c r="P51" s="27" t="s">
        <v>8315</v>
      </c>
      <c r="Q51" s="27" t="s">
        <v>8316</v>
      </c>
      <c r="R51" s="31">
        <v>42196.166874999995</v>
      </c>
      <c r="S51" s="31">
        <v>42256.166874999995</v>
      </c>
    </row>
    <row r="52" spans="1:19" ht="87" x14ac:dyDescent="0.35">
      <c r="A52" s="27">
        <v>2905</v>
      </c>
      <c r="B52" s="28" t="s">
        <v>2905</v>
      </c>
      <c r="C52" s="28" t="s">
        <v>7015</v>
      </c>
      <c r="D52" s="29">
        <v>3500</v>
      </c>
      <c r="E52" s="30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 t="b">
        <v>0</v>
      </c>
      <c r="M52" s="27" t="s">
        <v>8269</v>
      </c>
      <c r="N52" s="27">
        <v>18</v>
      </c>
      <c r="O52" s="27">
        <v>36.590000000000003</v>
      </c>
      <c r="P52" s="27" t="s">
        <v>8315</v>
      </c>
      <c r="Q52" s="27" t="s">
        <v>8316</v>
      </c>
      <c r="R52" s="31">
        <v>42606.056863425925</v>
      </c>
      <c r="S52" s="31">
        <v>42620.056863425925</v>
      </c>
    </row>
    <row r="53" spans="1:19" ht="101.5" x14ac:dyDescent="0.35">
      <c r="A53" s="27">
        <v>2906</v>
      </c>
      <c r="B53" s="28" t="s">
        <v>2906</v>
      </c>
      <c r="C53" s="28" t="s">
        <v>7016</v>
      </c>
      <c r="D53" s="29">
        <v>6000</v>
      </c>
      <c r="E53" s="30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 t="b">
        <v>0</v>
      </c>
      <c r="M53" s="27" t="s">
        <v>8269</v>
      </c>
      <c r="N53" s="27">
        <v>9</v>
      </c>
      <c r="O53" s="27">
        <v>80.709999999999994</v>
      </c>
      <c r="P53" s="27" t="s">
        <v>8315</v>
      </c>
      <c r="Q53" s="27" t="s">
        <v>8316</v>
      </c>
      <c r="R53" s="31">
        <v>42199.648912037039</v>
      </c>
      <c r="S53" s="31">
        <v>42217.041666666672</v>
      </c>
    </row>
    <row r="54" spans="1:19" ht="87" x14ac:dyDescent="0.35">
      <c r="A54" s="27">
        <v>2907</v>
      </c>
      <c r="B54" s="28" t="s">
        <v>2907</v>
      </c>
      <c r="C54" s="28" t="s">
        <v>7017</v>
      </c>
      <c r="D54" s="29">
        <v>2500</v>
      </c>
      <c r="E54" s="30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 t="b">
        <v>0</v>
      </c>
      <c r="M54" s="27" t="s">
        <v>8269</v>
      </c>
      <c r="N54" s="27">
        <v>0</v>
      </c>
      <c r="O54" s="27">
        <v>1</v>
      </c>
      <c r="P54" s="27" t="s">
        <v>8315</v>
      </c>
      <c r="Q54" s="27" t="s">
        <v>8316</v>
      </c>
      <c r="R54" s="31">
        <v>42444.877743055549</v>
      </c>
      <c r="S54" s="31">
        <v>42504.877743055549</v>
      </c>
    </row>
    <row r="55" spans="1:19" ht="87" x14ac:dyDescent="0.35">
      <c r="A55" s="27">
        <v>2908</v>
      </c>
      <c r="B55" s="28" t="s">
        <v>2908</v>
      </c>
      <c r="C55" s="28" t="s">
        <v>7018</v>
      </c>
      <c r="D55" s="29">
        <v>9600</v>
      </c>
      <c r="E55" s="30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 t="b">
        <v>0</v>
      </c>
      <c r="M55" s="27" t="s">
        <v>8269</v>
      </c>
      <c r="N55" s="27">
        <v>3</v>
      </c>
      <c r="O55" s="27">
        <v>52.8</v>
      </c>
      <c r="P55" s="27" t="s">
        <v>8315</v>
      </c>
      <c r="Q55" s="27" t="s">
        <v>8316</v>
      </c>
      <c r="R55" s="31">
        <v>42499.731701388882</v>
      </c>
      <c r="S55" s="31">
        <v>42529.731701388882</v>
      </c>
    </row>
    <row r="56" spans="1:19" ht="101.5" x14ac:dyDescent="0.35">
      <c r="A56" s="27">
        <v>2909</v>
      </c>
      <c r="B56" s="28" t="s">
        <v>2909</v>
      </c>
      <c r="C56" s="28" t="s">
        <v>7019</v>
      </c>
      <c r="D56" s="29">
        <v>180000</v>
      </c>
      <c r="E56" s="30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 t="b">
        <v>0</v>
      </c>
      <c r="M56" s="27" t="s">
        <v>8269</v>
      </c>
      <c r="N56" s="27">
        <v>0</v>
      </c>
      <c r="O56" s="27">
        <v>20</v>
      </c>
      <c r="P56" s="27" t="s">
        <v>8315</v>
      </c>
      <c r="Q56" s="27" t="s">
        <v>8316</v>
      </c>
      <c r="R56" s="31">
        <v>41929.266215277778</v>
      </c>
      <c r="S56" s="31">
        <v>41968.823611111111</v>
      </c>
    </row>
    <row r="57" spans="1:19" ht="116" x14ac:dyDescent="0.35">
      <c r="A57" s="27">
        <v>2911</v>
      </c>
      <c r="B57" s="28" t="s">
        <v>2911</v>
      </c>
      <c r="C57" s="28" t="s">
        <v>7021</v>
      </c>
      <c r="D57" s="29">
        <v>1800</v>
      </c>
      <c r="E57" s="30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 t="b">
        <v>0</v>
      </c>
      <c r="M57" s="27" t="s">
        <v>8269</v>
      </c>
      <c r="N57" s="27">
        <v>37</v>
      </c>
      <c r="O57" s="27">
        <v>46.93</v>
      </c>
      <c r="P57" s="27" t="s">
        <v>8315</v>
      </c>
      <c r="Q57" s="27" t="s">
        <v>8316</v>
      </c>
      <c r="R57" s="31">
        <v>42142.768819444449</v>
      </c>
      <c r="S57" s="31">
        <v>42182.768819444449</v>
      </c>
    </row>
    <row r="58" spans="1:19" ht="87" x14ac:dyDescent="0.35">
      <c r="A58" s="27">
        <v>2912</v>
      </c>
      <c r="B58" s="28" t="s">
        <v>2912</v>
      </c>
      <c r="C58" s="28" t="s">
        <v>7022</v>
      </c>
      <c r="D58" s="29">
        <v>14440</v>
      </c>
      <c r="E58" s="30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 t="b">
        <v>0</v>
      </c>
      <c r="M58" s="27" t="s">
        <v>8269</v>
      </c>
      <c r="N58" s="27">
        <v>14</v>
      </c>
      <c r="O58" s="27">
        <v>78.08</v>
      </c>
      <c r="P58" s="27" t="s">
        <v>8315</v>
      </c>
      <c r="Q58" s="27" t="s">
        <v>8316</v>
      </c>
      <c r="R58" s="31">
        <v>42354.131643518514</v>
      </c>
      <c r="S58" s="31">
        <v>42384.131643518514</v>
      </c>
    </row>
    <row r="59" spans="1:19" ht="87" x14ac:dyDescent="0.35">
      <c r="A59" s="27">
        <v>2913</v>
      </c>
      <c r="B59" s="28" t="s">
        <v>2913</v>
      </c>
      <c r="C59" s="28" t="s">
        <v>7023</v>
      </c>
      <c r="D59" s="29">
        <v>10000</v>
      </c>
      <c r="E59" s="30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 t="b">
        <v>0</v>
      </c>
      <c r="M59" s="27" t="s">
        <v>8269</v>
      </c>
      <c r="N59" s="27">
        <v>0</v>
      </c>
      <c r="O59" s="27">
        <v>1</v>
      </c>
      <c r="P59" s="27" t="s">
        <v>8315</v>
      </c>
      <c r="Q59" s="27" t="s">
        <v>8316</v>
      </c>
      <c r="R59" s="31">
        <v>41828.922905092593</v>
      </c>
      <c r="S59" s="31">
        <v>41888.922905092593</v>
      </c>
    </row>
    <row r="60" spans="1:19" ht="101.5" x14ac:dyDescent="0.35">
      <c r="A60" s="27">
        <v>2917</v>
      </c>
      <c r="B60" s="28" t="s">
        <v>2917</v>
      </c>
      <c r="C60" s="28" t="s">
        <v>7027</v>
      </c>
      <c r="D60" s="29">
        <v>2000</v>
      </c>
      <c r="E60" s="30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 t="b">
        <v>0</v>
      </c>
      <c r="M60" s="27" t="s">
        <v>8269</v>
      </c>
      <c r="N60" s="27">
        <v>22</v>
      </c>
      <c r="O60" s="27">
        <v>48.56</v>
      </c>
      <c r="P60" s="27" t="s">
        <v>8315</v>
      </c>
      <c r="Q60" s="27" t="s">
        <v>8316</v>
      </c>
      <c r="R60" s="31">
        <v>42245.234340277777</v>
      </c>
      <c r="S60" s="31">
        <v>42263.234340277777</v>
      </c>
    </row>
    <row r="61" spans="1:19" ht="87" x14ac:dyDescent="0.35">
      <c r="A61" s="27">
        <v>2918</v>
      </c>
      <c r="B61" s="28" t="s">
        <v>2918</v>
      </c>
      <c r="C61" s="28" t="s">
        <v>7028</v>
      </c>
      <c r="D61" s="29">
        <v>5000</v>
      </c>
      <c r="E61" s="30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 t="b">
        <v>0</v>
      </c>
      <c r="M61" s="27" t="s">
        <v>8269</v>
      </c>
      <c r="N61" s="27">
        <v>27</v>
      </c>
      <c r="O61" s="27">
        <v>68.099999999999994</v>
      </c>
      <c r="P61" s="27" t="s">
        <v>8315</v>
      </c>
      <c r="Q61" s="27" t="s">
        <v>8316</v>
      </c>
      <c r="R61" s="31">
        <v>42278.629710648151</v>
      </c>
      <c r="S61" s="31">
        <v>42306.629710648151</v>
      </c>
    </row>
    <row r="62" spans="1:19" ht="72.5" x14ac:dyDescent="0.35">
      <c r="A62" s="27">
        <v>2919</v>
      </c>
      <c r="B62" s="28" t="s">
        <v>2919</v>
      </c>
      <c r="C62" s="28" t="s">
        <v>7029</v>
      </c>
      <c r="D62" s="29">
        <v>600</v>
      </c>
      <c r="E62" s="30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 t="b">
        <v>0</v>
      </c>
      <c r="M62" s="27" t="s">
        <v>8269</v>
      </c>
      <c r="N62" s="27">
        <v>9</v>
      </c>
      <c r="O62" s="27">
        <v>8.5</v>
      </c>
      <c r="P62" s="27" t="s">
        <v>8315</v>
      </c>
      <c r="Q62" s="27" t="s">
        <v>8316</v>
      </c>
      <c r="R62" s="31">
        <v>41826.61954861111</v>
      </c>
      <c r="S62" s="31">
        <v>41856.61954861111</v>
      </c>
    </row>
    <row r="63" spans="1:19" ht="87" x14ac:dyDescent="0.35">
      <c r="A63" s="27">
        <v>3728</v>
      </c>
      <c r="B63" s="28" t="s">
        <v>3725</v>
      </c>
      <c r="C63" s="28" t="s">
        <v>7838</v>
      </c>
      <c r="D63" s="29">
        <v>20000</v>
      </c>
      <c r="E63" s="30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 t="b">
        <v>0</v>
      </c>
      <c r="M63" s="27" t="s">
        <v>8269</v>
      </c>
      <c r="N63" s="27">
        <v>9</v>
      </c>
      <c r="O63" s="27">
        <v>60.06</v>
      </c>
      <c r="P63" s="27" t="s">
        <v>8315</v>
      </c>
      <c r="Q63" s="27" t="s">
        <v>8316</v>
      </c>
      <c r="R63" s="31">
        <v>42205.171018518522</v>
      </c>
      <c r="S63" s="31">
        <v>42235.171018518522</v>
      </c>
    </row>
    <row r="64" spans="1:19" ht="101.5" x14ac:dyDescent="0.35">
      <c r="A64" s="27">
        <v>3729</v>
      </c>
      <c r="B64" s="28" t="s">
        <v>3726</v>
      </c>
      <c r="C64" s="28" t="s">
        <v>7839</v>
      </c>
      <c r="D64" s="29">
        <v>5000</v>
      </c>
      <c r="E64" s="30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 t="b">
        <v>0</v>
      </c>
      <c r="M64" s="27" t="s">
        <v>8269</v>
      </c>
      <c r="N64" s="27">
        <v>7</v>
      </c>
      <c r="O64" s="27">
        <v>72.400000000000006</v>
      </c>
      <c r="P64" s="27" t="s">
        <v>8315</v>
      </c>
      <c r="Q64" s="27" t="s">
        <v>8316</v>
      </c>
      <c r="R64" s="31">
        <v>42041.205000000002</v>
      </c>
      <c r="S64" s="31">
        <v>42086.16333333333</v>
      </c>
    </row>
    <row r="65" spans="1:19" ht="101.5" x14ac:dyDescent="0.35">
      <c r="A65" s="27">
        <v>3730</v>
      </c>
      <c r="B65" s="28" t="s">
        <v>3727</v>
      </c>
      <c r="C65" s="28" t="s">
        <v>7840</v>
      </c>
      <c r="D65" s="29">
        <v>1000</v>
      </c>
      <c r="E65" s="30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 t="b">
        <v>0</v>
      </c>
      <c r="M65" s="27" t="s">
        <v>8269</v>
      </c>
      <c r="N65" s="27">
        <v>10</v>
      </c>
      <c r="O65" s="27">
        <v>100</v>
      </c>
      <c r="P65" s="27" t="s">
        <v>8315</v>
      </c>
      <c r="Q65" s="27" t="s">
        <v>8316</v>
      </c>
      <c r="R65" s="31">
        <v>42203.677766203706</v>
      </c>
      <c r="S65" s="31">
        <v>42233.677766203706</v>
      </c>
    </row>
    <row r="66" spans="1:19" ht="87" x14ac:dyDescent="0.35">
      <c r="A66" s="27">
        <v>3731</v>
      </c>
      <c r="B66" s="28" t="s">
        <v>3728</v>
      </c>
      <c r="C66" s="28" t="s">
        <v>7841</v>
      </c>
      <c r="D66" s="29">
        <v>5500</v>
      </c>
      <c r="E66" s="30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 t="b">
        <v>0</v>
      </c>
      <c r="M66" s="27" t="s">
        <v>8269</v>
      </c>
      <c r="N66" s="27">
        <v>11</v>
      </c>
      <c r="O66" s="27">
        <v>51.67</v>
      </c>
      <c r="P66" s="27" t="s">
        <v>8315</v>
      </c>
      <c r="Q66" s="27" t="s">
        <v>8316</v>
      </c>
      <c r="R66" s="31">
        <v>41983.752847222218</v>
      </c>
      <c r="S66" s="31">
        <v>42014.140972222223</v>
      </c>
    </row>
    <row r="67" spans="1:19" ht="72.5" x14ac:dyDescent="0.35">
      <c r="A67" s="27">
        <v>3733</v>
      </c>
      <c r="B67" s="28" t="s">
        <v>3730</v>
      </c>
      <c r="C67" s="28" t="s">
        <v>7843</v>
      </c>
      <c r="D67" s="29">
        <v>1500</v>
      </c>
      <c r="E67" s="30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 t="b">
        <v>0</v>
      </c>
      <c r="M67" s="27" t="s">
        <v>8269</v>
      </c>
      <c r="N67" s="27">
        <v>0</v>
      </c>
      <c r="O67" s="27">
        <v>0</v>
      </c>
      <c r="P67" s="27" t="s">
        <v>8315</v>
      </c>
      <c r="Q67" s="27" t="s">
        <v>8316</v>
      </c>
      <c r="R67" s="31">
        <v>42103.024398148147</v>
      </c>
      <c r="S67" s="31">
        <v>42112.9375</v>
      </c>
    </row>
    <row r="68" spans="1:19" ht="101.5" x14ac:dyDescent="0.35">
      <c r="A68" s="27">
        <v>3734</v>
      </c>
      <c r="B68" s="28" t="s">
        <v>3731</v>
      </c>
      <c r="C68" s="28" t="s">
        <v>7844</v>
      </c>
      <c r="D68" s="29">
        <v>1500</v>
      </c>
      <c r="E68" s="30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 t="b">
        <v>0</v>
      </c>
      <c r="M68" s="27" t="s">
        <v>8269</v>
      </c>
      <c r="N68" s="27">
        <v>28</v>
      </c>
      <c r="O68" s="27">
        <v>61</v>
      </c>
      <c r="P68" s="27" t="s">
        <v>8315</v>
      </c>
      <c r="Q68" s="27" t="s">
        <v>8316</v>
      </c>
      <c r="R68" s="31">
        <v>42089.901574074072</v>
      </c>
      <c r="S68" s="31">
        <v>42149.901574074072</v>
      </c>
    </row>
    <row r="69" spans="1:19" ht="72.5" x14ac:dyDescent="0.35">
      <c r="A69" s="27">
        <v>3737</v>
      </c>
      <c r="B69" s="28" t="s">
        <v>3734</v>
      </c>
      <c r="C69" s="28" t="s">
        <v>7847</v>
      </c>
      <c r="D69" s="29">
        <v>700</v>
      </c>
      <c r="E69" s="30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 t="b">
        <v>0</v>
      </c>
      <c r="M69" s="27" t="s">
        <v>8269</v>
      </c>
      <c r="N69" s="27">
        <v>21</v>
      </c>
      <c r="O69" s="27">
        <v>37.5</v>
      </c>
      <c r="P69" s="27" t="s">
        <v>8315</v>
      </c>
      <c r="Q69" s="27" t="s">
        <v>8316</v>
      </c>
      <c r="R69" s="31">
        <v>42297.691006944442</v>
      </c>
      <c r="S69" s="31">
        <v>42320.290972222225</v>
      </c>
    </row>
    <row r="70" spans="1:19" ht="87" x14ac:dyDescent="0.35">
      <c r="A70" s="27">
        <v>3740</v>
      </c>
      <c r="B70" s="28" t="s">
        <v>3737</v>
      </c>
      <c r="C70" s="28" t="s">
        <v>7850</v>
      </c>
      <c r="D70" s="29">
        <v>2000</v>
      </c>
      <c r="E70" s="30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 t="b">
        <v>0</v>
      </c>
      <c r="M70" s="27" t="s">
        <v>8269</v>
      </c>
      <c r="N70" s="27">
        <v>18</v>
      </c>
      <c r="O70" s="27">
        <v>25.57</v>
      </c>
      <c r="P70" s="27" t="s">
        <v>8315</v>
      </c>
      <c r="Q70" s="27" t="s">
        <v>8316</v>
      </c>
      <c r="R70" s="31">
        <v>41833.089756944442</v>
      </c>
      <c r="S70" s="31">
        <v>41863.079143518517</v>
      </c>
    </row>
    <row r="71" spans="1:19" ht="72.5" x14ac:dyDescent="0.35">
      <c r="A71" s="27">
        <v>3741</v>
      </c>
      <c r="B71" s="28" t="s">
        <v>3738</v>
      </c>
      <c r="C71" s="28" t="s">
        <v>7851</v>
      </c>
      <c r="D71" s="29">
        <v>20000</v>
      </c>
      <c r="E71" s="30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 t="b">
        <v>0</v>
      </c>
      <c r="M71" s="27" t="s">
        <v>8269</v>
      </c>
      <c r="N71" s="27">
        <v>0</v>
      </c>
      <c r="O71" s="27">
        <v>0</v>
      </c>
      <c r="P71" s="27" t="s">
        <v>8315</v>
      </c>
      <c r="Q71" s="27" t="s">
        <v>8316</v>
      </c>
      <c r="R71" s="31">
        <v>42325.920717592591</v>
      </c>
      <c r="S71" s="31">
        <v>42355.920717592591</v>
      </c>
    </row>
    <row r="72" spans="1:19" ht="87" x14ac:dyDescent="0.35">
      <c r="A72" s="27">
        <v>3742</v>
      </c>
      <c r="B72" s="28" t="s">
        <v>3739</v>
      </c>
      <c r="C72" s="28" t="s">
        <v>7852</v>
      </c>
      <c r="D72" s="29">
        <v>5000</v>
      </c>
      <c r="E72" s="30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 t="b">
        <v>0</v>
      </c>
      <c r="M72" s="27" t="s">
        <v>8269</v>
      </c>
      <c r="N72" s="27">
        <v>2</v>
      </c>
      <c r="O72" s="27">
        <v>25</v>
      </c>
      <c r="P72" s="27" t="s">
        <v>8315</v>
      </c>
      <c r="Q72" s="27" t="s">
        <v>8316</v>
      </c>
      <c r="R72" s="31">
        <v>41858.214629629627</v>
      </c>
      <c r="S72" s="31">
        <v>41888.214629629627</v>
      </c>
    </row>
    <row r="73" spans="1:19" ht="72.5" x14ac:dyDescent="0.35">
      <c r="A73" s="27">
        <v>3743</v>
      </c>
      <c r="B73" s="28" t="s">
        <v>3740</v>
      </c>
      <c r="C73" s="28" t="s">
        <v>7853</v>
      </c>
      <c r="D73" s="29">
        <v>2200</v>
      </c>
      <c r="E73" s="30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 t="b">
        <v>0</v>
      </c>
      <c r="M73" s="27" t="s">
        <v>8269</v>
      </c>
      <c r="N73" s="27">
        <v>0</v>
      </c>
      <c r="O73" s="27">
        <v>0</v>
      </c>
      <c r="P73" s="27" t="s">
        <v>8315</v>
      </c>
      <c r="Q73" s="27" t="s">
        <v>8316</v>
      </c>
      <c r="R73" s="31">
        <v>41793.710231481484</v>
      </c>
      <c r="S73" s="31">
        <v>41823.710231481484</v>
      </c>
    </row>
    <row r="74" spans="1:19" ht="87" x14ac:dyDescent="0.35">
      <c r="A74" s="27">
        <v>3744</v>
      </c>
      <c r="B74" s="28" t="s">
        <v>3741</v>
      </c>
      <c r="C74" s="28" t="s">
        <v>7854</v>
      </c>
      <c r="D74" s="29">
        <v>1200</v>
      </c>
      <c r="E74" s="30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 t="b">
        <v>0</v>
      </c>
      <c r="M74" s="27" t="s">
        <v>8269</v>
      </c>
      <c r="N74" s="27">
        <v>0</v>
      </c>
      <c r="O74" s="27">
        <v>0</v>
      </c>
      <c r="P74" s="27" t="s">
        <v>8315</v>
      </c>
      <c r="Q74" s="27" t="s">
        <v>8316</v>
      </c>
      <c r="R74" s="31">
        <v>41793.814259259263</v>
      </c>
      <c r="S74" s="31">
        <v>41825.165972222225</v>
      </c>
    </row>
    <row r="75" spans="1:19" ht="72.5" x14ac:dyDescent="0.35">
      <c r="A75" s="27">
        <v>3745</v>
      </c>
      <c r="B75" s="28" t="s">
        <v>3742</v>
      </c>
      <c r="C75" s="28" t="s">
        <v>7855</v>
      </c>
      <c r="D75" s="29">
        <v>100</v>
      </c>
      <c r="E75" s="30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 t="b">
        <v>0</v>
      </c>
      <c r="M75" s="27" t="s">
        <v>8269</v>
      </c>
      <c r="N75" s="27">
        <v>10</v>
      </c>
      <c r="O75" s="27">
        <v>10</v>
      </c>
      <c r="P75" s="27" t="s">
        <v>8315</v>
      </c>
      <c r="Q75" s="27" t="s">
        <v>8316</v>
      </c>
      <c r="R75" s="31">
        <v>41831.697939814818</v>
      </c>
      <c r="S75" s="31">
        <v>41861.697939814818</v>
      </c>
    </row>
    <row r="76" spans="1:19" ht="101.5" x14ac:dyDescent="0.35">
      <c r="A76" s="27">
        <v>3746</v>
      </c>
      <c r="B76" s="28" t="s">
        <v>3743</v>
      </c>
      <c r="C76" s="28" t="s">
        <v>7856</v>
      </c>
      <c r="D76" s="29">
        <v>8500</v>
      </c>
      <c r="E76" s="30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 t="b">
        <v>0</v>
      </c>
      <c r="M76" s="27" t="s">
        <v>8269</v>
      </c>
      <c r="N76" s="27">
        <v>2</v>
      </c>
      <c r="O76" s="27">
        <v>202</v>
      </c>
      <c r="P76" s="27" t="s">
        <v>8315</v>
      </c>
      <c r="Q76" s="27" t="s">
        <v>8316</v>
      </c>
      <c r="R76" s="31">
        <v>42621.389340277776</v>
      </c>
      <c r="S76" s="31">
        <v>42651.389340277776</v>
      </c>
    </row>
    <row r="77" spans="1:19" ht="87" x14ac:dyDescent="0.35">
      <c r="A77" s="27">
        <v>3841</v>
      </c>
      <c r="B77" s="28" t="s">
        <v>3838</v>
      </c>
      <c r="C77" s="28" t="s">
        <v>7950</v>
      </c>
      <c r="D77" s="29">
        <v>10000</v>
      </c>
      <c r="E77" s="30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 t="b">
        <v>0</v>
      </c>
      <c r="M77" s="27" t="s">
        <v>8269</v>
      </c>
      <c r="N77" s="27">
        <v>9</v>
      </c>
      <c r="O77" s="27">
        <v>25.65</v>
      </c>
      <c r="P77" s="27" t="s">
        <v>8315</v>
      </c>
      <c r="Q77" s="27" t="s">
        <v>8316</v>
      </c>
      <c r="R77" s="31">
        <v>41780.785729166666</v>
      </c>
      <c r="S77" s="31">
        <v>41840.785729166666</v>
      </c>
    </row>
    <row r="78" spans="1:19" ht="101.5" x14ac:dyDescent="0.35">
      <c r="A78" s="27">
        <v>3843</v>
      </c>
      <c r="B78" s="28" t="s">
        <v>3840</v>
      </c>
      <c r="C78" s="28" t="s">
        <v>7952</v>
      </c>
      <c r="D78" s="29">
        <v>5000</v>
      </c>
      <c r="E78" s="30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 t="b">
        <v>0</v>
      </c>
      <c r="M78" s="27" t="s">
        <v>8269</v>
      </c>
      <c r="N78" s="27">
        <v>21</v>
      </c>
      <c r="O78" s="27">
        <v>56.05</v>
      </c>
      <c r="P78" s="27" t="s">
        <v>8315</v>
      </c>
      <c r="Q78" s="27" t="s">
        <v>8316</v>
      </c>
      <c r="R78" s="31">
        <v>41766.072500000002</v>
      </c>
      <c r="S78" s="31">
        <v>41791.072500000002</v>
      </c>
    </row>
    <row r="79" spans="1:19" ht="116" x14ac:dyDescent="0.35">
      <c r="A79" s="27">
        <v>3844</v>
      </c>
      <c r="B79" s="28" t="s">
        <v>3841</v>
      </c>
      <c r="C79" s="28" t="s">
        <v>7953</v>
      </c>
      <c r="D79" s="29">
        <v>9800</v>
      </c>
      <c r="E79" s="30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 t="b">
        <v>0</v>
      </c>
      <c r="M79" s="27" t="s">
        <v>8269</v>
      </c>
      <c r="N79" s="27">
        <v>41</v>
      </c>
      <c r="O79" s="27">
        <v>81.319999999999993</v>
      </c>
      <c r="P79" s="27" t="s">
        <v>8315</v>
      </c>
      <c r="Q79" s="27" t="s">
        <v>8316</v>
      </c>
      <c r="R79" s="31">
        <v>41766.617291666669</v>
      </c>
      <c r="S79" s="31">
        <v>41793.290972222225</v>
      </c>
    </row>
    <row r="80" spans="1:19" ht="101.5" x14ac:dyDescent="0.35">
      <c r="A80" s="27">
        <v>3845</v>
      </c>
      <c r="B80" s="28" t="s">
        <v>3842</v>
      </c>
      <c r="C80" s="28" t="s">
        <v>7954</v>
      </c>
      <c r="D80" s="29">
        <v>40000</v>
      </c>
      <c r="E80" s="30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 t="b">
        <v>0</v>
      </c>
      <c r="M80" s="27" t="s">
        <v>8269</v>
      </c>
      <c r="N80" s="27">
        <v>2</v>
      </c>
      <c r="O80" s="27">
        <v>70.17</v>
      </c>
      <c r="P80" s="27" t="s">
        <v>8315</v>
      </c>
      <c r="Q80" s="27" t="s">
        <v>8316</v>
      </c>
      <c r="R80" s="31">
        <v>42248.627013888887</v>
      </c>
      <c r="S80" s="31">
        <v>42278.627013888887</v>
      </c>
    </row>
    <row r="81" spans="1:19" ht="87" x14ac:dyDescent="0.35">
      <c r="A81" s="27">
        <v>3846</v>
      </c>
      <c r="B81" s="28" t="s">
        <v>3843</v>
      </c>
      <c r="C81" s="28" t="s">
        <v>7955</v>
      </c>
      <c r="D81" s="29">
        <v>7000</v>
      </c>
      <c r="E81" s="30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 t="b">
        <v>0</v>
      </c>
      <c r="M81" s="27" t="s">
        <v>8269</v>
      </c>
      <c r="N81" s="27">
        <v>3</v>
      </c>
      <c r="O81" s="27">
        <v>23.63</v>
      </c>
      <c r="P81" s="27" t="s">
        <v>8315</v>
      </c>
      <c r="Q81" s="27" t="s">
        <v>8316</v>
      </c>
      <c r="R81" s="31">
        <v>41885.221550925926</v>
      </c>
      <c r="S81" s="31">
        <v>41916.290972222225</v>
      </c>
    </row>
    <row r="82" spans="1:19" ht="72.5" x14ac:dyDescent="0.35">
      <c r="A82" s="27">
        <v>3847</v>
      </c>
      <c r="B82" s="28" t="s">
        <v>3844</v>
      </c>
      <c r="C82" s="28" t="s">
        <v>7956</v>
      </c>
      <c r="D82" s="29">
        <v>10500</v>
      </c>
      <c r="E82" s="30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 t="b">
        <v>0</v>
      </c>
      <c r="M82" s="27" t="s">
        <v>8269</v>
      </c>
      <c r="N82" s="27">
        <v>16</v>
      </c>
      <c r="O82" s="27">
        <v>188.56</v>
      </c>
      <c r="P82" s="27" t="s">
        <v>8315</v>
      </c>
      <c r="Q82" s="27" t="s">
        <v>8316</v>
      </c>
      <c r="R82" s="31">
        <v>42159.224432870367</v>
      </c>
      <c r="S82" s="31">
        <v>42204.224432870367</v>
      </c>
    </row>
    <row r="83" spans="1:19" ht="130.5" x14ac:dyDescent="0.35">
      <c r="A83" s="27">
        <v>3848</v>
      </c>
      <c r="B83" s="28" t="s">
        <v>3845</v>
      </c>
      <c r="C83" s="28" t="s">
        <v>7957</v>
      </c>
      <c r="D83" s="29">
        <v>13000</v>
      </c>
      <c r="E83" s="30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 t="b">
        <v>0</v>
      </c>
      <c r="M83" s="27" t="s">
        <v>8269</v>
      </c>
      <c r="N83" s="27">
        <v>16</v>
      </c>
      <c r="O83" s="27">
        <v>49.51</v>
      </c>
      <c r="P83" s="27" t="s">
        <v>8315</v>
      </c>
      <c r="Q83" s="27" t="s">
        <v>8316</v>
      </c>
      <c r="R83" s="31">
        <v>42265.817002314812</v>
      </c>
      <c r="S83" s="31">
        <v>42295.817002314812</v>
      </c>
    </row>
    <row r="84" spans="1:19" ht="58" x14ac:dyDescent="0.35">
      <c r="A84" s="27">
        <v>3850</v>
      </c>
      <c r="B84" s="28" t="s">
        <v>3847</v>
      </c>
      <c r="C84" s="28" t="s">
        <v>7959</v>
      </c>
      <c r="D84" s="29">
        <v>1000</v>
      </c>
      <c r="E84" s="30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 t="b">
        <v>0</v>
      </c>
      <c r="M84" s="27" t="s">
        <v>8269</v>
      </c>
      <c r="N84" s="27">
        <v>4</v>
      </c>
      <c r="O84" s="27">
        <v>9.5</v>
      </c>
      <c r="P84" s="27" t="s">
        <v>8315</v>
      </c>
      <c r="Q84" s="27" t="s">
        <v>8316</v>
      </c>
      <c r="R84" s="31">
        <v>41975.124340277776</v>
      </c>
      <c r="S84" s="31">
        <v>42005.124340277776</v>
      </c>
    </row>
    <row r="85" spans="1:19" ht="101.5" x14ac:dyDescent="0.35">
      <c r="A85" s="27">
        <v>3852</v>
      </c>
      <c r="B85" s="28" t="s">
        <v>3849</v>
      </c>
      <c r="C85" s="28" t="s">
        <v>7961</v>
      </c>
      <c r="D85" s="29">
        <v>10000</v>
      </c>
      <c r="E85" s="30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 t="b">
        <v>0</v>
      </c>
      <c r="M85" s="27" t="s">
        <v>8269</v>
      </c>
      <c r="N85" s="27">
        <v>0</v>
      </c>
      <c r="O85" s="27">
        <v>10</v>
      </c>
      <c r="P85" s="27" t="s">
        <v>8315</v>
      </c>
      <c r="Q85" s="27" t="s">
        <v>8316</v>
      </c>
      <c r="R85" s="31">
        <v>42065.190694444449</v>
      </c>
      <c r="S85" s="31">
        <v>42090.149027777778</v>
      </c>
    </row>
    <row r="86" spans="1:19" ht="72.5" x14ac:dyDescent="0.35">
      <c r="A86" s="27">
        <v>3853</v>
      </c>
      <c r="B86" s="28" t="s">
        <v>3850</v>
      </c>
      <c r="C86" s="28" t="s">
        <v>7962</v>
      </c>
      <c r="D86" s="29">
        <v>100000</v>
      </c>
      <c r="E86" s="30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 t="b">
        <v>0</v>
      </c>
      <c r="M86" s="27" t="s">
        <v>8269</v>
      </c>
      <c r="N86" s="27">
        <v>0</v>
      </c>
      <c r="O86" s="27">
        <v>13</v>
      </c>
      <c r="P86" s="27" t="s">
        <v>8315</v>
      </c>
      <c r="Q86" s="27" t="s">
        <v>8316</v>
      </c>
      <c r="R86" s="31">
        <v>41848.84002314815</v>
      </c>
      <c r="S86" s="31">
        <v>41883.84002314815</v>
      </c>
    </row>
    <row r="87" spans="1:19" ht="72.5" x14ac:dyDescent="0.35">
      <c r="A87" s="27">
        <v>3854</v>
      </c>
      <c r="B87" s="28" t="s">
        <v>3851</v>
      </c>
      <c r="C87" s="28" t="s">
        <v>7963</v>
      </c>
      <c r="D87" s="29">
        <v>11000</v>
      </c>
      <c r="E87" s="30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 t="b">
        <v>0</v>
      </c>
      <c r="M87" s="27" t="s">
        <v>8269</v>
      </c>
      <c r="N87" s="27">
        <v>16</v>
      </c>
      <c r="O87" s="27">
        <v>89.4</v>
      </c>
      <c r="P87" s="27" t="s">
        <v>8315</v>
      </c>
      <c r="Q87" s="27" t="s">
        <v>8316</v>
      </c>
      <c r="R87" s="31">
        <v>42103.884930555556</v>
      </c>
      <c r="S87" s="31">
        <v>42133.884930555556</v>
      </c>
    </row>
    <row r="88" spans="1:19" ht="145" x14ac:dyDescent="0.35">
      <c r="A88" s="27">
        <v>3855</v>
      </c>
      <c r="B88" s="28" t="s">
        <v>3852</v>
      </c>
      <c r="C88" s="28" t="s">
        <v>7964</v>
      </c>
      <c r="D88" s="29">
        <v>1000</v>
      </c>
      <c r="E88" s="30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 t="b">
        <v>0</v>
      </c>
      <c r="M88" s="27" t="s">
        <v>8269</v>
      </c>
      <c r="N88" s="27">
        <v>3</v>
      </c>
      <c r="O88" s="27">
        <v>25</v>
      </c>
      <c r="P88" s="27" t="s">
        <v>8315</v>
      </c>
      <c r="Q88" s="27" t="s">
        <v>8316</v>
      </c>
      <c r="R88" s="31">
        <v>42059.970729166671</v>
      </c>
      <c r="S88" s="31">
        <v>42089.929062499999</v>
      </c>
    </row>
    <row r="89" spans="1:19" ht="101.5" x14ac:dyDescent="0.35">
      <c r="A89" s="27">
        <v>3856</v>
      </c>
      <c r="B89" s="28" t="s">
        <v>3853</v>
      </c>
      <c r="C89" s="28" t="s">
        <v>7965</v>
      </c>
      <c r="D89" s="29">
        <v>5000</v>
      </c>
      <c r="E89" s="30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 t="b">
        <v>0</v>
      </c>
      <c r="M89" s="27" t="s">
        <v>8269</v>
      </c>
      <c r="N89" s="27">
        <v>0</v>
      </c>
      <c r="O89" s="27">
        <v>1</v>
      </c>
      <c r="P89" s="27" t="s">
        <v>8315</v>
      </c>
      <c r="Q89" s="27" t="s">
        <v>8316</v>
      </c>
      <c r="R89" s="31">
        <v>42041.743090277778</v>
      </c>
      <c r="S89" s="31">
        <v>42071.701423611114</v>
      </c>
    </row>
    <row r="90" spans="1:19" ht="116" x14ac:dyDescent="0.35">
      <c r="A90" s="27">
        <v>3857</v>
      </c>
      <c r="B90" s="28" t="s">
        <v>3854</v>
      </c>
      <c r="C90" s="28" t="s">
        <v>7966</v>
      </c>
      <c r="D90" s="29">
        <v>5000</v>
      </c>
      <c r="E90" s="30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 t="b">
        <v>0</v>
      </c>
      <c r="M90" s="27" t="s">
        <v>8269</v>
      </c>
      <c r="N90" s="27">
        <v>5</v>
      </c>
      <c r="O90" s="27">
        <v>65</v>
      </c>
      <c r="P90" s="27" t="s">
        <v>8315</v>
      </c>
      <c r="Q90" s="27" t="s">
        <v>8316</v>
      </c>
      <c r="R90" s="31">
        <v>41829.73715277778</v>
      </c>
      <c r="S90" s="31">
        <v>41852.716666666667</v>
      </c>
    </row>
    <row r="91" spans="1:19" ht="87" x14ac:dyDescent="0.35">
      <c r="A91" s="27">
        <v>3859</v>
      </c>
      <c r="B91" s="28" t="s">
        <v>3856</v>
      </c>
      <c r="C91" s="28" t="s">
        <v>7968</v>
      </c>
      <c r="D91" s="29">
        <v>2500</v>
      </c>
      <c r="E91" s="30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 t="b">
        <v>0</v>
      </c>
      <c r="M91" s="27" t="s">
        <v>8269</v>
      </c>
      <c r="N91" s="27">
        <v>0</v>
      </c>
      <c r="O91" s="27">
        <v>1</v>
      </c>
      <c r="P91" s="27" t="s">
        <v>8315</v>
      </c>
      <c r="Q91" s="27" t="s">
        <v>8316</v>
      </c>
      <c r="R91" s="31">
        <v>41789.893599537041</v>
      </c>
      <c r="S91" s="31">
        <v>41815.875</v>
      </c>
    </row>
    <row r="92" spans="1:19" ht="101.5" x14ac:dyDescent="0.35">
      <c r="A92" s="27">
        <v>3860</v>
      </c>
      <c r="B92" s="28" t="s">
        <v>3857</v>
      </c>
      <c r="C92" s="28" t="s">
        <v>7969</v>
      </c>
      <c r="D92" s="29">
        <v>6000</v>
      </c>
      <c r="E92" s="30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 t="b">
        <v>0</v>
      </c>
      <c r="M92" s="27" t="s">
        <v>8269</v>
      </c>
      <c r="N92" s="27">
        <v>18</v>
      </c>
      <c r="O92" s="27">
        <v>81.540000000000006</v>
      </c>
      <c r="P92" s="27" t="s">
        <v>8315</v>
      </c>
      <c r="Q92" s="27" t="s">
        <v>8316</v>
      </c>
      <c r="R92" s="31">
        <v>41833.660995370366</v>
      </c>
      <c r="S92" s="31">
        <v>41863.660995370366</v>
      </c>
    </row>
    <row r="93" spans="1:19" ht="58" x14ac:dyDescent="0.35">
      <c r="A93" s="27">
        <v>3861</v>
      </c>
      <c r="B93" s="28" t="s">
        <v>3858</v>
      </c>
      <c r="C93" s="28" t="s">
        <v>7970</v>
      </c>
      <c r="D93" s="29">
        <v>2000</v>
      </c>
      <c r="E93" s="30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 t="b">
        <v>0</v>
      </c>
      <c r="M93" s="27" t="s">
        <v>8269</v>
      </c>
      <c r="N93" s="27">
        <v>5</v>
      </c>
      <c r="O93" s="27">
        <v>100</v>
      </c>
      <c r="P93" s="27" t="s">
        <v>8315</v>
      </c>
      <c r="Q93" s="27" t="s">
        <v>8316</v>
      </c>
      <c r="R93" s="31">
        <v>41914.590011574073</v>
      </c>
      <c r="S93" s="31">
        <v>41955.907638888893</v>
      </c>
    </row>
    <row r="94" spans="1:19" ht="58" x14ac:dyDescent="0.35">
      <c r="A94" s="27">
        <v>3862</v>
      </c>
      <c r="B94" s="28" t="s">
        <v>3859</v>
      </c>
      <c r="C94" s="28" t="s">
        <v>7971</v>
      </c>
      <c r="D94" s="29">
        <v>7500</v>
      </c>
      <c r="E94" s="30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 t="b">
        <v>0</v>
      </c>
      <c r="M94" s="27" t="s">
        <v>8269</v>
      </c>
      <c r="N94" s="27">
        <v>0</v>
      </c>
      <c r="O94" s="27">
        <v>1</v>
      </c>
      <c r="P94" s="27" t="s">
        <v>8315</v>
      </c>
      <c r="Q94" s="27" t="s">
        <v>8316</v>
      </c>
      <c r="R94" s="31">
        <v>42611.261064814811</v>
      </c>
      <c r="S94" s="31">
        <v>42625.707638888889</v>
      </c>
    </row>
    <row r="95" spans="1:19" ht="101.5" x14ac:dyDescent="0.35">
      <c r="A95" s="27">
        <v>3863</v>
      </c>
      <c r="B95" s="28" t="s">
        <v>3860</v>
      </c>
      <c r="C95" s="28" t="s">
        <v>7972</v>
      </c>
      <c r="D95" s="29">
        <v>6000</v>
      </c>
      <c r="E95" s="30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 t="b">
        <v>0</v>
      </c>
      <c r="M95" s="27" t="s">
        <v>8269</v>
      </c>
      <c r="N95" s="27">
        <v>0</v>
      </c>
      <c r="O95" s="27">
        <v>0</v>
      </c>
      <c r="P95" s="27" t="s">
        <v>8315</v>
      </c>
      <c r="Q95" s="27" t="s">
        <v>8316</v>
      </c>
      <c r="R95" s="31">
        <v>42253.633159722223</v>
      </c>
      <c r="S95" s="31">
        <v>42313.674826388888</v>
      </c>
    </row>
    <row r="96" spans="1:19" ht="87" x14ac:dyDescent="0.35">
      <c r="A96" s="27">
        <v>3864</v>
      </c>
      <c r="B96" s="28" t="s">
        <v>3861</v>
      </c>
      <c r="C96" s="28" t="s">
        <v>7973</v>
      </c>
      <c r="D96" s="29">
        <v>5000</v>
      </c>
      <c r="E96" s="30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 t="b">
        <v>0</v>
      </c>
      <c r="M96" s="27" t="s">
        <v>8269</v>
      </c>
      <c r="N96" s="27">
        <v>1</v>
      </c>
      <c r="O96" s="27">
        <v>20</v>
      </c>
      <c r="P96" s="27" t="s">
        <v>8315</v>
      </c>
      <c r="Q96" s="27" t="s">
        <v>8316</v>
      </c>
      <c r="R96" s="31">
        <v>42295.891828703709</v>
      </c>
      <c r="S96" s="31">
        <v>42325.933495370366</v>
      </c>
    </row>
    <row r="97" spans="1:19" ht="130.5" x14ac:dyDescent="0.35">
      <c r="A97" s="27">
        <v>3866</v>
      </c>
      <c r="B97" s="28" t="s">
        <v>3863</v>
      </c>
      <c r="C97" s="28" t="s">
        <v>7975</v>
      </c>
      <c r="D97" s="29">
        <v>2000</v>
      </c>
      <c r="E97" s="30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 t="b">
        <v>0</v>
      </c>
      <c r="M97" s="27" t="s">
        <v>8269</v>
      </c>
      <c r="N97" s="27">
        <v>1</v>
      </c>
      <c r="O97" s="27">
        <v>5.5</v>
      </c>
      <c r="P97" s="27" t="s">
        <v>8315</v>
      </c>
      <c r="Q97" s="27" t="s">
        <v>8316</v>
      </c>
      <c r="R97" s="31">
        <v>42402.947002314817</v>
      </c>
      <c r="S97" s="31">
        <v>42452.145138888889</v>
      </c>
    </row>
    <row r="98" spans="1:19" ht="87" x14ac:dyDescent="0.35">
      <c r="A98" s="27">
        <v>3867</v>
      </c>
      <c r="B98" s="28" t="s">
        <v>3864</v>
      </c>
      <c r="C98" s="28" t="s">
        <v>7976</v>
      </c>
      <c r="D98" s="29">
        <v>2000</v>
      </c>
      <c r="E98" s="30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 t="b">
        <v>0</v>
      </c>
      <c r="M98" s="27" t="s">
        <v>8269</v>
      </c>
      <c r="N98" s="27">
        <v>13</v>
      </c>
      <c r="O98" s="27">
        <v>50.2</v>
      </c>
      <c r="P98" s="27" t="s">
        <v>8315</v>
      </c>
      <c r="Q98" s="27" t="s">
        <v>8316</v>
      </c>
      <c r="R98" s="31">
        <v>42509.814108796301</v>
      </c>
      <c r="S98" s="31">
        <v>42539.814108796301</v>
      </c>
    </row>
    <row r="99" spans="1:19" ht="101.5" x14ac:dyDescent="0.35">
      <c r="A99" s="27">
        <v>3889</v>
      </c>
      <c r="B99" s="28" t="s">
        <v>3886</v>
      </c>
      <c r="C99" s="28" t="s">
        <v>7997</v>
      </c>
      <c r="D99" s="29">
        <v>8000</v>
      </c>
      <c r="E99" s="30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 t="b">
        <v>0</v>
      </c>
      <c r="M99" s="27" t="s">
        <v>8269</v>
      </c>
      <c r="N99" s="27">
        <v>1</v>
      </c>
      <c r="O99" s="27">
        <v>13.11</v>
      </c>
      <c r="P99" s="27" t="s">
        <v>8315</v>
      </c>
      <c r="Q99" s="27" t="s">
        <v>8316</v>
      </c>
      <c r="R99" s="31">
        <v>41977.004976851851</v>
      </c>
      <c r="S99" s="31">
        <v>42008.976388888885</v>
      </c>
    </row>
    <row r="100" spans="1:19" ht="87" x14ac:dyDescent="0.35">
      <c r="A100" s="27">
        <v>3890</v>
      </c>
      <c r="B100" s="28" t="s">
        <v>3887</v>
      </c>
      <c r="C100" s="28" t="s">
        <v>7998</v>
      </c>
      <c r="D100" s="29">
        <v>15000</v>
      </c>
      <c r="E100" s="30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 t="b">
        <v>0</v>
      </c>
      <c r="M100" s="27" t="s">
        <v>8269</v>
      </c>
      <c r="N100" s="27">
        <v>17</v>
      </c>
      <c r="O100" s="27">
        <v>315.5</v>
      </c>
      <c r="P100" s="27" t="s">
        <v>8315</v>
      </c>
      <c r="Q100" s="27" t="s">
        <v>8316</v>
      </c>
      <c r="R100" s="31">
        <v>42171.758611111116</v>
      </c>
      <c r="S100" s="31">
        <v>42231.758611111116</v>
      </c>
    </row>
    <row r="101" spans="1:19" ht="58" x14ac:dyDescent="0.35">
      <c r="A101" s="27">
        <v>3891</v>
      </c>
      <c r="B101" s="28" t="s">
        <v>3888</v>
      </c>
      <c r="C101" s="28" t="s">
        <v>7999</v>
      </c>
      <c r="D101" s="29">
        <v>800</v>
      </c>
      <c r="E101" s="30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 t="b">
        <v>0</v>
      </c>
      <c r="M101" s="27" t="s">
        <v>8269</v>
      </c>
      <c r="N101" s="27">
        <v>33</v>
      </c>
      <c r="O101" s="27">
        <v>37.14</v>
      </c>
      <c r="P101" s="27" t="s">
        <v>8315</v>
      </c>
      <c r="Q101" s="27" t="s">
        <v>8316</v>
      </c>
      <c r="R101" s="31">
        <v>42056.1324537037</v>
      </c>
      <c r="S101" s="31">
        <v>42086.207638888889</v>
      </c>
    </row>
    <row r="102" spans="1:19" ht="101.5" x14ac:dyDescent="0.35">
      <c r="A102" s="27">
        <v>3892</v>
      </c>
      <c r="B102" s="28" t="s">
        <v>3889</v>
      </c>
      <c r="C102" s="28" t="s">
        <v>8000</v>
      </c>
      <c r="D102" s="29">
        <v>1000</v>
      </c>
      <c r="E102" s="30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 t="b">
        <v>0</v>
      </c>
      <c r="M102" s="27" t="s">
        <v>8269</v>
      </c>
      <c r="N102" s="27">
        <v>0</v>
      </c>
      <c r="O102" s="27">
        <v>0</v>
      </c>
      <c r="P102" s="27" t="s">
        <v>8315</v>
      </c>
      <c r="Q102" s="27" t="s">
        <v>8316</v>
      </c>
      <c r="R102" s="31">
        <v>41867.652280092596</v>
      </c>
      <c r="S102" s="31">
        <v>41875.291666666664</v>
      </c>
    </row>
    <row r="103" spans="1:19" ht="101.5" x14ac:dyDescent="0.35">
      <c r="A103" s="27">
        <v>3893</v>
      </c>
      <c r="B103" s="28" t="s">
        <v>3890</v>
      </c>
      <c r="C103" s="28" t="s">
        <v>8001</v>
      </c>
      <c r="D103" s="29">
        <v>50000</v>
      </c>
      <c r="E103" s="30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 t="b">
        <v>0</v>
      </c>
      <c r="M103" s="27" t="s">
        <v>8269</v>
      </c>
      <c r="N103" s="27">
        <v>22</v>
      </c>
      <c r="O103" s="27">
        <v>128.27000000000001</v>
      </c>
      <c r="P103" s="27" t="s">
        <v>8315</v>
      </c>
      <c r="Q103" s="27" t="s">
        <v>8316</v>
      </c>
      <c r="R103" s="31">
        <v>41779.657870370371</v>
      </c>
      <c r="S103" s="31">
        <v>41821.25</v>
      </c>
    </row>
    <row r="104" spans="1:19" ht="87" x14ac:dyDescent="0.35">
      <c r="A104" s="27">
        <v>3894</v>
      </c>
      <c r="B104" s="28" t="s">
        <v>3891</v>
      </c>
      <c r="C104" s="28" t="s">
        <v>8002</v>
      </c>
      <c r="D104" s="29">
        <v>15000</v>
      </c>
      <c r="E104" s="30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 t="b">
        <v>0</v>
      </c>
      <c r="M104" s="27" t="s">
        <v>8269</v>
      </c>
      <c r="N104" s="27">
        <v>3</v>
      </c>
      <c r="O104" s="27">
        <v>47.27</v>
      </c>
      <c r="P104" s="27" t="s">
        <v>8315</v>
      </c>
      <c r="Q104" s="27" t="s">
        <v>8316</v>
      </c>
      <c r="R104" s="31">
        <v>42679.958472222221</v>
      </c>
      <c r="S104" s="31">
        <v>42710.207638888889</v>
      </c>
    </row>
    <row r="105" spans="1:19" ht="87" x14ac:dyDescent="0.35">
      <c r="A105" s="27">
        <v>3895</v>
      </c>
      <c r="B105" s="28" t="s">
        <v>3892</v>
      </c>
      <c r="C105" s="28" t="s">
        <v>8003</v>
      </c>
      <c r="D105" s="29">
        <v>1000</v>
      </c>
      <c r="E105" s="30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 t="b">
        <v>0</v>
      </c>
      <c r="M105" s="27" t="s">
        <v>8269</v>
      </c>
      <c r="N105" s="27">
        <v>5</v>
      </c>
      <c r="O105" s="27">
        <v>50</v>
      </c>
      <c r="P105" s="27" t="s">
        <v>8315</v>
      </c>
      <c r="Q105" s="27" t="s">
        <v>8316</v>
      </c>
      <c r="R105" s="31">
        <v>42032.250208333338</v>
      </c>
      <c r="S105" s="31">
        <v>42063.250208333338</v>
      </c>
    </row>
    <row r="106" spans="1:19" ht="101.5" x14ac:dyDescent="0.35">
      <c r="A106" s="27">
        <v>3896</v>
      </c>
      <c r="B106" s="28" t="s">
        <v>3893</v>
      </c>
      <c r="C106" s="28" t="s">
        <v>8004</v>
      </c>
      <c r="D106" s="29">
        <v>1600</v>
      </c>
      <c r="E106" s="30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 t="b">
        <v>0</v>
      </c>
      <c r="M106" s="27" t="s">
        <v>8269</v>
      </c>
      <c r="N106" s="27">
        <v>11</v>
      </c>
      <c r="O106" s="27">
        <v>42.5</v>
      </c>
      <c r="P106" s="27" t="s">
        <v>8315</v>
      </c>
      <c r="Q106" s="27" t="s">
        <v>8316</v>
      </c>
      <c r="R106" s="31">
        <v>41793.191875000004</v>
      </c>
      <c r="S106" s="31">
        <v>41807.191875000004</v>
      </c>
    </row>
    <row r="107" spans="1:19" ht="101.5" x14ac:dyDescent="0.35">
      <c r="A107" s="27">
        <v>3899</v>
      </c>
      <c r="B107" s="28" t="s">
        <v>3896</v>
      </c>
      <c r="C107" s="28" t="s">
        <v>8007</v>
      </c>
      <c r="D107" s="29">
        <v>10000</v>
      </c>
      <c r="E107" s="30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 t="b">
        <v>0</v>
      </c>
      <c r="M107" s="27" t="s">
        <v>8269</v>
      </c>
      <c r="N107" s="27">
        <v>1</v>
      </c>
      <c r="O107" s="27">
        <v>62.5</v>
      </c>
      <c r="P107" s="27" t="s">
        <v>8315</v>
      </c>
      <c r="Q107" s="27" t="s">
        <v>8316</v>
      </c>
      <c r="R107" s="31">
        <v>41843.775011574071</v>
      </c>
      <c r="S107" s="31">
        <v>41863.775011574071</v>
      </c>
    </row>
    <row r="108" spans="1:19" ht="101.5" x14ac:dyDescent="0.35">
      <c r="A108" s="27">
        <v>3900</v>
      </c>
      <c r="B108" s="28" t="s">
        <v>3897</v>
      </c>
      <c r="C108" s="28" t="s">
        <v>8008</v>
      </c>
      <c r="D108" s="29">
        <v>2500</v>
      </c>
      <c r="E108" s="30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 t="b">
        <v>0</v>
      </c>
      <c r="M108" s="27" t="s">
        <v>8269</v>
      </c>
      <c r="N108" s="27">
        <v>5</v>
      </c>
      <c r="O108" s="27">
        <v>27</v>
      </c>
      <c r="P108" s="27" t="s">
        <v>8315</v>
      </c>
      <c r="Q108" s="27" t="s">
        <v>8316</v>
      </c>
      <c r="R108" s="31">
        <v>42136.092488425929</v>
      </c>
      <c r="S108" s="31">
        <v>42166.092488425929</v>
      </c>
    </row>
    <row r="109" spans="1:19" ht="87" x14ac:dyDescent="0.35">
      <c r="A109" s="27">
        <v>3901</v>
      </c>
      <c r="B109" s="28" t="s">
        <v>3898</v>
      </c>
      <c r="C109" s="28" t="s">
        <v>8009</v>
      </c>
      <c r="D109" s="29">
        <v>3000</v>
      </c>
      <c r="E109" s="30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 t="b">
        <v>0</v>
      </c>
      <c r="M109" s="27" t="s">
        <v>8269</v>
      </c>
      <c r="N109" s="27">
        <v>1</v>
      </c>
      <c r="O109" s="27">
        <v>25</v>
      </c>
      <c r="P109" s="27" t="s">
        <v>8315</v>
      </c>
      <c r="Q109" s="27" t="s">
        <v>8316</v>
      </c>
      <c r="R109" s="31">
        <v>42317.826377314821</v>
      </c>
      <c r="S109" s="31">
        <v>42357.826377314821</v>
      </c>
    </row>
    <row r="110" spans="1:19" ht="101.5" x14ac:dyDescent="0.35">
      <c r="A110" s="27">
        <v>3903</v>
      </c>
      <c r="B110" s="28" t="s">
        <v>3900</v>
      </c>
      <c r="C110" s="28" t="s">
        <v>8011</v>
      </c>
      <c r="D110" s="29">
        <v>1500</v>
      </c>
      <c r="E110" s="30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 t="b">
        <v>0</v>
      </c>
      <c r="M110" s="27" t="s">
        <v>8269</v>
      </c>
      <c r="N110" s="27">
        <v>0</v>
      </c>
      <c r="O110" s="27">
        <v>0</v>
      </c>
      <c r="P110" s="27" t="s">
        <v>8315</v>
      </c>
      <c r="Q110" s="27" t="s">
        <v>8316</v>
      </c>
      <c r="R110" s="31">
        <v>42186.01116898148</v>
      </c>
      <c r="S110" s="31">
        <v>42230.818055555559</v>
      </c>
    </row>
    <row r="111" spans="1:19" ht="72.5" x14ac:dyDescent="0.35">
      <c r="A111" s="27">
        <v>3904</v>
      </c>
      <c r="B111" s="28" t="s">
        <v>3901</v>
      </c>
      <c r="C111" s="28" t="s">
        <v>8012</v>
      </c>
      <c r="D111" s="29">
        <v>10000</v>
      </c>
      <c r="E111" s="30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 t="b">
        <v>0</v>
      </c>
      <c r="M111" s="27" t="s">
        <v>8269</v>
      </c>
      <c r="N111" s="27">
        <v>0</v>
      </c>
      <c r="O111" s="27">
        <v>1.5</v>
      </c>
      <c r="P111" s="27" t="s">
        <v>8315</v>
      </c>
      <c r="Q111" s="27" t="s">
        <v>8316</v>
      </c>
      <c r="R111" s="31">
        <v>42095.229166666672</v>
      </c>
      <c r="S111" s="31">
        <v>42109.211111111115</v>
      </c>
    </row>
    <row r="112" spans="1:19" ht="130.5" x14ac:dyDescent="0.35">
      <c r="A112" s="27">
        <v>3907</v>
      </c>
      <c r="B112" s="28" t="s">
        <v>3904</v>
      </c>
      <c r="C112" s="28" t="s">
        <v>8015</v>
      </c>
      <c r="D112" s="29">
        <v>1000</v>
      </c>
      <c r="E112" s="30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 t="b">
        <v>0</v>
      </c>
      <c r="M112" s="27" t="s">
        <v>8269</v>
      </c>
      <c r="N112" s="27">
        <v>15</v>
      </c>
      <c r="O112" s="27">
        <v>38.25</v>
      </c>
      <c r="P112" s="27" t="s">
        <v>8315</v>
      </c>
      <c r="Q112" s="27" t="s">
        <v>8316</v>
      </c>
      <c r="R112" s="31">
        <v>41906.819513888891</v>
      </c>
      <c r="S112" s="31">
        <v>41938.838888888888</v>
      </c>
    </row>
    <row r="113" spans="1:19" ht="101.5" x14ac:dyDescent="0.35">
      <c r="A113" s="27">
        <v>3908</v>
      </c>
      <c r="B113" s="28" t="s">
        <v>3905</v>
      </c>
      <c r="C113" s="28" t="s">
        <v>8016</v>
      </c>
      <c r="D113" s="29">
        <v>750</v>
      </c>
      <c r="E113" s="30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 t="b">
        <v>0</v>
      </c>
      <c r="M113" s="27" t="s">
        <v>8269</v>
      </c>
      <c r="N113" s="27">
        <v>9</v>
      </c>
      <c r="O113" s="27">
        <v>16.25</v>
      </c>
      <c r="P113" s="27" t="s">
        <v>8315</v>
      </c>
      <c r="Q113" s="27" t="s">
        <v>8316</v>
      </c>
      <c r="R113" s="31">
        <v>41834.135370370372</v>
      </c>
      <c r="S113" s="31">
        <v>41849.135370370372</v>
      </c>
    </row>
    <row r="114" spans="1:19" ht="87" x14ac:dyDescent="0.35">
      <c r="A114" s="27">
        <v>3909</v>
      </c>
      <c r="B114" s="28" t="s">
        <v>3906</v>
      </c>
      <c r="C114" s="28" t="s">
        <v>8017</v>
      </c>
      <c r="D114" s="29">
        <v>60000</v>
      </c>
      <c r="E114" s="30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 t="b">
        <v>0</v>
      </c>
      <c r="M114" s="27" t="s">
        <v>8269</v>
      </c>
      <c r="N114" s="27">
        <v>0</v>
      </c>
      <c r="O114" s="27">
        <v>33.75</v>
      </c>
      <c r="P114" s="27" t="s">
        <v>8315</v>
      </c>
      <c r="Q114" s="27" t="s">
        <v>8316</v>
      </c>
      <c r="R114" s="31">
        <v>41863.359282407408</v>
      </c>
      <c r="S114" s="31">
        <v>41893.359282407408</v>
      </c>
    </row>
    <row r="115" spans="1:19" ht="101.5" x14ac:dyDescent="0.35">
      <c r="A115" s="27">
        <v>3910</v>
      </c>
      <c r="B115" s="28" t="s">
        <v>3907</v>
      </c>
      <c r="C115" s="28" t="s">
        <v>8018</v>
      </c>
      <c r="D115" s="29">
        <v>6000</v>
      </c>
      <c r="E115" s="30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 t="b">
        <v>0</v>
      </c>
      <c r="M115" s="27" t="s">
        <v>8269</v>
      </c>
      <c r="N115" s="27">
        <v>3</v>
      </c>
      <c r="O115" s="27">
        <v>61.67</v>
      </c>
      <c r="P115" s="27" t="s">
        <v>8315</v>
      </c>
      <c r="Q115" s="27" t="s">
        <v>8316</v>
      </c>
      <c r="R115" s="31">
        <v>42224.756909722222</v>
      </c>
      <c r="S115" s="31">
        <v>42254.756909722222</v>
      </c>
    </row>
    <row r="116" spans="1:19" ht="87" x14ac:dyDescent="0.35">
      <c r="A116" s="27">
        <v>3911</v>
      </c>
      <c r="B116" s="28" t="s">
        <v>3908</v>
      </c>
      <c r="C116" s="28" t="s">
        <v>8019</v>
      </c>
      <c r="D116" s="29">
        <v>8000</v>
      </c>
      <c r="E116" s="30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 t="b">
        <v>0</v>
      </c>
      <c r="M116" s="27" t="s">
        <v>8269</v>
      </c>
      <c r="N116" s="27">
        <v>37</v>
      </c>
      <c r="O116" s="27">
        <v>83.14</v>
      </c>
      <c r="P116" s="27" t="s">
        <v>8315</v>
      </c>
      <c r="Q116" s="27" t="s">
        <v>8316</v>
      </c>
      <c r="R116" s="31">
        <v>41939.8122337963</v>
      </c>
      <c r="S116" s="31">
        <v>41969.853900462964</v>
      </c>
    </row>
    <row r="117" spans="1:19" ht="87" x14ac:dyDescent="0.35">
      <c r="A117" s="27">
        <v>3912</v>
      </c>
      <c r="B117" s="28" t="s">
        <v>3909</v>
      </c>
      <c r="C117" s="28" t="s">
        <v>8020</v>
      </c>
      <c r="D117" s="29">
        <v>15000</v>
      </c>
      <c r="E117" s="30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 t="b">
        <v>0</v>
      </c>
      <c r="M117" s="27" t="s">
        <v>8269</v>
      </c>
      <c r="N117" s="27">
        <v>0</v>
      </c>
      <c r="O117" s="27">
        <v>1</v>
      </c>
      <c r="P117" s="27" t="s">
        <v>8315</v>
      </c>
      <c r="Q117" s="27" t="s">
        <v>8316</v>
      </c>
      <c r="R117" s="31">
        <v>42059.270023148143</v>
      </c>
      <c r="S117" s="31">
        <v>42119.190972222219</v>
      </c>
    </row>
    <row r="118" spans="1:19" ht="101.5" x14ac:dyDescent="0.35">
      <c r="A118" s="27">
        <v>3913</v>
      </c>
      <c r="B118" s="28" t="s">
        <v>3910</v>
      </c>
      <c r="C118" s="28" t="s">
        <v>8021</v>
      </c>
      <c r="D118" s="29">
        <v>10000</v>
      </c>
      <c r="E118" s="30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 t="b">
        <v>0</v>
      </c>
      <c r="M118" s="27" t="s">
        <v>8269</v>
      </c>
      <c r="N118" s="27">
        <v>10</v>
      </c>
      <c r="O118" s="27">
        <v>142.86000000000001</v>
      </c>
      <c r="P118" s="27" t="s">
        <v>8315</v>
      </c>
      <c r="Q118" s="27" t="s">
        <v>8316</v>
      </c>
      <c r="R118" s="31">
        <v>42308.211215277777</v>
      </c>
      <c r="S118" s="31">
        <v>42338.252881944441</v>
      </c>
    </row>
    <row r="119" spans="1:19" ht="101.5" x14ac:dyDescent="0.35">
      <c r="A119" s="27">
        <v>3922</v>
      </c>
      <c r="B119" s="28" t="s">
        <v>3919</v>
      </c>
      <c r="C119" s="28" t="s">
        <v>8030</v>
      </c>
      <c r="D119" s="29">
        <v>750</v>
      </c>
      <c r="E119" s="30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 t="b">
        <v>0</v>
      </c>
      <c r="M119" s="27" t="s">
        <v>8269</v>
      </c>
      <c r="N119" s="27">
        <v>8</v>
      </c>
      <c r="O119" s="27">
        <v>10.17</v>
      </c>
      <c r="P119" s="27" t="s">
        <v>8315</v>
      </c>
      <c r="Q119" s="27" t="s">
        <v>8316</v>
      </c>
      <c r="R119" s="31">
        <v>42020.768634259264</v>
      </c>
      <c r="S119" s="31">
        <v>42065.958333333328</v>
      </c>
    </row>
    <row r="120" spans="1:19" ht="145" x14ac:dyDescent="0.35">
      <c r="A120" s="27">
        <v>3924</v>
      </c>
      <c r="B120" s="28" t="s">
        <v>3921</v>
      </c>
      <c r="C120" s="28" t="s">
        <v>8032</v>
      </c>
      <c r="D120" s="29">
        <v>15000</v>
      </c>
      <c r="E120" s="30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 t="b">
        <v>0</v>
      </c>
      <c r="M120" s="27" t="s">
        <v>8269</v>
      </c>
      <c r="N120" s="27">
        <v>15</v>
      </c>
      <c r="O120" s="27">
        <v>57.25</v>
      </c>
      <c r="P120" s="27" t="s">
        <v>8315</v>
      </c>
      <c r="Q120" s="27" t="s">
        <v>8316</v>
      </c>
      <c r="R120" s="31">
        <v>41786.959745370368</v>
      </c>
      <c r="S120" s="31">
        <v>41816.959745370368</v>
      </c>
    </row>
    <row r="121" spans="1:19" ht="87" x14ac:dyDescent="0.35">
      <c r="A121" s="27">
        <v>3925</v>
      </c>
      <c r="B121" s="28" t="s">
        <v>3922</v>
      </c>
      <c r="C121" s="28" t="s">
        <v>8033</v>
      </c>
      <c r="D121" s="29">
        <v>150</v>
      </c>
      <c r="E121" s="30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 t="b">
        <v>0</v>
      </c>
      <c r="M121" s="27" t="s">
        <v>8269</v>
      </c>
      <c r="N121" s="27">
        <v>10</v>
      </c>
      <c r="O121" s="27">
        <v>5</v>
      </c>
      <c r="P121" s="27" t="s">
        <v>8315</v>
      </c>
      <c r="Q121" s="27" t="s">
        <v>8316</v>
      </c>
      <c r="R121" s="31">
        <v>41820.870821759258</v>
      </c>
      <c r="S121" s="31">
        <v>41850.870821759258</v>
      </c>
    </row>
    <row r="122" spans="1:19" ht="101.5" x14ac:dyDescent="0.35">
      <c r="A122" s="27">
        <v>3928</v>
      </c>
      <c r="B122" s="28" t="s">
        <v>3925</v>
      </c>
      <c r="C122" s="28" t="s">
        <v>8036</v>
      </c>
      <c r="D122" s="29">
        <v>5000</v>
      </c>
      <c r="E122" s="30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 t="b">
        <v>0</v>
      </c>
      <c r="M122" s="27" t="s">
        <v>8269</v>
      </c>
      <c r="N122" s="27">
        <v>13</v>
      </c>
      <c r="O122" s="27">
        <v>93</v>
      </c>
      <c r="P122" s="27" t="s">
        <v>8315</v>
      </c>
      <c r="Q122" s="27" t="s">
        <v>8316</v>
      </c>
      <c r="R122" s="31">
        <v>42265.683182870373</v>
      </c>
      <c r="S122" s="31">
        <v>42293.207638888889</v>
      </c>
    </row>
    <row r="123" spans="1:19" ht="101.5" x14ac:dyDescent="0.35">
      <c r="A123" s="27">
        <v>3929</v>
      </c>
      <c r="B123" s="28" t="s">
        <v>3926</v>
      </c>
      <c r="C123" s="28" t="s">
        <v>8037</v>
      </c>
      <c r="D123" s="29">
        <v>20000</v>
      </c>
      <c r="E123" s="30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 t="b">
        <v>0</v>
      </c>
      <c r="M123" s="27" t="s">
        <v>8269</v>
      </c>
      <c r="N123" s="27">
        <v>2</v>
      </c>
      <c r="O123" s="27">
        <v>32.36</v>
      </c>
      <c r="P123" s="27" t="s">
        <v>8315</v>
      </c>
      <c r="Q123" s="27" t="s">
        <v>8316</v>
      </c>
      <c r="R123" s="31">
        <v>42601.827141203699</v>
      </c>
      <c r="S123" s="31">
        <v>42631.827141203699</v>
      </c>
    </row>
    <row r="124" spans="1:19" ht="87" x14ac:dyDescent="0.35">
      <c r="A124" s="27">
        <v>3931</v>
      </c>
      <c r="B124" s="28" t="s">
        <v>3928</v>
      </c>
      <c r="C124" s="28" t="s">
        <v>8039</v>
      </c>
      <c r="D124" s="29">
        <v>8000</v>
      </c>
      <c r="E124" s="30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 t="b">
        <v>0</v>
      </c>
      <c r="M124" s="27" t="s">
        <v>8269</v>
      </c>
      <c r="N124" s="27">
        <v>0</v>
      </c>
      <c r="O124" s="27">
        <v>0</v>
      </c>
      <c r="P124" s="27" t="s">
        <v>8315</v>
      </c>
      <c r="Q124" s="27" t="s">
        <v>8316</v>
      </c>
      <c r="R124" s="31">
        <v>42228.151701388888</v>
      </c>
      <c r="S124" s="31">
        <v>42253.151701388888</v>
      </c>
    </row>
    <row r="125" spans="1:19" ht="101.5" x14ac:dyDescent="0.35">
      <c r="A125" s="27">
        <v>3932</v>
      </c>
      <c r="B125" s="28" t="s">
        <v>3929</v>
      </c>
      <c r="C125" s="28" t="s">
        <v>8040</v>
      </c>
      <c r="D125" s="29">
        <v>12000</v>
      </c>
      <c r="E125" s="30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 t="b">
        <v>0</v>
      </c>
      <c r="M125" s="27" t="s">
        <v>8269</v>
      </c>
      <c r="N125" s="27">
        <v>0</v>
      </c>
      <c r="O125" s="27">
        <v>1</v>
      </c>
      <c r="P125" s="27" t="s">
        <v>8315</v>
      </c>
      <c r="Q125" s="27" t="s">
        <v>8316</v>
      </c>
      <c r="R125" s="31">
        <v>42415.168564814812</v>
      </c>
      <c r="S125" s="31">
        <v>42445.126898148148</v>
      </c>
    </row>
    <row r="126" spans="1:19" ht="87" x14ac:dyDescent="0.35">
      <c r="A126" s="27">
        <v>3933</v>
      </c>
      <c r="B126" s="28" t="s">
        <v>3930</v>
      </c>
      <c r="C126" s="28" t="s">
        <v>8041</v>
      </c>
      <c r="D126" s="29">
        <v>7000</v>
      </c>
      <c r="E126" s="30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 t="b">
        <v>0</v>
      </c>
      <c r="M126" s="27" t="s">
        <v>8269</v>
      </c>
      <c r="N126" s="27">
        <v>16</v>
      </c>
      <c r="O126" s="27">
        <v>91.83</v>
      </c>
      <c r="P126" s="27" t="s">
        <v>8315</v>
      </c>
      <c r="Q126" s="27" t="s">
        <v>8316</v>
      </c>
      <c r="R126" s="31">
        <v>42538.968310185184</v>
      </c>
      <c r="S126" s="31">
        <v>42568.029861111107</v>
      </c>
    </row>
    <row r="127" spans="1:19" ht="87" x14ac:dyDescent="0.35">
      <c r="A127" s="27">
        <v>3934</v>
      </c>
      <c r="B127" s="28" t="s">
        <v>3931</v>
      </c>
      <c r="C127" s="28" t="s">
        <v>8042</v>
      </c>
      <c r="D127" s="29">
        <v>5000</v>
      </c>
      <c r="E127" s="30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 t="b">
        <v>0</v>
      </c>
      <c r="M127" s="27" t="s">
        <v>8269</v>
      </c>
      <c r="N127" s="27">
        <v>11</v>
      </c>
      <c r="O127" s="27">
        <v>45.83</v>
      </c>
      <c r="P127" s="27" t="s">
        <v>8315</v>
      </c>
      <c r="Q127" s="27" t="s">
        <v>8316</v>
      </c>
      <c r="R127" s="31">
        <v>42233.671747685185</v>
      </c>
      <c r="S127" s="31">
        <v>42278.541666666672</v>
      </c>
    </row>
    <row r="128" spans="1:19" ht="87" x14ac:dyDescent="0.35">
      <c r="A128" s="27">
        <v>3936</v>
      </c>
      <c r="B128" s="28" t="s">
        <v>3933</v>
      </c>
      <c r="C128" s="28" t="s">
        <v>8044</v>
      </c>
      <c r="D128" s="29">
        <v>20000</v>
      </c>
      <c r="E128" s="30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 t="b">
        <v>0</v>
      </c>
      <c r="M128" s="27" t="s">
        <v>8269</v>
      </c>
      <c r="N128" s="27">
        <v>0</v>
      </c>
      <c r="O128" s="27">
        <v>0</v>
      </c>
      <c r="P128" s="27" t="s">
        <v>8315</v>
      </c>
      <c r="Q128" s="27" t="s">
        <v>8316</v>
      </c>
      <c r="R128" s="31">
        <v>42675.262962962966</v>
      </c>
      <c r="S128" s="31">
        <v>42705.304629629631</v>
      </c>
    </row>
    <row r="129" spans="1:19" ht="87" x14ac:dyDescent="0.35">
      <c r="A129" s="27">
        <v>3937</v>
      </c>
      <c r="B129" s="28" t="s">
        <v>3934</v>
      </c>
      <c r="C129" s="28" t="s">
        <v>8045</v>
      </c>
      <c r="D129" s="29">
        <v>2885</v>
      </c>
      <c r="E129" s="30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 t="b">
        <v>0</v>
      </c>
      <c r="M129" s="27" t="s">
        <v>8269</v>
      </c>
      <c r="N129" s="27">
        <v>86</v>
      </c>
      <c r="O129" s="27">
        <v>248.5</v>
      </c>
      <c r="P129" s="27" t="s">
        <v>8315</v>
      </c>
      <c r="Q129" s="27" t="s">
        <v>8316</v>
      </c>
      <c r="R129" s="31">
        <v>42534.631481481483</v>
      </c>
      <c r="S129" s="31">
        <v>42562.631481481483</v>
      </c>
    </row>
    <row r="130" spans="1:19" ht="87" x14ac:dyDescent="0.35">
      <c r="A130" s="27">
        <v>3938</v>
      </c>
      <c r="B130" s="28" t="s">
        <v>3935</v>
      </c>
      <c r="C130" s="28" t="s">
        <v>8046</v>
      </c>
      <c r="D130" s="29">
        <v>3255</v>
      </c>
      <c r="E130" s="30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 t="b">
        <v>0</v>
      </c>
      <c r="M130" s="27" t="s">
        <v>8269</v>
      </c>
      <c r="N130" s="27">
        <v>12</v>
      </c>
      <c r="O130" s="27">
        <v>79.400000000000006</v>
      </c>
      <c r="P130" s="27" t="s">
        <v>8315</v>
      </c>
      <c r="Q130" s="27" t="s">
        <v>8316</v>
      </c>
      <c r="R130" s="31">
        <v>42151.905717592599</v>
      </c>
      <c r="S130" s="31">
        <v>42182.905717592599</v>
      </c>
    </row>
    <row r="131" spans="1:19" ht="87" x14ac:dyDescent="0.35">
      <c r="A131" s="27">
        <v>3940</v>
      </c>
      <c r="B131" s="28" t="s">
        <v>3937</v>
      </c>
      <c r="C131" s="28" t="s">
        <v>8048</v>
      </c>
      <c r="D131" s="29">
        <v>5000</v>
      </c>
      <c r="E131" s="30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 t="b">
        <v>0</v>
      </c>
      <c r="M131" s="27" t="s">
        <v>8269</v>
      </c>
      <c r="N131" s="27">
        <v>0</v>
      </c>
      <c r="O131" s="27">
        <v>5.5</v>
      </c>
      <c r="P131" s="27" t="s">
        <v>8315</v>
      </c>
      <c r="Q131" s="27" t="s">
        <v>8316</v>
      </c>
      <c r="R131" s="31">
        <v>41961.492488425924</v>
      </c>
      <c r="S131" s="31">
        <v>42006.492488425924</v>
      </c>
    </row>
    <row r="132" spans="1:19" ht="101.5" x14ac:dyDescent="0.35">
      <c r="A132" s="27">
        <v>3941</v>
      </c>
      <c r="B132" s="28" t="s">
        <v>3938</v>
      </c>
      <c r="C132" s="28" t="s">
        <v>8049</v>
      </c>
      <c r="D132" s="29">
        <v>5500</v>
      </c>
      <c r="E132" s="30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 t="b">
        <v>0</v>
      </c>
      <c r="M132" s="27" t="s">
        <v>8269</v>
      </c>
      <c r="N132" s="27">
        <v>1</v>
      </c>
      <c r="O132" s="27">
        <v>25</v>
      </c>
      <c r="P132" s="27" t="s">
        <v>8315</v>
      </c>
      <c r="Q132" s="27" t="s">
        <v>8316</v>
      </c>
      <c r="R132" s="31">
        <v>41940.587233796294</v>
      </c>
      <c r="S132" s="31">
        <v>41968.041666666672</v>
      </c>
    </row>
    <row r="133" spans="1:19" ht="87" x14ac:dyDescent="0.35">
      <c r="A133" s="27">
        <v>3942</v>
      </c>
      <c r="B133" s="28" t="s">
        <v>3939</v>
      </c>
      <c r="C133" s="28" t="s">
        <v>8050</v>
      </c>
      <c r="D133" s="29">
        <v>1200</v>
      </c>
      <c r="E133" s="30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 t="b">
        <v>0</v>
      </c>
      <c r="M133" s="27" t="s">
        <v>8269</v>
      </c>
      <c r="N133" s="27">
        <v>0</v>
      </c>
      <c r="O133" s="27">
        <v>0</v>
      </c>
      <c r="P133" s="27" t="s">
        <v>8315</v>
      </c>
      <c r="Q133" s="27" t="s">
        <v>8316</v>
      </c>
      <c r="R133" s="31">
        <v>42111.904097222221</v>
      </c>
      <c r="S133" s="31">
        <v>42171.904097222221</v>
      </c>
    </row>
    <row r="134" spans="1:19" ht="87" x14ac:dyDescent="0.35">
      <c r="A134" s="27">
        <v>3943</v>
      </c>
      <c r="B134" s="28" t="s">
        <v>3940</v>
      </c>
      <c r="C134" s="28" t="s">
        <v>8051</v>
      </c>
      <c r="D134" s="29">
        <v>5000</v>
      </c>
      <c r="E134" s="30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 t="b">
        <v>0</v>
      </c>
      <c r="M134" s="27" t="s">
        <v>8269</v>
      </c>
      <c r="N134" s="27">
        <v>36</v>
      </c>
      <c r="O134" s="27">
        <v>137.08000000000001</v>
      </c>
      <c r="P134" s="27" t="s">
        <v>8315</v>
      </c>
      <c r="Q134" s="27" t="s">
        <v>8316</v>
      </c>
      <c r="R134" s="31">
        <v>42279.778564814813</v>
      </c>
      <c r="S134" s="31">
        <v>42310.701388888891</v>
      </c>
    </row>
    <row r="135" spans="1:19" ht="87" x14ac:dyDescent="0.35">
      <c r="A135" s="27">
        <v>3944</v>
      </c>
      <c r="B135" s="28" t="s">
        <v>3941</v>
      </c>
      <c r="C135" s="28" t="s">
        <v>8052</v>
      </c>
      <c r="D135" s="29">
        <v>5000</v>
      </c>
      <c r="E135" s="30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 t="b">
        <v>0</v>
      </c>
      <c r="M135" s="27" t="s">
        <v>8269</v>
      </c>
      <c r="N135" s="27">
        <v>0</v>
      </c>
      <c r="O135" s="27">
        <v>0</v>
      </c>
      <c r="P135" s="27" t="s">
        <v>8315</v>
      </c>
      <c r="Q135" s="27" t="s">
        <v>8316</v>
      </c>
      <c r="R135" s="31">
        <v>42213.662905092591</v>
      </c>
      <c r="S135" s="31">
        <v>42243.662905092591</v>
      </c>
    </row>
    <row r="136" spans="1:19" ht="87" x14ac:dyDescent="0.35">
      <c r="A136" s="27">
        <v>3945</v>
      </c>
      <c r="B136" s="28" t="s">
        <v>3942</v>
      </c>
      <c r="C136" s="28" t="s">
        <v>8053</v>
      </c>
      <c r="D136" s="29">
        <v>2000</v>
      </c>
      <c r="E136" s="30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 t="b">
        <v>0</v>
      </c>
      <c r="M136" s="27" t="s">
        <v>8269</v>
      </c>
      <c r="N136" s="27">
        <v>0</v>
      </c>
      <c r="O136" s="27">
        <v>5</v>
      </c>
      <c r="P136" s="27" t="s">
        <v>8315</v>
      </c>
      <c r="Q136" s="27" t="s">
        <v>8316</v>
      </c>
      <c r="R136" s="31">
        <v>42109.801712962959</v>
      </c>
      <c r="S136" s="31">
        <v>42139.801712962959</v>
      </c>
    </row>
    <row r="137" spans="1:19" ht="101.5" x14ac:dyDescent="0.35">
      <c r="A137" s="27">
        <v>3946</v>
      </c>
      <c r="B137" s="28" t="s">
        <v>3943</v>
      </c>
      <c r="C137" s="28" t="s">
        <v>8054</v>
      </c>
      <c r="D137" s="29">
        <v>6000</v>
      </c>
      <c r="E137" s="30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 t="b">
        <v>0</v>
      </c>
      <c r="M137" s="27" t="s">
        <v>8269</v>
      </c>
      <c r="N137" s="27">
        <v>3</v>
      </c>
      <c r="O137" s="27">
        <v>39</v>
      </c>
      <c r="P137" s="27" t="s">
        <v>8315</v>
      </c>
      <c r="Q137" s="27" t="s">
        <v>8316</v>
      </c>
      <c r="R137" s="31">
        <v>42031.833587962959</v>
      </c>
      <c r="S137" s="31">
        <v>42063.333333333328</v>
      </c>
    </row>
    <row r="138" spans="1:19" ht="87" x14ac:dyDescent="0.35">
      <c r="A138" s="27">
        <v>3947</v>
      </c>
      <c r="B138" s="28" t="s">
        <v>3944</v>
      </c>
      <c r="C138" s="28" t="s">
        <v>8055</v>
      </c>
      <c r="D138" s="29">
        <v>3000</v>
      </c>
      <c r="E138" s="30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 t="b">
        <v>0</v>
      </c>
      <c r="M138" s="27" t="s">
        <v>8269</v>
      </c>
      <c r="N138" s="27">
        <v>3</v>
      </c>
      <c r="O138" s="27">
        <v>50.5</v>
      </c>
      <c r="P138" s="27" t="s">
        <v>8315</v>
      </c>
      <c r="Q138" s="27" t="s">
        <v>8316</v>
      </c>
      <c r="R138" s="31">
        <v>42615.142870370371</v>
      </c>
      <c r="S138" s="31">
        <v>42645.142870370371</v>
      </c>
    </row>
    <row r="139" spans="1:19" ht="87" x14ac:dyDescent="0.35">
      <c r="A139" s="27">
        <v>3950</v>
      </c>
      <c r="B139" s="28" t="s">
        <v>3947</v>
      </c>
      <c r="C139" s="28" t="s">
        <v>8058</v>
      </c>
      <c r="D139" s="29">
        <v>4000</v>
      </c>
      <c r="E139" s="30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 t="b">
        <v>0</v>
      </c>
      <c r="M139" s="27" t="s">
        <v>8269</v>
      </c>
      <c r="N139" s="27">
        <v>1</v>
      </c>
      <c r="O139" s="27">
        <v>25</v>
      </c>
      <c r="P139" s="27" t="s">
        <v>8315</v>
      </c>
      <c r="Q139" s="27" t="s">
        <v>8316</v>
      </c>
      <c r="R139" s="31">
        <v>42439.702314814815</v>
      </c>
      <c r="S139" s="31">
        <v>42468.774305555555</v>
      </c>
    </row>
    <row r="140" spans="1:19" ht="87" x14ac:dyDescent="0.35">
      <c r="A140" s="27">
        <v>3952</v>
      </c>
      <c r="B140" s="28" t="s">
        <v>3949</v>
      </c>
      <c r="C140" s="28" t="s">
        <v>8059</v>
      </c>
      <c r="D140" s="29">
        <v>26000</v>
      </c>
      <c r="E140" s="30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 t="b">
        <v>0</v>
      </c>
      <c r="M140" s="27" t="s">
        <v>8269</v>
      </c>
      <c r="N140" s="27">
        <v>0</v>
      </c>
      <c r="O140" s="27">
        <v>25</v>
      </c>
      <c r="P140" s="27" t="s">
        <v>8315</v>
      </c>
      <c r="Q140" s="27" t="s">
        <v>8316</v>
      </c>
      <c r="R140" s="31">
        <v>42243.790393518517</v>
      </c>
      <c r="S140" s="31">
        <v>42303.790393518517</v>
      </c>
    </row>
    <row r="141" spans="1:19" ht="87" x14ac:dyDescent="0.35">
      <c r="A141" s="27">
        <v>3953</v>
      </c>
      <c r="B141" s="28" t="s">
        <v>3950</v>
      </c>
      <c r="C141" s="28" t="s">
        <v>8060</v>
      </c>
      <c r="D141" s="29">
        <v>17600</v>
      </c>
      <c r="E141" s="30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 t="b">
        <v>0</v>
      </c>
      <c r="M141" s="27" t="s">
        <v>8269</v>
      </c>
      <c r="N141" s="27">
        <v>0</v>
      </c>
      <c r="O141" s="27">
        <v>0</v>
      </c>
      <c r="P141" s="27" t="s">
        <v>8315</v>
      </c>
      <c r="Q141" s="27" t="s">
        <v>8316</v>
      </c>
      <c r="R141" s="31">
        <v>42550.048449074078</v>
      </c>
      <c r="S141" s="31">
        <v>42580.978472222225</v>
      </c>
    </row>
    <row r="142" spans="1:19" ht="116" x14ac:dyDescent="0.35">
      <c r="A142" s="27">
        <v>3955</v>
      </c>
      <c r="B142" s="28" t="s">
        <v>3952</v>
      </c>
      <c r="C142" s="28" t="s">
        <v>8062</v>
      </c>
      <c r="D142" s="29">
        <v>1750</v>
      </c>
      <c r="E142" s="30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 t="b">
        <v>0</v>
      </c>
      <c r="M142" s="27" t="s">
        <v>8269</v>
      </c>
      <c r="N142" s="27">
        <v>24</v>
      </c>
      <c r="O142" s="27">
        <v>53.13</v>
      </c>
      <c r="P142" s="27" t="s">
        <v>8315</v>
      </c>
      <c r="Q142" s="27" t="s">
        <v>8316</v>
      </c>
      <c r="R142" s="31">
        <v>42306.848854166667</v>
      </c>
      <c r="S142" s="31">
        <v>42336.890520833331</v>
      </c>
    </row>
    <row r="143" spans="1:19" ht="87" x14ac:dyDescent="0.35">
      <c r="A143" s="27">
        <v>3956</v>
      </c>
      <c r="B143" s="28" t="s">
        <v>3953</v>
      </c>
      <c r="C143" s="28" t="s">
        <v>8063</v>
      </c>
      <c r="D143" s="29">
        <v>5500</v>
      </c>
      <c r="E143" s="30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 t="b">
        <v>0</v>
      </c>
      <c r="M143" s="27" t="s">
        <v>8269</v>
      </c>
      <c r="N143" s="27">
        <v>0</v>
      </c>
      <c r="O143" s="27">
        <v>0</v>
      </c>
      <c r="P143" s="27" t="s">
        <v>8315</v>
      </c>
      <c r="Q143" s="27" t="s">
        <v>8316</v>
      </c>
      <c r="R143" s="31">
        <v>42457.932025462964</v>
      </c>
      <c r="S143" s="31">
        <v>42485.013888888891</v>
      </c>
    </row>
    <row r="144" spans="1:19" ht="116" x14ac:dyDescent="0.35">
      <c r="A144" s="27">
        <v>3957</v>
      </c>
      <c r="B144" s="28" t="s">
        <v>3954</v>
      </c>
      <c r="C144" s="28" t="s">
        <v>8064</v>
      </c>
      <c r="D144" s="29">
        <v>28000</v>
      </c>
      <c r="E144" s="30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 t="b">
        <v>0</v>
      </c>
      <c r="M144" s="27" t="s">
        <v>8269</v>
      </c>
      <c r="N144" s="27">
        <v>0</v>
      </c>
      <c r="O144" s="27">
        <v>7</v>
      </c>
      <c r="P144" s="27" t="s">
        <v>8315</v>
      </c>
      <c r="Q144" s="27" t="s">
        <v>8316</v>
      </c>
      <c r="R144" s="31">
        <v>42513.976319444439</v>
      </c>
      <c r="S144" s="31">
        <v>42559.976319444439</v>
      </c>
    </row>
    <row r="145" spans="1:19" ht="101.5" x14ac:dyDescent="0.35">
      <c r="A145" s="27">
        <v>3958</v>
      </c>
      <c r="B145" s="28" t="s">
        <v>3955</v>
      </c>
      <c r="C145" s="28" t="s">
        <v>8065</v>
      </c>
      <c r="D145" s="29">
        <v>2000</v>
      </c>
      <c r="E145" s="30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 t="b">
        <v>0</v>
      </c>
      <c r="M145" s="27" t="s">
        <v>8269</v>
      </c>
      <c r="N145" s="27">
        <v>32</v>
      </c>
      <c r="O145" s="27">
        <v>40.06</v>
      </c>
      <c r="P145" s="27" t="s">
        <v>8315</v>
      </c>
      <c r="Q145" s="27" t="s">
        <v>8316</v>
      </c>
      <c r="R145" s="31">
        <v>41816.950370370374</v>
      </c>
      <c r="S145" s="31">
        <v>41853.583333333336</v>
      </c>
    </row>
    <row r="146" spans="1:19" ht="116" x14ac:dyDescent="0.35">
      <c r="A146" s="27">
        <v>3959</v>
      </c>
      <c r="B146" s="28" t="s">
        <v>3956</v>
      </c>
      <c r="C146" s="28" t="s">
        <v>8066</v>
      </c>
      <c r="D146" s="29">
        <v>1200</v>
      </c>
      <c r="E146" s="30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 t="b">
        <v>0</v>
      </c>
      <c r="M146" s="27" t="s">
        <v>8269</v>
      </c>
      <c r="N146" s="27">
        <v>24</v>
      </c>
      <c r="O146" s="27">
        <v>24.33</v>
      </c>
      <c r="P146" s="27" t="s">
        <v>8315</v>
      </c>
      <c r="Q146" s="27" t="s">
        <v>8316</v>
      </c>
      <c r="R146" s="31">
        <v>41880.788842592592</v>
      </c>
      <c r="S146" s="31">
        <v>41910.788842592592</v>
      </c>
    </row>
    <row r="147" spans="1:19" ht="101.5" x14ac:dyDescent="0.35">
      <c r="A147" s="27">
        <v>3960</v>
      </c>
      <c r="B147" s="28" t="s">
        <v>3957</v>
      </c>
      <c r="C147" s="28" t="s">
        <v>8067</v>
      </c>
      <c r="D147" s="29">
        <v>3000</v>
      </c>
      <c r="E147" s="30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 t="b">
        <v>0</v>
      </c>
      <c r="M147" s="27" t="s">
        <v>8269</v>
      </c>
      <c r="N147" s="27">
        <v>2</v>
      </c>
      <c r="O147" s="27">
        <v>11.25</v>
      </c>
      <c r="P147" s="27" t="s">
        <v>8315</v>
      </c>
      <c r="Q147" s="27" t="s">
        <v>8316</v>
      </c>
      <c r="R147" s="31">
        <v>42342.845555555556</v>
      </c>
      <c r="S147" s="31">
        <v>42372.845555555556</v>
      </c>
    </row>
    <row r="148" spans="1:19" ht="72.5" x14ac:dyDescent="0.35">
      <c r="A148" s="27">
        <v>3964</v>
      </c>
      <c r="B148" s="28" t="s">
        <v>3961</v>
      </c>
      <c r="C148" s="28" t="s">
        <v>8071</v>
      </c>
      <c r="D148" s="29">
        <v>2000</v>
      </c>
      <c r="E148" s="30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 t="b">
        <v>0</v>
      </c>
      <c r="M148" s="27" t="s">
        <v>8269</v>
      </c>
      <c r="N148" s="27">
        <v>6</v>
      </c>
      <c r="O148" s="27">
        <v>42</v>
      </c>
      <c r="P148" s="27" t="s">
        <v>8315</v>
      </c>
      <c r="Q148" s="27" t="s">
        <v>8316</v>
      </c>
      <c r="R148" s="31">
        <v>42053.722060185188</v>
      </c>
      <c r="S148" s="31">
        <v>42113.680393518516</v>
      </c>
    </row>
    <row r="149" spans="1:19" ht="101.5" x14ac:dyDescent="0.35">
      <c r="A149" s="27">
        <v>3965</v>
      </c>
      <c r="B149" s="28" t="s">
        <v>3962</v>
      </c>
      <c r="C149" s="28" t="s">
        <v>8072</v>
      </c>
      <c r="D149" s="29">
        <v>2000</v>
      </c>
      <c r="E149" s="30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 t="b">
        <v>0</v>
      </c>
      <c r="M149" s="27" t="s">
        <v>8269</v>
      </c>
      <c r="N149" s="27">
        <v>14</v>
      </c>
      <c r="O149" s="27">
        <v>71.25</v>
      </c>
      <c r="P149" s="27" t="s">
        <v>8315</v>
      </c>
      <c r="Q149" s="27" t="s">
        <v>8316</v>
      </c>
      <c r="R149" s="31">
        <v>42414.235879629632</v>
      </c>
      <c r="S149" s="31">
        <v>42474.194212962961</v>
      </c>
    </row>
    <row r="150" spans="1:19" ht="101.5" x14ac:dyDescent="0.35">
      <c r="A150" s="27">
        <v>3966</v>
      </c>
      <c r="B150" s="28" t="s">
        <v>3963</v>
      </c>
      <c r="C150" s="28" t="s">
        <v>8073</v>
      </c>
      <c r="D150" s="29">
        <v>7500</v>
      </c>
      <c r="E150" s="30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 t="b">
        <v>0</v>
      </c>
      <c r="M150" s="27" t="s">
        <v>8269</v>
      </c>
      <c r="N150" s="27">
        <v>1</v>
      </c>
      <c r="O150" s="27">
        <v>22.5</v>
      </c>
      <c r="P150" s="27" t="s">
        <v>8315</v>
      </c>
      <c r="Q150" s="27" t="s">
        <v>8316</v>
      </c>
      <c r="R150" s="31">
        <v>41801.711550925924</v>
      </c>
      <c r="S150" s="31">
        <v>41844.124305555553</v>
      </c>
    </row>
    <row r="151" spans="1:19" ht="130.5" x14ac:dyDescent="0.35">
      <c r="A151" s="27">
        <v>3967</v>
      </c>
      <c r="B151" s="28" t="s">
        <v>3964</v>
      </c>
      <c r="C151" s="28" t="s">
        <v>8074</v>
      </c>
      <c r="D151" s="29">
        <v>1700</v>
      </c>
      <c r="E151" s="30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 t="b">
        <v>0</v>
      </c>
      <c r="M151" s="27" t="s">
        <v>8269</v>
      </c>
      <c r="N151" s="27">
        <v>24</v>
      </c>
      <c r="O151" s="27">
        <v>41</v>
      </c>
      <c r="P151" s="27" t="s">
        <v>8315</v>
      </c>
      <c r="Q151" s="27" t="s">
        <v>8316</v>
      </c>
      <c r="R151" s="31">
        <v>42770.290590277778</v>
      </c>
      <c r="S151" s="31">
        <v>42800.290590277778</v>
      </c>
    </row>
    <row r="152" spans="1:19" ht="72.5" x14ac:dyDescent="0.35">
      <c r="A152" s="27">
        <v>3968</v>
      </c>
      <c r="B152" s="28" t="s">
        <v>3965</v>
      </c>
      <c r="C152" s="28" t="s">
        <v>8075</v>
      </c>
      <c r="D152" s="29">
        <v>5000</v>
      </c>
      <c r="E152" s="30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 t="b">
        <v>0</v>
      </c>
      <c r="M152" s="27" t="s">
        <v>8269</v>
      </c>
      <c r="N152" s="27">
        <v>11</v>
      </c>
      <c r="O152" s="27">
        <v>47.91</v>
      </c>
      <c r="P152" s="27" t="s">
        <v>8315</v>
      </c>
      <c r="Q152" s="27" t="s">
        <v>8316</v>
      </c>
      <c r="R152" s="31">
        <v>42452.815659722226</v>
      </c>
      <c r="S152" s="31">
        <v>42512.815659722226</v>
      </c>
    </row>
    <row r="153" spans="1:19" ht="87" x14ac:dyDescent="0.35">
      <c r="A153" s="27">
        <v>3969</v>
      </c>
      <c r="B153" s="28" t="s">
        <v>3966</v>
      </c>
      <c r="C153" s="28" t="s">
        <v>8076</v>
      </c>
      <c r="D153" s="29">
        <v>2825</v>
      </c>
      <c r="E153" s="30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 t="b">
        <v>0</v>
      </c>
      <c r="M153" s="27" t="s">
        <v>8269</v>
      </c>
      <c r="N153" s="27">
        <v>7</v>
      </c>
      <c r="O153" s="27">
        <v>35.17</v>
      </c>
      <c r="P153" s="27" t="s">
        <v>8315</v>
      </c>
      <c r="Q153" s="27" t="s">
        <v>8316</v>
      </c>
      <c r="R153" s="31">
        <v>42601.854699074072</v>
      </c>
      <c r="S153" s="31">
        <v>42611.163194444445</v>
      </c>
    </row>
    <row r="154" spans="1:19" ht="101.5" x14ac:dyDescent="0.35">
      <c r="A154" s="27">
        <v>3970</v>
      </c>
      <c r="B154" s="28" t="s">
        <v>3967</v>
      </c>
      <c r="C154" s="28" t="s">
        <v>8077</v>
      </c>
      <c r="D154" s="29">
        <v>15000</v>
      </c>
      <c r="E154" s="30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 t="b">
        <v>0</v>
      </c>
      <c r="M154" s="27" t="s">
        <v>8269</v>
      </c>
      <c r="N154" s="27">
        <v>0</v>
      </c>
      <c r="O154" s="27">
        <v>5.5</v>
      </c>
      <c r="P154" s="27" t="s">
        <v>8315</v>
      </c>
      <c r="Q154" s="27" t="s">
        <v>8316</v>
      </c>
      <c r="R154" s="31">
        <v>42447.863553240735</v>
      </c>
      <c r="S154" s="31">
        <v>42477.863553240735</v>
      </c>
    </row>
    <row r="155" spans="1:19" ht="87" x14ac:dyDescent="0.35">
      <c r="A155" s="27">
        <v>3971</v>
      </c>
      <c r="B155" s="28" t="s">
        <v>3968</v>
      </c>
      <c r="C155" s="28" t="s">
        <v>8078</v>
      </c>
      <c r="D155" s="29">
        <v>14000</v>
      </c>
      <c r="E155" s="30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 t="b">
        <v>0</v>
      </c>
      <c r="M155" s="27" t="s">
        <v>8269</v>
      </c>
      <c r="N155" s="27">
        <v>1</v>
      </c>
      <c r="O155" s="27">
        <v>22.67</v>
      </c>
      <c r="P155" s="27" t="s">
        <v>8315</v>
      </c>
      <c r="Q155" s="27" t="s">
        <v>8316</v>
      </c>
      <c r="R155" s="31">
        <v>41811.536180555559</v>
      </c>
      <c r="S155" s="31">
        <v>41841.536180555559</v>
      </c>
    </row>
    <row r="156" spans="1:19" ht="72.5" x14ac:dyDescent="0.35">
      <c r="A156" s="27">
        <v>3972</v>
      </c>
      <c r="B156" s="28" t="s">
        <v>3969</v>
      </c>
      <c r="C156" s="28" t="s">
        <v>8079</v>
      </c>
      <c r="D156" s="29">
        <v>1000</v>
      </c>
      <c r="E156" s="30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 t="b">
        <v>0</v>
      </c>
      <c r="M156" s="27" t="s">
        <v>8269</v>
      </c>
      <c r="N156" s="27">
        <v>21</v>
      </c>
      <c r="O156" s="27">
        <v>26.38</v>
      </c>
      <c r="P156" s="27" t="s">
        <v>8315</v>
      </c>
      <c r="Q156" s="27" t="s">
        <v>8316</v>
      </c>
      <c r="R156" s="31">
        <v>41981.067523148144</v>
      </c>
      <c r="S156" s="31">
        <v>42041.067523148144</v>
      </c>
    </row>
    <row r="157" spans="1:19" ht="101.5" x14ac:dyDescent="0.35">
      <c r="A157" s="27">
        <v>3973</v>
      </c>
      <c r="B157" s="28" t="s">
        <v>3970</v>
      </c>
      <c r="C157" s="28" t="s">
        <v>8080</v>
      </c>
      <c r="D157" s="29">
        <v>5000</v>
      </c>
      <c r="E157" s="30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 t="b">
        <v>0</v>
      </c>
      <c r="M157" s="27" t="s">
        <v>8269</v>
      </c>
      <c r="N157" s="27">
        <v>78</v>
      </c>
      <c r="O157" s="27">
        <v>105.54</v>
      </c>
      <c r="P157" s="27" t="s">
        <v>8315</v>
      </c>
      <c r="Q157" s="27" t="s">
        <v>8316</v>
      </c>
      <c r="R157" s="31">
        <v>42469.68414351852</v>
      </c>
      <c r="S157" s="31">
        <v>42499.166666666672</v>
      </c>
    </row>
    <row r="158" spans="1:19" ht="87" x14ac:dyDescent="0.35">
      <c r="A158" s="27">
        <v>3975</v>
      </c>
      <c r="B158" s="28" t="s">
        <v>3972</v>
      </c>
      <c r="C158" s="28" t="s">
        <v>8082</v>
      </c>
      <c r="D158" s="29">
        <v>678</v>
      </c>
      <c r="E158" s="30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 t="b">
        <v>0</v>
      </c>
      <c r="M158" s="27" t="s">
        <v>8269</v>
      </c>
      <c r="N158" s="27">
        <v>0</v>
      </c>
      <c r="O158" s="27">
        <v>0</v>
      </c>
      <c r="P158" s="27" t="s">
        <v>8315</v>
      </c>
      <c r="Q158" s="27" t="s">
        <v>8316</v>
      </c>
      <c r="R158" s="31">
        <v>42534.866875</v>
      </c>
      <c r="S158" s="31">
        <v>42564.866875</v>
      </c>
    </row>
    <row r="159" spans="1:19" ht="101.5" x14ac:dyDescent="0.35">
      <c r="A159" s="27">
        <v>3976</v>
      </c>
      <c r="B159" s="28" t="s">
        <v>3973</v>
      </c>
      <c r="C159" s="28" t="s">
        <v>8083</v>
      </c>
      <c r="D159" s="29">
        <v>1300</v>
      </c>
      <c r="E159" s="30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 t="b">
        <v>0</v>
      </c>
      <c r="M159" s="27" t="s">
        <v>8269</v>
      </c>
      <c r="N159" s="27">
        <v>48</v>
      </c>
      <c r="O159" s="27">
        <v>62</v>
      </c>
      <c r="P159" s="27" t="s">
        <v>8315</v>
      </c>
      <c r="Q159" s="27" t="s">
        <v>8316</v>
      </c>
      <c r="R159" s="31">
        <v>41830.858344907407</v>
      </c>
      <c r="S159" s="31">
        <v>41852.291666666664</v>
      </c>
    </row>
    <row r="160" spans="1:19" ht="87" x14ac:dyDescent="0.35">
      <c r="A160" s="27">
        <v>3977</v>
      </c>
      <c r="B160" s="28" t="s">
        <v>3974</v>
      </c>
      <c r="C160" s="28" t="s">
        <v>8084</v>
      </c>
      <c r="D160" s="29">
        <v>90000</v>
      </c>
      <c r="E160" s="30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 t="b">
        <v>0</v>
      </c>
      <c r="M160" s="27" t="s">
        <v>8269</v>
      </c>
      <c r="N160" s="27">
        <v>1</v>
      </c>
      <c r="O160" s="27">
        <v>217.5</v>
      </c>
      <c r="P160" s="27" t="s">
        <v>8315</v>
      </c>
      <c r="Q160" s="27" t="s">
        <v>8316</v>
      </c>
      <c r="R160" s="31">
        <v>42543.788564814815</v>
      </c>
      <c r="S160" s="31">
        <v>42573.788564814815</v>
      </c>
    </row>
    <row r="161" spans="1:19" ht="101.5" x14ac:dyDescent="0.35">
      <c r="A161" s="27">
        <v>3978</v>
      </c>
      <c r="B161" s="28" t="s">
        <v>3975</v>
      </c>
      <c r="C161" s="28" t="s">
        <v>8085</v>
      </c>
      <c r="D161" s="29">
        <v>2000</v>
      </c>
      <c r="E161" s="30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 t="b">
        <v>0</v>
      </c>
      <c r="M161" s="27" t="s">
        <v>8269</v>
      </c>
      <c r="N161" s="27">
        <v>11</v>
      </c>
      <c r="O161" s="27">
        <v>26.75</v>
      </c>
      <c r="P161" s="27" t="s">
        <v>8315</v>
      </c>
      <c r="Q161" s="27" t="s">
        <v>8316</v>
      </c>
      <c r="R161" s="31">
        <v>41975.642974537041</v>
      </c>
      <c r="S161" s="31">
        <v>42035.642974537041</v>
      </c>
    </row>
    <row r="162" spans="1:19" ht="101.5" x14ac:dyDescent="0.35">
      <c r="A162" s="27">
        <v>3980</v>
      </c>
      <c r="B162" s="28" t="s">
        <v>3977</v>
      </c>
      <c r="C162" s="28" t="s">
        <v>8087</v>
      </c>
      <c r="D162" s="29">
        <v>2500</v>
      </c>
      <c r="E162" s="30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 t="b">
        <v>0</v>
      </c>
      <c r="M162" s="27" t="s">
        <v>8269</v>
      </c>
      <c r="N162" s="27">
        <v>18</v>
      </c>
      <c r="O162" s="27">
        <v>64.290000000000006</v>
      </c>
      <c r="P162" s="27" t="s">
        <v>8315</v>
      </c>
      <c r="Q162" s="27" t="s">
        <v>8316</v>
      </c>
      <c r="R162" s="31">
        <v>41795.598923611113</v>
      </c>
      <c r="S162" s="31">
        <v>41825.598923611113</v>
      </c>
    </row>
    <row r="163" spans="1:19" ht="72.5" x14ac:dyDescent="0.35">
      <c r="A163" s="27">
        <v>3981</v>
      </c>
      <c r="B163" s="28" t="s">
        <v>3358</v>
      </c>
      <c r="C163" s="28" t="s">
        <v>7469</v>
      </c>
      <c r="D163" s="29">
        <v>30000</v>
      </c>
      <c r="E163" s="30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 t="b">
        <v>0</v>
      </c>
      <c r="M163" s="27" t="s">
        <v>8269</v>
      </c>
      <c r="N163" s="27">
        <v>4</v>
      </c>
      <c r="O163" s="27">
        <v>175</v>
      </c>
      <c r="P163" s="27" t="s">
        <v>8315</v>
      </c>
      <c r="Q163" s="27" t="s">
        <v>8316</v>
      </c>
      <c r="R163" s="31">
        <v>42508.179965277777</v>
      </c>
      <c r="S163" s="31">
        <v>42568.179965277777</v>
      </c>
    </row>
    <row r="164" spans="1:19" ht="87" x14ac:dyDescent="0.35">
      <c r="A164" s="27">
        <v>3983</v>
      </c>
      <c r="B164" s="28" t="s">
        <v>3979</v>
      </c>
      <c r="C164" s="28" t="s">
        <v>8089</v>
      </c>
      <c r="D164" s="29">
        <v>11140</v>
      </c>
      <c r="E164" s="30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 t="b">
        <v>0</v>
      </c>
      <c r="M164" s="27" t="s">
        <v>8269</v>
      </c>
      <c r="N164" s="27">
        <v>35</v>
      </c>
      <c r="O164" s="27">
        <v>84.28</v>
      </c>
      <c r="P164" s="27" t="s">
        <v>8315</v>
      </c>
      <c r="Q164" s="27" t="s">
        <v>8316</v>
      </c>
      <c r="R164" s="31">
        <v>41747.86986111111</v>
      </c>
      <c r="S164" s="31">
        <v>41779.290972222225</v>
      </c>
    </row>
    <row r="165" spans="1:19" ht="116" x14ac:dyDescent="0.35">
      <c r="A165" s="27">
        <v>3985</v>
      </c>
      <c r="B165" s="28" t="s">
        <v>3981</v>
      </c>
      <c r="C165" s="28" t="s">
        <v>8091</v>
      </c>
      <c r="D165" s="29">
        <v>2000</v>
      </c>
      <c r="E165" s="30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 t="b">
        <v>0</v>
      </c>
      <c r="M165" s="27" t="s">
        <v>8269</v>
      </c>
      <c r="N165" s="27">
        <v>32</v>
      </c>
      <c r="O165" s="27">
        <v>33.74</v>
      </c>
      <c r="P165" s="27" t="s">
        <v>8315</v>
      </c>
      <c r="Q165" s="27" t="s">
        <v>8316</v>
      </c>
      <c r="R165" s="31">
        <v>42399.707407407404</v>
      </c>
      <c r="S165" s="31">
        <v>42420.878472222219</v>
      </c>
    </row>
    <row r="166" spans="1:19" ht="101.5" x14ac:dyDescent="0.35">
      <c r="A166" s="27">
        <v>3988</v>
      </c>
      <c r="B166" s="28" t="s">
        <v>3984</v>
      </c>
      <c r="C166" s="28" t="s">
        <v>8094</v>
      </c>
      <c r="D166" s="29">
        <v>1500</v>
      </c>
      <c r="E166" s="30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 t="b">
        <v>0</v>
      </c>
      <c r="M166" s="27" t="s">
        <v>8269</v>
      </c>
      <c r="N166" s="27">
        <v>2</v>
      </c>
      <c r="O166" s="27">
        <v>8</v>
      </c>
      <c r="P166" s="27" t="s">
        <v>8315</v>
      </c>
      <c r="Q166" s="27" t="s">
        <v>8316</v>
      </c>
      <c r="R166" s="31">
        <v>42230.08116898148</v>
      </c>
      <c r="S166" s="31">
        <v>42245.08116898148</v>
      </c>
    </row>
    <row r="167" spans="1:19" ht="87" x14ac:dyDescent="0.35">
      <c r="A167" s="27">
        <v>3989</v>
      </c>
      <c r="B167" s="28" t="s">
        <v>3985</v>
      </c>
      <c r="C167" s="28" t="s">
        <v>8095</v>
      </c>
      <c r="D167" s="29">
        <v>3000</v>
      </c>
      <c r="E167" s="30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 t="b">
        <v>0</v>
      </c>
      <c r="M167" s="27" t="s">
        <v>8269</v>
      </c>
      <c r="N167" s="27">
        <v>0</v>
      </c>
      <c r="O167" s="27">
        <v>0</v>
      </c>
      <c r="P167" s="27" t="s">
        <v>8315</v>
      </c>
      <c r="Q167" s="27" t="s">
        <v>8316</v>
      </c>
      <c r="R167" s="31">
        <v>42286.749780092592</v>
      </c>
      <c r="S167" s="31">
        <v>42316.791446759264</v>
      </c>
    </row>
    <row r="168" spans="1:19" ht="116" x14ac:dyDescent="0.35">
      <c r="A168" s="27">
        <v>3991</v>
      </c>
      <c r="B168" s="28" t="s">
        <v>3987</v>
      </c>
      <c r="C168" s="28" t="s">
        <v>8097</v>
      </c>
      <c r="D168" s="29">
        <v>500</v>
      </c>
      <c r="E168" s="30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 t="b">
        <v>0</v>
      </c>
      <c r="M168" s="27" t="s">
        <v>8269</v>
      </c>
      <c r="N168" s="27">
        <v>20</v>
      </c>
      <c r="O168" s="27">
        <v>100</v>
      </c>
      <c r="P168" s="27" t="s">
        <v>8315</v>
      </c>
      <c r="Q168" s="27" t="s">
        <v>8316</v>
      </c>
      <c r="R168" s="31">
        <v>42125.644467592589</v>
      </c>
      <c r="S168" s="31">
        <v>42155.644467592589</v>
      </c>
    </row>
    <row r="169" spans="1:19" ht="116" x14ac:dyDescent="0.35">
      <c r="A169" s="27">
        <v>3992</v>
      </c>
      <c r="B169" s="28" t="s">
        <v>3988</v>
      </c>
      <c r="C169" s="28" t="s">
        <v>8098</v>
      </c>
      <c r="D169" s="29">
        <v>10000</v>
      </c>
      <c r="E169" s="30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 t="b">
        <v>0</v>
      </c>
      <c r="M169" s="27" t="s">
        <v>8269</v>
      </c>
      <c r="N169" s="27">
        <v>5</v>
      </c>
      <c r="O169" s="27">
        <v>60.11</v>
      </c>
      <c r="P169" s="27" t="s">
        <v>8315</v>
      </c>
      <c r="Q169" s="27" t="s">
        <v>8316</v>
      </c>
      <c r="R169" s="31">
        <v>42289.94049768518</v>
      </c>
      <c r="S169" s="31">
        <v>42349.982164351852</v>
      </c>
    </row>
    <row r="170" spans="1:19" ht="72.5" x14ac:dyDescent="0.35">
      <c r="A170" s="27">
        <v>3993</v>
      </c>
      <c r="B170" s="28" t="s">
        <v>3989</v>
      </c>
      <c r="C170" s="28" t="s">
        <v>8099</v>
      </c>
      <c r="D170" s="29">
        <v>50000</v>
      </c>
      <c r="E170" s="30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 t="b">
        <v>0</v>
      </c>
      <c r="M170" s="27" t="s">
        <v>8269</v>
      </c>
      <c r="N170" s="27">
        <v>0</v>
      </c>
      <c r="O170" s="27">
        <v>3</v>
      </c>
      <c r="P170" s="27" t="s">
        <v>8315</v>
      </c>
      <c r="Q170" s="27" t="s">
        <v>8316</v>
      </c>
      <c r="R170" s="31">
        <v>42107.864722222221</v>
      </c>
      <c r="S170" s="31">
        <v>42137.864722222221</v>
      </c>
    </row>
    <row r="171" spans="1:19" ht="58" x14ac:dyDescent="0.35">
      <c r="A171" s="27">
        <v>3994</v>
      </c>
      <c r="B171" s="28" t="s">
        <v>3990</v>
      </c>
      <c r="C171" s="28" t="s">
        <v>8100</v>
      </c>
      <c r="D171" s="29">
        <v>2000</v>
      </c>
      <c r="E171" s="30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 t="b">
        <v>0</v>
      </c>
      <c r="M171" s="27" t="s">
        <v>8269</v>
      </c>
      <c r="N171" s="27">
        <v>0</v>
      </c>
      <c r="O171" s="27">
        <v>5</v>
      </c>
      <c r="P171" s="27" t="s">
        <v>8315</v>
      </c>
      <c r="Q171" s="27" t="s">
        <v>8316</v>
      </c>
      <c r="R171" s="31">
        <v>41809.389930555553</v>
      </c>
      <c r="S171" s="31">
        <v>41839.389930555553</v>
      </c>
    </row>
    <row r="172" spans="1:19" ht="87" x14ac:dyDescent="0.35">
      <c r="A172" s="27">
        <v>3996</v>
      </c>
      <c r="B172" s="28" t="s">
        <v>3992</v>
      </c>
      <c r="C172" s="28" t="s">
        <v>8102</v>
      </c>
      <c r="D172" s="29">
        <v>3000</v>
      </c>
      <c r="E172" s="30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 t="b">
        <v>0</v>
      </c>
      <c r="M172" s="27" t="s">
        <v>8269</v>
      </c>
      <c r="N172" s="27">
        <v>17</v>
      </c>
      <c r="O172" s="27">
        <v>29.24</v>
      </c>
      <c r="P172" s="27" t="s">
        <v>8315</v>
      </c>
      <c r="Q172" s="27" t="s">
        <v>8316</v>
      </c>
      <c r="R172" s="31">
        <v>41950.26694444444</v>
      </c>
      <c r="S172" s="31">
        <v>41963.669444444444</v>
      </c>
    </row>
    <row r="173" spans="1:19" ht="72.5" x14ac:dyDescent="0.35">
      <c r="A173" s="27">
        <v>3998</v>
      </c>
      <c r="B173" s="28" t="s">
        <v>3994</v>
      </c>
      <c r="C173" s="28" t="s">
        <v>8104</v>
      </c>
      <c r="D173" s="29">
        <v>1250</v>
      </c>
      <c r="E173" s="30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 t="b">
        <v>0</v>
      </c>
      <c r="M173" s="27" t="s">
        <v>8269</v>
      </c>
      <c r="N173" s="27">
        <v>57</v>
      </c>
      <c r="O173" s="27">
        <v>59.58</v>
      </c>
      <c r="P173" s="27" t="s">
        <v>8315</v>
      </c>
      <c r="Q173" s="27" t="s">
        <v>8316</v>
      </c>
      <c r="R173" s="31">
        <v>42061.963263888887</v>
      </c>
      <c r="S173" s="31">
        <v>42091.921597222223</v>
      </c>
    </row>
    <row r="174" spans="1:19" ht="101.5" x14ac:dyDescent="0.35">
      <c r="A174" s="27">
        <v>3999</v>
      </c>
      <c r="B174" s="28" t="s">
        <v>3995</v>
      </c>
      <c r="C174" s="28" t="s">
        <v>8105</v>
      </c>
      <c r="D174" s="29">
        <v>7000</v>
      </c>
      <c r="E174" s="30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 t="b">
        <v>0</v>
      </c>
      <c r="M174" s="27" t="s">
        <v>8269</v>
      </c>
      <c r="N174" s="27">
        <v>17</v>
      </c>
      <c r="O174" s="27">
        <v>82.57</v>
      </c>
      <c r="P174" s="27" t="s">
        <v>8315</v>
      </c>
      <c r="Q174" s="27" t="s">
        <v>8316</v>
      </c>
      <c r="R174" s="31">
        <v>41842.828680555554</v>
      </c>
      <c r="S174" s="31">
        <v>41882.827650462961</v>
      </c>
    </row>
    <row r="175" spans="1:19" ht="29" x14ac:dyDescent="0.35">
      <c r="A175" s="27">
        <v>4000</v>
      </c>
      <c r="B175" s="28" t="s">
        <v>3996</v>
      </c>
      <c r="C175" s="28" t="s">
        <v>8106</v>
      </c>
      <c r="D175" s="29">
        <v>8000</v>
      </c>
      <c r="E175" s="30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 t="b">
        <v>0</v>
      </c>
      <c r="M175" s="27" t="s">
        <v>8269</v>
      </c>
      <c r="N175" s="27">
        <v>0</v>
      </c>
      <c r="O175" s="27">
        <v>10</v>
      </c>
      <c r="P175" s="27" t="s">
        <v>8315</v>
      </c>
      <c r="Q175" s="27" t="s">
        <v>8316</v>
      </c>
      <c r="R175" s="31">
        <v>42437.64534722222</v>
      </c>
      <c r="S175" s="31">
        <v>42497.603680555556</v>
      </c>
    </row>
    <row r="176" spans="1:19" ht="101.5" x14ac:dyDescent="0.35">
      <c r="A176" s="27">
        <v>4002</v>
      </c>
      <c r="B176" s="28" t="s">
        <v>3998</v>
      </c>
      <c r="C176" s="28" t="s">
        <v>8108</v>
      </c>
      <c r="D176" s="29">
        <v>1250</v>
      </c>
      <c r="E176" s="30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 t="b">
        <v>0</v>
      </c>
      <c r="M176" s="27" t="s">
        <v>8269</v>
      </c>
      <c r="N176" s="27">
        <v>2</v>
      </c>
      <c r="O176" s="27">
        <v>5.75</v>
      </c>
      <c r="P176" s="27" t="s">
        <v>8315</v>
      </c>
      <c r="Q176" s="27" t="s">
        <v>8316</v>
      </c>
      <c r="R176" s="31">
        <v>41879.043530092589</v>
      </c>
      <c r="S176" s="31">
        <v>41909.043530092589</v>
      </c>
    </row>
    <row r="177" spans="1:19" ht="72.5" x14ac:dyDescent="0.35">
      <c r="A177" s="27">
        <v>4003</v>
      </c>
      <c r="B177" s="28" t="s">
        <v>3999</v>
      </c>
      <c r="C177" s="28" t="s">
        <v>8071</v>
      </c>
      <c r="D177" s="29">
        <v>2000</v>
      </c>
      <c r="E177" s="30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 t="b">
        <v>0</v>
      </c>
      <c r="M177" s="27" t="s">
        <v>8269</v>
      </c>
      <c r="N177" s="27">
        <v>10</v>
      </c>
      <c r="O177" s="27">
        <v>100.5</v>
      </c>
      <c r="P177" s="27" t="s">
        <v>8315</v>
      </c>
      <c r="Q177" s="27" t="s">
        <v>8316</v>
      </c>
      <c r="R177" s="31">
        <v>42020.587349537032</v>
      </c>
      <c r="S177" s="31">
        <v>42050.587349537032</v>
      </c>
    </row>
    <row r="178" spans="1:19" ht="43.5" x14ac:dyDescent="0.35">
      <c r="A178" s="27">
        <v>4004</v>
      </c>
      <c r="B178" s="28" t="s">
        <v>4000</v>
      </c>
      <c r="C178" s="28" t="s">
        <v>8109</v>
      </c>
      <c r="D178" s="29">
        <v>500</v>
      </c>
      <c r="E178" s="30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 t="b">
        <v>0</v>
      </c>
      <c r="M178" s="27" t="s">
        <v>8269</v>
      </c>
      <c r="N178" s="27">
        <v>0</v>
      </c>
      <c r="O178" s="27">
        <v>1</v>
      </c>
      <c r="P178" s="27" t="s">
        <v>8315</v>
      </c>
      <c r="Q178" s="27" t="s">
        <v>8316</v>
      </c>
      <c r="R178" s="31">
        <v>41890.16269675926</v>
      </c>
      <c r="S178" s="31">
        <v>41920.16269675926</v>
      </c>
    </row>
    <row r="179" spans="1:19" ht="87" x14ac:dyDescent="0.35">
      <c r="A179" s="27">
        <v>4005</v>
      </c>
      <c r="B179" s="28" t="s">
        <v>4001</v>
      </c>
      <c r="C179" s="28" t="s">
        <v>8110</v>
      </c>
      <c r="D179" s="29">
        <v>3000</v>
      </c>
      <c r="E179" s="30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 t="b">
        <v>0</v>
      </c>
      <c r="M179" s="27" t="s">
        <v>8269</v>
      </c>
      <c r="N179" s="27">
        <v>1</v>
      </c>
      <c r="O179" s="27">
        <v>20</v>
      </c>
      <c r="P179" s="27" t="s">
        <v>8315</v>
      </c>
      <c r="Q179" s="27" t="s">
        <v>8316</v>
      </c>
      <c r="R179" s="31">
        <v>41872.807696759257</v>
      </c>
      <c r="S179" s="31">
        <v>41932.807696759257</v>
      </c>
    </row>
    <row r="180" spans="1:19" ht="87" x14ac:dyDescent="0.35">
      <c r="A180" s="27">
        <v>4006</v>
      </c>
      <c r="B180" s="28" t="s">
        <v>4002</v>
      </c>
      <c r="C180" s="28" t="s">
        <v>8111</v>
      </c>
      <c r="D180" s="29">
        <v>30000</v>
      </c>
      <c r="E180" s="30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 t="b">
        <v>0</v>
      </c>
      <c r="M180" s="27" t="s">
        <v>8269</v>
      </c>
      <c r="N180" s="27">
        <v>0</v>
      </c>
      <c r="O180" s="27">
        <v>2</v>
      </c>
      <c r="P180" s="27" t="s">
        <v>8315</v>
      </c>
      <c r="Q180" s="27" t="s">
        <v>8316</v>
      </c>
      <c r="R180" s="31">
        <v>42391.772997685184</v>
      </c>
      <c r="S180" s="31">
        <v>42416.772997685184</v>
      </c>
    </row>
    <row r="181" spans="1:19" ht="87" x14ac:dyDescent="0.35">
      <c r="A181" s="27">
        <v>4007</v>
      </c>
      <c r="B181" s="28" t="s">
        <v>4003</v>
      </c>
      <c r="C181" s="28" t="s">
        <v>8112</v>
      </c>
      <c r="D181" s="29">
        <v>2000</v>
      </c>
      <c r="E181" s="30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 t="b">
        <v>0</v>
      </c>
      <c r="M181" s="27" t="s">
        <v>8269</v>
      </c>
      <c r="N181" s="27">
        <v>0</v>
      </c>
      <c r="O181" s="27">
        <v>5</v>
      </c>
      <c r="P181" s="27" t="s">
        <v>8315</v>
      </c>
      <c r="Q181" s="27" t="s">
        <v>8316</v>
      </c>
      <c r="R181" s="31">
        <v>41848.772928240738</v>
      </c>
      <c r="S181" s="31">
        <v>41877.686111111114</v>
      </c>
    </row>
    <row r="182" spans="1:19" ht="87" x14ac:dyDescent="0.35">
      <c r="A182" s="27">
        <v>4010</v>
      </c>
      <c r="B182" s="28" t="s">
        <v>4006</v>
      </c>
      <c r="C182" s="28" t="s">
        <v>8115</v>
      </c>
      <c r="D182" s="29">
        <v>7200</v>
      </c>
      <c r="E182" s="30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 t="b">
        <v>0</v>
      </c>
      <c r="M182" s="27" t="s">
        <v>8269</v>
      </c>
      <c r="N182" s="27">
        <v>24</v>
      </c>
      <c r="O182" s="27">
        <v>45.84</v>
      </c>
      <c r="P182" s="27" t="s">
        <v>8315</v>
      </c>
      <c r="Q182" s="27" t="s">
        <v>8316</v>
      </c>
      <c r="R182" s="31">
        <v>41921.770439814813</v>
      </c>
      <c r="S182" s="31">
        <v>41938.770439814813</v>
      </c>
    </row>
    <row r="183" spans="1:19" ht="87" x14ac:dyDescent="0.35">
      <c r="A183" s="27">
        <v>4013</v>
      </c>
      <c r="B183" s="28" t="s">
        <v>4009</v>
      </c>
      <c r="C183" s="28" t="s">
        <v>8118</v>
      </c>
      <c r="D183" s="29">
        <v>2000</v>
      </c>
      <c r="E183" s="30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 t="b">
        <v>0</v>
      </c>
      <c r="M183" s="27" t="s">
        <v>8269</v>
      </c>
      <c r="N183" s="27">
        <v>1</v>
      </c>
      <c r="O183" s="27">
        <v>13</v>
      </c>
      <c r="P183" s="27" t="s">
        <v>8315</v>
      </c>
      <c r="Q183" s="27" t="s">
        <v>8316</v>
      </c>
      <c r="R183" s="31">
        <v>42021.301192129627</v>
      </c>
      <c r="S183" s="31">
        <v>42051.301192129627</v>
      </c>
    </row>
    <row r="184" spans="1:19" ht="87" x14ac:dyDescent="0.35">
      <c r="A184" s="27">
        <v>4014</v>
      </c>
      <c r="B184" s="28" t="s">
        <v>4010</v>
      </c>
      <c r="C184" s="28" t="s">
        <v>8119</v>
      </c>
      <c r="D184" s="29">
        <v>9000</v>
      </c>
      <c r="E184" s="30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 t="b">
        <v>0</v>
      </c>
      <c r="M184" s="27" t="s">
        <v>8269</v>
      </c>
      <c r="N184" s="27">
        <v>0</v>
      </c>
      <c r="O184" s="27">
        <v>0</v>
      </c>
      <c r="P184" s="27" t="s">
        <v>8315</v>
      </c>
      <c r="Q184" s="27" t="s">
        <v>8316</v>
      </c>
      <c r="R184" s="31">
        <v>42419.246168981481</v>
      </c>
      <c r="S184" s="31">
        <v>42434.246168981481</v>
      </c>
    </row>
    <row r="185" spans="1:19" ht="87" x14ac:dyDescent="0.35">
      <c r="A185" s="27">
        <v>4015</v>
      </c>
      <c r="B185" s="28" t="s">
        <v>4011</v>
      </c>
      <c r="C185" s="28" t="s">
        <v>8120</v>
      </c>
      <c r="D185" s="29">
        <v>7000</v>
      </c>
      <c r="E185" s="30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 t="b">
        <v>0</v>
      </c>
      <c r="M185" s="27" t="s">
        <v>8269</v>
      </c>
      <c r="N185" s="27">
        <v>0</v>
      </c>
      <c r="O185" s="27">
        <v>1</v>
      </c>
      <c r="P185" s="27" t="s">
        <v>8315</v>
      </c>
      <c r="Q185" s="27" t="s">
        <v>8316</v>
      </c>
      <c r="R185" s="31">
        <v>42174.780821759254</v>
      </c>
      <c r="S185" s="31">
        <v>42204.780821759254</v>
      </c>
    </row>
    <row r="186" spans="1:19" ht="101.5" x14ac:dyDescent="0.35">
      <c r="A186" s="27">
        <v>4017</v>
      </c>
      <c r="B186" s="28" t="s">
        <v>4013</v>
      </c>
      <c r="C186" s="28" t="s">
        <v>8122</v>
      </c>
      <c r="D186" s="29">
        <v>10000</v>
      </c>
      <c r="E186" s="30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 t="b">
        <v>0</v>
      </c>
      <c r="M186" s="27" t="s">
        <v>8269</v>
      </c>
      <c r="N186" s="27">
        <v>1</v>
      </c>
      <c r="O186" s="27">
        <v>52.5</v>
      </c>
      <c r="P186" s="27" t="s">
        <v>8315</v>
      </c>
      <c r="Q186" s="27" t="s">
        <v>8316</v>
      </c>
      <c r="R186" s="31">
        <v>41856.672152777777</v>
      </c>
      <c r="S186" s="31">
        <v>41886.672152777777</v>
      </c>
    </row>
    <row r="187" spans="1:19" ht="87" x14ac:dyDescent="0.35">
      <c r="A187" s="27">
        <v>4019</v>
      </c>
      <c r="B187" s="28" t="s">
        <v>4015</v>
      </c>
      <c r="C187" s="28" t="s">
        <v>8124</v>
      </c>
      <c r="D187" s="29">
        <v>3500</v>
      </c>
      <c r="E187" s="30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 t="b">
        <v>0</v>
      </c>
      <c r="M187" s="27" t="s">
        <v>8269</v>
      </c>
      <c r="N187" s="27">
        <v>1</v>
      </c>
      <c r="O187" s="27">
        <v>7.25</v>
      </c>
      <c r="P187" s="27" t="s">
        <v>8315</v>
      </c>
      <c r="Q187" s="27" t="s">
        <v>8316</v>
      </c>
      <c r="R187" s="31">
        <v>42417.675879629634</v>
      </c>
      <c r="S187" s="31">
        <v>42475.686111111107</v>
      </c>
    </row>
    <row r="188" spans="1:19" ht="87" x14ac:dyDescent="0.35">
      <c r="A188" s="27">
        <v>4020</v>
      </c>
      <c r="B188" s="28" t="s">
        <v>4016</v>
      </c>
      <c r="C188" s="28" t="s">
        <v>8125</v>
      </c>
      <c r="D188" s="29">
        <v>600</v>
      </c>
      <c r="E188" s="30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 t="b">
        <v>0</v>
      </c>
      <c r="M188" s="27" t="s">
        <v>8269</v>
      </c>
      <c r="N188" s="27">
        <v>17</v>
      </c>
      <c r="O188" s="27">
        <v>33.33</v>
      </c>
      <c r="P188" s="27" t="s">
        <v>8315</v>
      </c>
      <c r="Q188" s="27" t="s">
        <v>8316</v>
      </c>
      <c r="R188" s="31">
        <v>42057.190960648149</v>
      </c>
      <c r="S188" s="31">
        <v>42087.149293981478</v>
      </c>
    </row>
    <row r="189" spans="1:19" ht="72.5" x14ac:dyDescent="0.35">
      <c r="A189" s="27">
        <v>4021</v>
      </c>
      <c r="B189" s="28" t="s">
        <v>4017</v>
      </c>
      <c r="C189" s="28" t="s">
        <v>8126</v>
      </c>
      <c r="D189" s="29">
        <v>15000</v>
      </c>
      <c r="E189" s="30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 t="b">
        <v>0</v>
      </c>
      <c r="M189" s="27" t="s">
        <v>8269</v>
      </c>
      <c r="N189" s="27">
        <v>1</v>
      </c>
      <c r="O189" s="27">
        <v>62.5</v>
      </c>
      <c r="P189" s="27" t="s">
        <v>8315</v>
      </c>
      <c r="Q189" s="27" t="s">
        <v>8316</v>
      </c>
      <c r="R189" s="31">
        <v>41878.911550925928</v>
      </c>
      <c r="S189" s="31">
        <v>41938.911550925928</v>
      </c>
    </row>
    <row r="190" spans="1:19" ht="101.5" x14ac:dyDescent="0.35">
      <c r="A190" s="27">
        <v>4022</v>
      </c>
      <c r="B190" s="28" t="s">
        <v>4018</v>
      </c>
      <c r="C190" s="28" t="s">
        <v>8127</v>
      </c>
      <c r="D190" s="29">
        <v>18000</v>
      </c>
      <c r="E190" s="30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 t="b">
        <v>0</v>
      </c>
      <c r="M190" s="27" t="s">
        <v>8269</v>
      </c>
      <c r="N190" s="27">
        <v>70</v>
      </c>
      <c r="O190" s="27">
        <v>63.56</v>
      </c>
      <c r="P190" s="27" t="s">
        <v>8315</v>
      </c>
      <c r="Q190" s="27" t="s">
        <v>8316</v>
      </c>
      <c r="R190" s="31">
        <v>41990.584108796291</v>
      </c>
      <c r="S190" s="31">
        <v>42036.120833333334</v>
      </c>
    </row>
    <row r="191" spans="1:19" ht="72.5" x14ac:dyDescent="0.35">
      <c r="A191" s="27">
        <v>4023</v>
      </c>
      <c r="B191" s="28" t="s">
        <v>4019</v>
      </c>
      <c r="C191" s="28" t="s">
        <v>8128</v>
      </c>
      <c r="D191" s="29">
        <v>7000</v>
      </c>
      <c r="E191" s="30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 t="b">
        <v>0</v>
      </c>
      <c r="M191" s="27" t="s">
        <v>8269</v>
      </c>
      <c r="N191" s="27">
        <v>0</v>
      </c>
      <c r="O191" s="27">
        <v>0</v>
      </c>
      <c r="P191" s="27" t="s">
        <v>8315</v>
      </c>
      <c r="Q191" s="27" t="s">
        <v>8316</v>
      </c>
      <c r="R191" s="31">
        <v>42408.999571759254</v>
      </c>
      <c r="S191" s="31">
        <v>42453.957905092597</v>
      </c>
    </row>
    <row r="192" spans="1:19" ht="101.5" x14ac:dyDescent="0.35">
      <c r="A192" s="27">
        <v>4024</v>
      </c>
      <c r="B192" s="28" t="s">
        <v>4020</v>
      </c>
      <c r="C192" s="28" t="s">
        <v>8129</v>
      </c>
      <c r="D192" s="29">
        <v>800</v>
      </c>
      <c r="E192" s="30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 t="b">
        <v>0</v>
      </c>
      <c r="M192" s="27" t="s">
        <v>8269</v>
      </c>
      <c r="N192" s="27">
        <v>1</v>
      </c>
      <c r="O192" s="27">
        <v>10</v>
      </c>
      <c r="P192" s="27" t="s">
        <v>8315</v>
      </c>
      <c r="Q192" s="27" t="s">
        <v>8316</v>
      </c>
      <c r="R192" s="31">
        <v>42217.670104166667</v>
      </c>
      <c r="S192" s="31">
        <v>42247.670104166667</v>
      </c>
    </row>
    <row r="193" spans="1:19" ht="72.5" x14ac:dyDescent="0.35">
      <c r="A193" s="27">
        <v>4026</v>
      </c>
      <c r="B193" s="28" t="s">
        <v>4022</v>
      </c>
      <c r="C193" s="28" t="s">
        <v>8131</v>
      </c>
      <c r="D193" s="29">
        <v>4000</v>
      </c>
      <c r="E193" s="30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 t="b">
        <v>0</v>
      </c>
      <c r="M193" s="27" t="s">
        <v>8269</v>
      </c>
      <c r="N193" s="27">
        <v>0</v>
      </c>
      <c r="O193" s="27">
        <v>0</v>
      </c>
      <c r="P193" s="27" t="s">
        <v>8315</v>
      </c>
      <c r="Q193" s="27" t="s">
        <v>8316</v>
      </c>
      <c r="R193" s="31">
        <v>42282.655543981484</v>
      </c>
      <c r="S193" s="31">
        <v>42342.697210648148</v>
      </c>
    </row>
    <row r="194" spans="1:19" ht="101.5" x14ac:dyDescent="0.35">
      <c r="A194" s="27">
        <v>4027</v>
      </c>
      <c r="B194" s="28" t="s">
        <v>4023</v>
      </c>
      <c r="C194" s="28" t="s">
        <v>8132</v>
      </c>
      <c r="D194" s="29">
        <v>3000</v>
      </c>
      <c r="E194" s="30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 t="b">
        <v>0</v>
      </c>
      <c r="M194" s="27" t="s">
        <v>8269</v>
      </c>
      <c r="N194" s="27">
        <v>7</v>
      </c>
      <c r="O194" s="27">
        <v>30.71</v>
      </c>
      <c r="P194" s="27" t="s">
        <v>8315</v>
      </c>
      <c r="Q194" s="27" t="s">
        <v>8316</v>
      </c>
      <c r="R194" s="31">
        <v>42768.97084490741</v>
      </c>
      <c r="S194" s="31">
        <v>42789.041666666672</v>
      </c>
    </row>
    <row r="195" spans="1:19" ht="87" x14ac:dyDescent="0.35">
      <c r="A195" s="27">
        <v>4028</v>
      </c>
      <c r="B195" s="28" t="s">
        <v>4024</v>
      </c>
      <c r="C195" s="28" t="s">
        <v>8133</v>
      </c>
      <c r="D195" s="29">
        <v>2000</v>
      </c>
      <c r="E195" s="30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 t="b">
        <v>0</v>
      </c>
      <c r="M195" s="27" t="s">
        <v>8269</v>
      </c>
      <c r="N195" s="27">
        <v>28</v>
      </c>
      <c r="O195" s="27">
        <v>51</v>
      </c>
      <c r="P195" s="27" t="s">
        <v>8315</v>
      </c>
      <c r="Q195" s="27" t="s">
        <v>8316</v>
      </c>
      <c r="R195" s="31">
        <v>41765.938657407409</v>
      </c>
      <c r="S195" s="31">
        <v>41795.938657407409</v>
      </c>
    </row>
    <row r="196" spans="1:19" ht="87" x14ac:dyDescent="0.35">
      <c r="A196" s="27">
        <v>4029</v>
      </c>
      <c r="B196" s="28" t="s">
        <v>4025</v>
      </c>
      <c r="C196" s="28" t="s">
        <v>8134</v>
      </c>
      <c r="D196" s="29">
        <v>20000</v>
      </c>
      <c r="E196" s="30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 t="b">
        <v>0</v>
      </c>
      <c r="M196" s="27" t="s">
        <v>8269</v>
      </c>
      <c r="N196" s="27">
        <v>0</v>
      </c>
      <c r="O196" s="27">
        <v>0</v>
      </c>
      <c r="P196" s="27" t="s">
        <v>8315</v>
      </c>
      <c r="Q196" s="27" t="s">
        <v>8316</v>
      </c>
      <c r="R196" s="31">
        <v>42322.025115740747</v>
      </c>
      <c r="S196" s="31">
        <v>42352.025115740747</v>
      </c>
    </row>
    <row r="197" spans="1:19" ht="87" x14ac:dyDescent="0.35">
      <c r="A197" s="27">
        <v>4030</v>
      </c>
      <c r="B197" s="28" t="s">
        <v>4026</v>
      </c>
      <c r="C197" s="28" t="s">
        <v>8135</v>
      </c>
      <c r="D197" s="29">
        <v>2500</v>
      </c>
      <c r="E197" s="30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 t="b">
        <v>0</v>
      </c>
      <c r="M197" s="27" t="s">
        <v>8269</v>
      </c>
      <c r="N197" s="27">
        <v>16</v>
      </c>
      <c r="O197" s="27">
        <v>66.67</v>
      </c>
      <c r="P197" s="27" t="s">
        <v>8315</v>
      </c>
      <c r="Q197" s="27" t="s">
        <v>8316</v>
      </c>
      <c r="R197" s="31">
        <v>42374.655081018514</v>
      </c>
      <c r="S197" s="31">
        <v>42403.784027777772</v>
      </c>
    </row>
    <row r="198" spans="1:19" ht="116" x14ac:dyDescent="0.35">
      <c r="A198" s="27">
        <v>4031</v>
      </c>
      <c r="B198" s="28" t="s">
        <v>4027</v>
      </c>
      <c r="C198" s="28" t="s">
        <v>8136</v>
      </c>
      <c r="D198" s="29">
        <v>5000</v>
      </c>
      <c r="E198" s="30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 t="b">
        <v>0</v>
      </c>
      <c r="M198" s="27" t="s">
        <v>8269</v>
      </c>
      <c r="N198" s="27">
        <v>0</v>
      </c>
      <c r="O198" s="27">
        <v>0</v>
      </c>
      <c r="P198" s="27" t="s">
        <v>8315</v>
      </c>
      <c r="Q198" s="27" t="s">
        <v>8316</v>
      </c>
      <c r="R198" s="31">
        <v>41941.585231481484</v>
      </c>
      <c r="S198" s="31">
        <v>41991.626898148148</v>
      </c>
    </row>
    <row r="199" spans="1:19" ht="101.5" x14ac:dyDescent="0.35">
      <c r="A199" s="27">
        <v>4032</v>
      </c>
      <c r="B199" s="28" t="s">
        <v>4028</v>
      </c>
      <c r="C199" s="28" t="s">
        <v>8137</v>
      </c>
      <c r="D199" s="29">
        <v>6048</v>
      </c>
      <c r="E199" s="30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 t="b">
        <v>0</v>
      </c>
      <c r="M199" s="27" t="s">
        <v>8269</v>
      </c>
      <c r="N199" s="27">
        <v>7</v>
      </c>
      <c r="O199" s="27">
        <v>59</v>
      </c>
      <c r="P199" s="27" t="s">
        <v>8315</v>
      </c>
      <c r="Q199" s="27" t="s">
        <v>8316</v>
      </c>
      <c r="R199" s="31">
        <v>42293.809212962966</v>
      </c>
      <c r="S199" s="31">
        <v>42353.85087962963</v>
      </c>
    </row>
    <row r="200" spans="1:19" ht="116" x14ac:dyDescent="0.35">
      <c r="A200" s="27">
        <v>4034</v>
      </c>
      <c r="B200" s="28" t="s">
        <v>4030</v>
      </c>
      <c r="C200" s="28" t="s">
        <v>8139</v>
      </c>
      <c r="D200" s="29">
        <v>13500</v>
      </c>
      <c r="E200" s="30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 t="b">
        <v>0</v>
      </c>
      <c r="M200" s="27" t="s">
        <v>8269</v>
      </c>
      <c r="N200" s="27">
        <v>1</v>
      </c>
      <c r="O200" s="27">
        <v>100</v>
      </c>
      <c r="P200" s="27" t="s">
        <v>8315</v>
      </c>
      <c r="Q200" s="27" t="s">
        <v>8316</v>
      </c>
      <c r="R200" s="31">
        <v>42067.947337962964</v>
      </c>
      <c r="S200" s="31">
        <v>42097.905671296292</v>
      </c>
    </row>
    <row r="201" spans="1:19" ht="58" x14ac:dyDescent="0.35">
      <c r="A201" s="27">
        <v>4035</v>
      </c>
      <c r="B201" s="28" t="s">
        <v>4031</v>
      </c>
      <c r="C201" s="28" t="s">
        <v>8140</v>
      </c>
      <c r="D201" s="29">
        <v>10000</v>
      </c>
      <c r="E201" s="30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 t="b">
        <v>0</v>
      </c>
      <c r="M201" s="27" t="s">
        <v>8269</v>
      </c>
      <c r="N201" s="27">
        <v>37</v>
      </c>
      <c r="O201" s="27">
        <v>147.4</v>
      </c>
      <c r="P201" s="27" t="s">
        <v>8315</v>
      </c>
      <c r="Q201" s="27" t="s">
        <v>8316</v>
      </c>
      <c r="R201" s="31">
        <v>41903.882951388885</v>
      </c>
      <c r="S201" s="31">
        <v>41933.882951388885</v>
      </c>
    </row>
    <row r="202" spans="1:19" ht="87" x14ac:dyDescent="0.35">
      <c r="A202" s="27">
        <v>4036</v>
      </c>
      <c r="B202" s="28" t="s">
        <v>4032</v>
      </c>
      <c r="C202" s="28" t="s">
        <v>7438</v>
      </c>
      <c r="D202" s="29">
        <v>6000</v>
      </c>
      <c r="E202" s="30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 t="b">
        <v>0</v>
      </c>
      <c r="M202" s="27" t="s">
        <v>8269</v>
      </c>
      <c r="N202" s="27">
        <v>47</v>
      </c>
      <c r="O202" s="27">
        <v>166.06</v>
      </c>
      <c r="P202" s="27" t="s">
        <v>8315</v>
      </c>
      <c r="Q202" s="27" t="s">
        <v>8316</v>
      </c>
      <c r="R202" s="31">
        <v>41804.937083333331</v>
      </c>
      <c r="S202" s="31">
        <v>41821.9375</v>
      </c>
    </row>
    <row r="203" spans="1:19" ht="101.5" x14ac:dyDescent="0.35">
      <c r="A203" s="27">
        <v>4037</v>
      </c>
      <c r="B203" s="28" t="s">
        <v>4033</v>
      </c>
      <c r="C203" s="28" t="s">
        <v>8141</v>
      </c>
      <c r="D203" s="29">
        <v>700</v>
      </c>
      <c r="E203" s="30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 t="b">
        <v>0</v>
      </c>
      <c r="M203" s="27" t="s">
        <v>8269</v>
      </c>
      <c r="N203" s="27">
        <v>11</v>
      </c>
      <c r="O203" s="27">
        <v>40</v>
      </c>
      <c r="P203" s="27" t="s">
        <v>8315</v>
      </c>
      <c r="Q203" s="27" t="s">
        <v>8316</v>
      </c>
      <c r="R203" s="31">
        <v>42497.070775462969</v>
      </c>
      <c r="S203" s="31">
        <v>42514.600694444445</v>
      </c>
    </row>
    <row r="204" spans="1:19" ht="116" x14ac:dyDescent="0.35">
      <c r="A204" s="27">
        <v>4038</v>
      </c>
      <c r="B204" s="28" t="s">
        <v>4034</v>
      </c>
      <c r="C204" s="28" t="s">
        <v>8142</v>
      </c>
      <c r="D204" s="29">
        <v>2500</v>
      </c>
      <c r="E204" s="30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 t="b">
        <v>0</v>
      </c>
      <c r="M204" s="27" t="s">
        <v>8269</v>
      </c>
      <c r="N204" s="27">
        <v>12</v>
      </c>
      <c r="O204" s="27">
        <v>75.25</v>
      </c>
      <c r="P204" s="27" t="s">
        <v>8315</v>
      </c>
      <c r="Q204" s="27" t="s">
        <v>8316</v>
      </c>
      <c r="R204" s="31">
        <v>41869.798726851855</v>
      </c>
      <c r="S204" s="31">
        <v>41929.798726851855</v>
      </c>
    </row>
    <row r="205" spans="1:19" ht="87" x14ac:dyDescent="0.35">
      <c r="A205" s="27">
        <v>4039</v>
      </c>
      <c r="B205" s="28" t="s">
        <v>4035</v>
      </c>
      <c r="C205" s="28" t="s">
        <v>8143</v>
      </c>
      <c r="D205" s="29">
        <v>500</v>
      </c>
      <c r="E205" s="30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 t="b">
        <v>0</v>
      </c>
      <c r="M205" s="27" t="s">
        <v>8269</v>
      </c>
      <c r="N205" s="27">
        <v>60</v>
      </c>
      <c r="O205" s="27">
        <v>60</v>
      </c>
      <c r="P205" s="27" t="s">
        <v>8315</v>
      </c>
      <c r="Q205" s="27" t="s">
        <v>8316</v>
      </c>
      <c r="R205" s="31">
        <v>42305.670914351853</v>
      </c>
      <c r="S205" s="31">
        <v>42339.249305555553</v>
      </c>
    </row>
    <row r="206" spans="1:19" ht="87" x14ac:dyDescent="0.35">
      <c r="A206" s="27">
        <v>4040</v>
      </c>
      <c r="B206" s="28" t="s">
        <v>4036</v>
      </c>
      <c r="C206" s="28" t="s">
        <v>8144</v>
      </c>
      <c r="D206" s="29">
        <v>8000</v>
      </c>
      <c r="E206" s="30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 t="b">
        <v>0</v>
      </c>
      <c r="M206" s="27" t="s">
        <v>8269</v>
      </c>
      <c r="N206" s="27">
        <v>31</v>
      </c>
      <c r="O206" s="27">
        <v>1250</v>
      </c>
      <c r="P206" s="27" t="s">
        <v>8315</v>
      </c>
      <c r="Q206" s="27" t="s">
        <v>8316</v>
      </c>
      <c r="R206" s="31">
        <v>42144.231527777782</v>
      </c>
      <c r="S206" s="31">
        <v>42203.125</v>
      </c>
    </row>
    <row r="207" spans="1:19" ht="87" x14ac:dyDescent="0.35">
      <c r="A207" s="27">
        <v>4042</v>
      </c>
      <c r="B207" s="28" t="s">
        <v>4038</v>
      </c>
      <c r="C207" s="28" t="s">
        <v>8146</v>
      </c>
      <c r="D207" s="29">
        <v>10000</v>
      </c>
      <c r="E207" s="30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 t="b">
        <v>0</v>
      </c>
      <c r="M207" s="27" t="s">
        <v>8269</v>
      </c>
      <c r="N207" s="27">
        <v>0</v>
      </c>
      <c r="O207" s="27">
        <v>7</v>
      </c>
      <c r="P207" s="27" t="s">
        <v>8315</v>
      </c>
      <c r="Q207" s="27" t="s">
        <v>8316</v>
      </c>
      <c r="R207" s="31">
        <v>41995.084074074075</v>
      </c>
      <c r="S207" s="31">
        <v>42024.802777777775</v>
      </c>
    </row>
    <row r="208" spans="1:19" ht="87" x14ac:dyDescent="0.35">
      <c r="A208" s="27">
        <v>4044</v>
      </c>
      <c r="B208" s="28" t="s">
        <v>4040</v>
      </c>
      <c r="C208" s="28" t="s">
        <v>8148</v>
      </c>
      <c r="D208" s="29">
        <v>600</v>
      </c>
      <c r="E208" s="30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 t="b">
        <v>0</v>
      </c>
      <c r="M208" s="27" t="s">
        <v>8269</v>
      </c>
      <c r="N208" s="27">
        <v>38</v>
      </c>
      <c r="O208" s="27">
        <v>56.25</v>
      </c>
      <c r="P208" s="27" t="s">
        <v>8315</v>
      </c>
      <c r="Q208" s="27" t="s">
        <v>8316</v>
      </c>
      <c r="R208" s="31">
        <v>42074.219699074078</v>
      </c>
      <c r="S208" s="31">
        <v>42104.208333333328</v>
      </c>
    </row>
    <row r="209" spans="1:19" ht="101.5" x14ac:dyDescent="0.35">
      <c r="A209" s="27">
        <v>4046</v>
      </c>
      <c r="B209" s="28" t="s">
        <v>4042</v>
      </c>
      <c r="C209" s="28" t="s">
        <v>8150</v>
      </c>
      <c r="D209" s="29">
        <v>5600</v>
      </c>
      <c r="E209" s="30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 t="b">
        <v>0</v>
      </c>
      <c r="M209" s="27" t="s">
        <v>8269</v>
      </c>
      <c r="N209" s="27">
        <v>8</v>
      </c>
      <c r="O209" s="27">
        <v>38.33</v>
      </c>
      <c r="P209" s="27" t="s">
        <v>8315</v>
      </c>
      <c r="Q209" s="27" t="s">
        <v>8316</v>
      </c>
      <c r="R209" s="31">
        <v>41904.650578703702</v>
      </c>
      <c r="S209" s="31">
        <v>41934.650578703702</v>
      </c>
    </row>
    <row r="210" spans="1:19" ht="130.5" x14ac:dyDescent="0.35">
      <c r="A210" s="27">
        <v>4047</v>
      </c>
      <c r="B210" s="28" t="s">
        <v>4043</v>
      </c>
      <c r="C210" s="28" t="s">
        <v>8151</v>
      </c>
      <c r="D210" s="29">
        <v>5000</v>
      </c>
      <c r="E210" s="30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 t="b">
        <v>0</v>
      </c>
      <c r="M210" s="27" t="s">
        <v>8269</v>
      </c>
      <c r="N210" s="27">
        <v>2</v>
      </c>
      <c r="O210" s="27">
        <v>27.5</v>
      </c>
      <c r="P210" s="27" t="s">
        <v>8315</v>
      </c>
      <c r="Q210" s="27" t="s">
        <v>8316</v>
      </c>
      <c r="R210" s="31">
        <v>41991.022488425922</v>
      </c>
      <c r="S210" s="31">
        <v>42015.041666666672</v>
      </c>
    </row>
    <row r="211" spans="1:19" ht="116" x14ac:dyDescent="0.35">
      <c r="A211" s="27">
        <v>4049</v>
      </c>
      <c r="B211" s="28" t="s">
        <v>4045</v>
      </c>
      <c r="C211" s="28" t="s">
        <v>8153</v>
      </c>
      <c r="D211" s="29">
        <v>20000</v>
      </c>
      <c r="E211" s="30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 t="b">
        <v>0</v>
      </c>
      <c r="M211" s="27" t="s">
        <v>8269</v>
      </c>
      <c r="N211" s="27">
        <v>0</v>
      </c>
      <c r="O211" s="27">
        <v>16</v>
      </c>
      <c r="P211" s="27" t="s">
        <v>8315</v>
      </c>
      <c r="Q211" s="27" t="s">
        <v>8316</v>
      </c>
      <c r="R211" s="31">
        <v>42169.958506944444</v>
      </c>
      <c r="S211" s="31">
        <v>42199.958506944444</v>
      </c>
    </row>
    <row r="212" spans="1:19" ht="101.5" x14ac:dyDescent="0.35">
      <c r="A212" s="27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 t="b">
        <v>0</v>
      </c>
      <c r="M212" s="27" t="s">
        <v>8269</v>
      </c>
      <c r="N212" s="27">
        <v>0</v>
      </c>
      <c r="O212" s="27">
        <v>1</v>
      </c>
      <c r="P212" s="27" t="s">
        <v>8315</v>
      </c>
      <c r="Q212" s="27" t="s">
        <v>8316</v>
      </c>
      <c r="R212" s="31">
        <v>41905.636469907404</v>
      </c>
      <c r="S212" s="31">
        <v>41935.636469907404</v>
      </c>
    </row>
    <row r="213" spans="1:19" ht="87" x14ac:dyDescent="0.35">
      <c r="A213" s="27">
        <v>4051</v>
      </c>
      <c r="B213" s="28" t="s">
        <v>4047</v>
      </c>
      <c r="C213" s="28" t="s">
        <v>8155</v>
      </c>
      <c r="D213" s="29">
        <v>500</v>
      </c>
      <c r="E213" s="30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 t="b">
        <v>0</v>
      </c>
      <c r="M213" s="27" t="s">
        <v>8269</v>
      </c>
      <c r="N213" s="27">
        <v>0</v>
      </c>
      <c r="O213" s="27">
        <v>0</v>
      </c>
      <c r="P213" s="27" t="s">
        <v>8315</v>
      </c>
      <c r="Q213" s="27" t="s">
        <v>8316</v>
      </c>
      <c r="R213" s="31">
        <v>41761.810150462967</v>
      </c>
      <c r="S213" s="31">
        <v>41768.286805555559</v>
      </c>
    </row>
    <row r="214" spans="1:19" ht="101.5" x14ac:dyDescent="0.35">
      <c r="A214" s="27">
        <v>4052</v>
      </c>
      <c r="B214" s="28" t="s">
        <v>4048</v>
      </c>
      <c r="C214" s="28" t="s">
        <v>8156</v>
      </c>
      <c r="D214" s="29">
        <v>3000</v>
      </c>
      <c r="E214" s="30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 t="b">
        <v>0</v>
      </c>
      <c r="M214" s="27" t="s">
        <v>8269</v>
      </c>
      <c r="N214" s="27">
        <v>38</v>
      </c>
      <c r="O214" s="27">
        <v>86.62</v>
      </c>
      <c r="P214" s="27" t="s">
        <v>8315</v>
      </c>
      <c r="Q214" s="27" t="s">
        <v>8316</v>
      </c>
      <c r="R214" s="31">
        <v>41865.878657407404</v>
      </c>
      <c r="S214" s="31">
        <v>41925.878657407404</v>
      </c>
    </row>
    <row r="215" spans="1:19" ht="101.5" x14ac:dyDescent="0.35">
      <c r="A215" s="27">
        <v>4054</v>
      </c>
      <c r="B215" s="28" t="s">
        <v>4050</v>
      </c>
      <c r="C215" s="28" t="s">
        <v>8158</v>
      </c>
      <c r="D215" s="29">
        <v>8880</v>
      </c>
      <c r="E215" s="30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 t="b">
        <v>0</v>
      </c>
      <c r="M215" s="27" t="s">
        <v>8269</v>
      </c>
      <c r="N215" s="27">
        <v>0</v>
      </c>
      <c r="O215" s="27">
        <v>0</v>
      </c>
      <c r="P215" s="27" t="s">
        <v>8315</v>
      </c>
      <c r="Q215" s="27" t="s">
        <v>8316</v>
      </c>
      <c r="R215" s="31">
        <v>42613.841261574074</v>
      </c>
      <c r="S215" s="31">
        <v>42644.166666666672</v>
      </c>
    </row>
    <row r="216" spans="1:19" ht="87" x14ac:dyDescent="0.35">
      <c r="A216" s="27">
        <v>4056</v>
      </c>
      <c r="B216" s="28" t="s">
        <v>4052</v>
      </c>
      <c r="C216" s="28" t="s">
        <v>8160</v>
      </c>
      <c r="D216" s="29">
        <v>1500</v>
      </c>
      <c r="E216" s="30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 t="b">
        <v>0</v>
      </c>
      <c r="M216" s="27" t="s">
        <v>8269</v>
      </c>
      <c r="N216" s="27">
        <v>53</v>
      </c>
      <c r="O216" s="27">
        <v>88.33</v>
      </c>
      <c r="P216" s="27" t="s">
        <v>8315</v>
      </c>
      <c r="Q216" s="27" t="s">
        <v>8316</v>
      </c>
      <c r="R216" s="31">
        <v>42534.933321759265</v>
      </c>
      <c r="S216" s="31">
        <v>42554.832638888889</v>
      </c>
    </row>
    <row r="217" spans="1:19" ht="87" x14ac:dyDescent="0.35">
      <c r="A217" s="27">
        <v>4058</v>
      </c>
      <c r="B217" s="28" t="s">
        <v>4054</v>
      </c>
      <c r="C217" s="28" t="s">
        <v>8162</v>
      </c>
      <c r="D217" s="29">
        <v>3750</v>
      </c>
      <c r="E217" s="30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 t="b">
        <v>0</v>
      </c>
      <c r="M217" s="27" t="s">
        <v>8269</v>
      </c>
      <c r="N217" s="27">
        <v>3</v>
      </c>
      <c r="O217" s="27">
        <v>23.75</v>
      </c>
      <c r="P217" s="27" t="s">
        <v>8315</v>
      </c>
      <c r="Q217" s="27" t="s">
        <v>8316</v>
      </c>
      <c r="R217" s="31">
        <v>42446.060694444444</v>
      </c>
      <c r="S217" s="31">
        <v>42461.165972222225</v>
      </c>
    </row>
    <row r="218" spans="1:19" ht="130.5" x14ac:dyDescent="0.35">
      <c r="A218" s="27">
        <v>4061</v>
      </c>
      <c r="B218" s="28" t="s">
        <v>4057</v>
      </c>
      <c r="C218" s="28" t="s">
        <v>8165</v>
      </c>
      <c r="D218" s="29">
        <v>525</v>
      </c>
      <c r="E218" s="30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 t="b">
        <v>0</v>
      </c>
      <c r="M218" s="27" t="s">
        <v>8269</v>
      </c>
      <c r="N218" s="27">
        <v>0</v>
      </c>
      <c r="O218" s="27">
        <v>0</v>
      </c>
      <c r="P218" s="27" t="s">
        <v>8315</v>
      </c>
      <c r="Q218" s="27" t="s">
        <v>8316</v>
      </c>
      <c r="R218" s="31">
        <v>42421.141469907408</v>
      </c>
      <c r="S218" s="31">
        <v>42481.099803240737</v>
      </c>
    </row>
    <row r="219" spans="1:19" ht="130.5" x14ac:dyDescent="0.35">
      <c r="A219" s="27">
        <v>4062</v>
      </c>
      <c r="B219" s="28" t="s">
        <v>4058</v>
      </c>
      <c r="C219" s="28" t="s">
        <v>8166</v>
      </c>
      <c r="D219" s="29">
        <v>20000</v>
      </c>
      <c r="E219" s="30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 t="b">
        <v>0</v>
      </c>
      <c r="M219" s="27" t="s">
        <v>8269</v>
      </c>
      <c r="N219" s="27">
        <v>2</v>
      </c>
      <c r="O219" s="27">
        <v>163.33000000000001</v>
      </c>
      <c r="P219" s="27" t="s">
        <v>8315</v>
      </c>
      <c r="Q219" s="27" t="s">
        <v>8316</v>
      </c>
      <c r="R219" s="31">
        <v>42523.739212962959</v>
      </c>
      <c r="S219" s="31">
        <v>42553.739212962959</v>
      </c>
    </row>
    <row r="220" spans="1:19" ht="72.5" x14ac:dyDescent="0.35">
      <c r="A220" s="27">
        <v>4065</v>
      </c>
      <c r="B220" s="28" t="s">
        <v>4061</v>
      </c>
      <c r="C220" s="28" t="s">
        <v>8169</v>
      </c>
      <c r="D220" s="29">
        <v>4000</v>
      </c>
      <c r="E220" s="30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 t="b">
        <v>0</v>
      </c>
      <c r="M220" s="27" t="s">
        <v>8269</v>
      </c>
      <c r="N220" s="27">
        <v>1</v>
      </c>
      <c r="O220" s="27">
        <v>6.75</v>
      </c>
      <c r="P220" s="27" t="s">
        <v>8315</v>
      </c>
      <c r="Q220" s="27" t="s">
        <v>8316</v>
      </c>
      <c r="R220" s="31">
        <v>41833.951516203706</v>
      </c>
      <c r="S220" s="31">
        <v>41863.951516203706</v>
      </c>
    </row>
    <row r="221" spans="1:19" ht="116" x14ac:dyDescent="0.35">
      <c r="A221" s="27">
        <v>4066</v>
      </c>
      <c r="B221" s="28" t="s">
        <v>4062</v>
      </c>
      <c r="C221" s="28" t="s">
        <v>8170</v>
      </c>
      <c r="D221" s="29">
        <v>15000</v>
      </c>
      <c r="E221" s="30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 t="b">
        <v>0</v>
      </c>
      <c r="M221" s="27" t="s">
        <v>8269</v>
      </c>
      <c r="N221" s="27">
        <v>0</v>
      </c>
      <c r="O221" s="27">
        <v>25</v>
      </c>
      <c r="P221" s="27" t="s">
        <v>8315</v>
      </c>
      <c r="Q221" s="27" t="s">
        <v>8316</v>
      </c>
      <c r="R221" s="31">
        <v>42479.039212962962</v>
      </c>
      <c r="S221" s="31">
        <v>42509.039212962962</v>
      </c>
    </row>
    <row r="222" spans="1:19" ht="116" x14ac:dyDescent="0.35">
      <c r="A222" s="27">
        <v>4067</v>
      </c>
      <c r="B222" s="28" t="s">
        <v>4063</v>
      </c>
      <c r="C222" s="28" t="s">
        <v>7998</v>
      </c>
      <c r="D222" s="29">
        <v>5000</v>
      </c>
      <c r="E222" s="30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 t="b">
        <v>0</v>
      </c>
      <c r="M222" s="27" t="s">
        <v>8269</v>
      </c>
      <c r="N222" s="27">
        <v>61</v>
      </c>
      <c r="O222" s="27">
        <v>179.12</v>
      </c>
      <c r="P222" s="27" t="s">
        <v>8315</v>
      </c>
      <c r="Q222" s="27" t="s">
        <v>8316</v>
      </c>
      <c r="R222" s="31">
        <v>42235.117476851854</v>
      </c>
      <c r="S222" s="31">
        <v>42275.117476851854</v>
      </c>
    </row>
    <row r="223" spans="1:19" ht="101.5" x14ac:dyDescent="0.35">
      <c r="A223" s="27">
        <v>4068</v>
      </c>
      <c r="B223" s="28" t="s">
        <v>4064</v>
      </c>
      <c r="C223" s="28" t="s">
        <v>8171</v>
      </c>
      <c r="D223" s="29">
        <v>3495</v>
      </c>
      <c r="E223" s="30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 t="b">
        <v>0</v>
      </c>
      <c r="M223" s="27" t="s">
        <v>8269</v>
      </c>
      <c r="N223" s="27">
        <v>1</v>
      </c>
      <c r="O223" s="27">
        <v>34.950000000000003</v>
      </c>
      <c r="P223" s="27" t="s">
        <v>8315</v>
      </c>
      <c r="Q223" s="27" t="s">
        <v>8316</v>
      </c>
      <c r="R223" s="31">
        <v>42718.963599537034</v>
      </c>
      <c r="S223" s="31">
        <v>42748.961805555555</v>
      </c>
    </row>
    <row r="224" spans="1:19" ht="72.5" x14ac:dyDescent="0.35">
      <c r="A224" s="27">
        <v>4070</v>
      </c>
      <c r="B224" s="28" t="s">
        <v>4066</v>
      </c>
      <c r="C224" s="28" t="s">
        <v>8173</v>
      </c>
      <c r="D224" s="29">
        <v>1000</v>
      </c>
      <c r="E224" s="30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 t="b">
        <v>0</v>
      </c>
      <c r="M224" s="27" t="s">
        <v>8269</v>
      </c>
      <c r="N224" s="27">
        <v>17</v>
      </c>
      <c r="O224" s="27">
        <v>27.5</v>
      </c>
      <c r="P224" s="27" t="s">
        <v>8315</v>
      </c>
      <c r="Q224" s="27" t="s">
        <v>8316</v>
      </c>
      <c r="R224" s="31">
        <v>42031.666898148149</v>
      </c>
      <c r="S224" s="31">
        <v>42064.125</v>
      </c>
    </row>
    <row r="225" spans="1:19" ht="101.5" x14ac:dyDescent="0.35">
      <c r="A225" s="27">
        <v>4073</v>
      </c>
      <c r="B225" s="28" t="s">
        <v>4069</v>
      </c>
      <c r="C225" s="28" t="s">
        <v>8176</v>
      </c>
      <c r="D225" s="29">
        <v>3500</v>
      </c>
      <c r="E225" s="30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 t="b">
        <v>0</v>
      </c>
      <c r="M225" s="27" t="s">
        <v>8269</v>
      </c>
      <c r="N225" s="27">
        <v>1</v>
      </c>
      <c r="O225" s="27">
        <v>18.5</v>
      </c>
      <c r="P225" s="27" t="s">
        <v>8315</v>
      </c>
      <c r="Q225" s="27" t="s">
        <v>8316</v>
      </c>
      <c r="R225" s="31">
        <v>42078.34520833334</v>
      </c>
      <c r="S225" s="31">
        <v>42133.166666666672</v>
      </c>
    </row>
    <row r="226" spans="1:19" ht="101.5" x14ac:dyDescent="0.35">
      <c r="A226" s="27">
        <v>4076</v>
      </c>
      <c r="B226" s="28" t="s">
        <v>4072</v>
      </c>
      <c r="C226" s="28" t="s">
        <v>8179</v>
      </c>
      <c r="D226" s="29">
        <v>700</v>
      </c>
      <c r="E226" s="30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 t="b">
        <v>0</v>
      </c>
      <c r="M226" s="27" t="s">
        <v>8269</v>
      </c>
      <c r="N226" s="27">
        <v>0</v>
      </c>
      <c r="O226" s="27">
        <v>0</v>
      </c>
      <c r="P226" s="27" t="s">
        <v>8315</v>
      </c>
      <c r="Q226" s="27" t="s">
        <v>8316</v>
      </c>
      <c r="R226" s="31">
        <v>41905.795706018522</v>
      </c>
      <c r="S226" s="31">
        <v>41933.82708333333</v>
      </c>
    </row>
    <row r="227" spans="1:19" ht="101.5" x14ac:dyDescent="0.35">
      <c r="A227" s="27">
        <v>4077</v>
      </c>
      <c r="B227" s="28" t="s">
        <v>4073</v>
      </c>
      <c r="C227" s="28" t="s">
        <v>8180</v>
      </c>
      <c r="D227" s="29">
        <v>15000</v>
      </c>
      <c r="E227" s="30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 t="b">
        <v>0</v>
      </c>
      <c r="M227" s="27" t="s">
        <v>8269</v>
      </c>
      <c r="N227" s="27">
        <v>9</v>
      </c>
      <c r="O227" s="27">
        <v>222.5</v>
      </c>
      <c r="P227" s="27" t="s">
        <v>8315</v>
      </c>
      <c r="Q227" s="27" t="s">
        <v>8316</v>
      </c>
      <c r="R227" s="31">
        <v>42695.7105787037</v>
      </c>
      <c r="S227" s="31">
        <v>42725.7105787037</v>
      </c>
    </row>
    <row r="228" spans="1:19" ht="87" x14ac:dyDescent="0.35">
      <c r="A228" s="27">
        <v>4079</v>
      </c>
      <c r="B228" s="28" t="s">
        <v>4075</v>
      </c>
      <c r="C228" s="28" t="s">
        <v>8182</v>
      </c>
      <c r="D228" s="29">
        <v>3000</v>
      </c>
      <c r="E228" s="30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 t="b">
        <v>0</v>
      </c>
      <c r="M228" s="27" t="s">
        <v>8269</v>
      </c>
      <c r="N228" s="27">
        <v>0</v>
      </c>
      <c r="O228" s="27">
        <v>5</v>
      </c>
      <c r="P228" s="27" t="s">
        <v>8315</v>
      </c>
      <c r="Q228" s="27" t="s">
        <v>8316</v>
      </c>
      <c r="R228" s="31">
        <v>42510.938900462963</v>
      </c>
      <c r="S228" s="31">
        <v>42540.938900462963</v>
      </c>
    </row>
    <row r="229" spans="1:19" ht="87" x14ac:dyDescent="0.35">
      <c r="A229" s="27">
        <v>4080</v>
      </c>
      <c r="B229" s="28" t="s">
        <v>4076</v>
      </c>
      <c r="C229" s="28" t="s">
        <v>8183</v>
      </c>
      <c r="D229" s="29">
        <v>3000</v>
      </c>
      <c r="E229" s="30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 t="b">
        <v>0</v>
      </c>
      <c r="M229" s="27" t="s">
        <v>8269</v>
      </c>
      <c r="N229" s="27">
        <v>0</v>
      </c>
      <c r="O229" s="27">
        <v>0</v>
      </c>
      <c r="P229" s="27" t="s">
        <v>8315</v>
      </c>
      <c r="Q229" s="27" t="s">
        <v>8316</v>
      </c>
      <c r="R229" s="31">
        <v>42511.698101851856</v>
      </c>
      <c r="S229" s="31">
        <v>42535.787500000006</v>
      </c>
    </row>
    <row r="230" spans="1:19" ht="116" x14ac:dyDescent="0.35">
      <c r="A230" s="27">
        <v>4081</v>
      </c>
      <c r="B230" s="28" t="s">
        <v>4077</v>
      </c>
      <c r="C230" s="28" t="s">
        <v>8184</v>
      </c>
      <c r="D230" s="29">
        <v>2224</v>
      </c>
      <c r="E230" s="30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 t="b">
        <v>0</v>
      </c>
      <c r="M230" s="27" t="s">
        <v>8269</v>
      </c>
      <c r="N230" s="27">
        <v>16</v>
      </c>
      <c r="O230" s="27">
        <v>29.17</v>
      </c>
      <c r="P230" s="27" t="s">
        <v>8315</v>
      </c>
      <c r="Q230" s="27" t="s">
        <v>8316</v>
      </c>
      <c r="R230" s="31">
        <v>42041.581307870365</v>
      </c>
      <c r="S230" s="31">
        <v>42071.539641203708</v>
      </c>
    </row>
    <row r="231" spans="1:19" ht="101.5" x14ac:dyDescent="0.35">
      <c r="A231" s="27">
        <v>4082</v>
      </c>
      <c r="B231" s="28" t="s">
        <v>4078</v>
      </c>
      <c r="C231" s="28" t="s">
        <v>8185</v>
      </c>
      <c r="D231" s="29">
        <v>150</v>
      </c>
      <c r="E231" s="30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 t="b">
        <v>0</v>
      </c>
      <c r="M231" s="27" t="s">
        <v>8269</v>
      </c>
      <c r="N231" s="27">
        <v>2</v>
      </c>
      <c r="O231" s="27">
        <v>1.5</v>
      </c>
      <c r="P231" s="27" t="s">
        <v>8315</v>
      </c>
      <c r="Q231" s="27" t="s">
        <v>8316</v>
      </c>
      <c r="R231" s="31">
        <v>42307.189270833333</v>
      </c>
      <c r="S231" s="31">
        <v>42322.958333333328</v>
      </c>
    </row>
    <row r="232" spans="1:19" ht="87" x14ac:dyDescent="0.35">
      <c r="A232" s="27">
        <v>4083</v>
      </c>
      <c r="B232" s="28" t="s">
        <v>4079</v>
      </c>
      <c r="C232" s="28" t="s">
        <v>8186</v>
      </c>
      <c r="D232" s="29">
        <v>3500</v>
      </c>
      <c r="E232" s="30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 t="b">
        <v>0</v>
      </c>
      <c r="M232" s="27" t="s">
        <v>8269</v>
      </c>
      <c r="N232" s="27">
        <v>22</v>
      </c>
      <c r="O232" s="27">
        <v>126.5</v>
      </c>
      <c r="P232" s="27" t="s">
        <v>8315</v>
      </c>
      <c r="Q232" s="27" t="s">
        <v>8316</v>
      </c>
      <c r="R232" s="31">
        <v>42353.761759259258</v>
      </c>
      <c r="S232" s="31">
        <v>42383.761759259258</v>
      </c>
    </row>
    <row r="233" spans="1:19" ht="87" x14ac:dyDescent="0.35">
      <c r="A233" s="27">
        <v>4085</v>
      </c>
      <c r="B233" s="28" t="s">
        <v>4081</v>
      </c>
      <c r="C233" s="28" t="s">
        <v>8188</v>
      </c>
      <c r="D233" s="29">
        <v>3500</v>
      </c>
      <c r="E233" s="30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 t="b">
        <v>0</v>
      </c>
      <c r="M233" s="27" t="s">
        <v>8269</v>
      </c>
      <c r="N233" s="27">
        <v>0</v>
      </c>
      <c r="O233" s="27">
        <v>10</v>
      </c>
      <c r="P233" s="27" t="s">
        <v>8315</v>
      </c>
      <c r="Q233" s="27" t="s">
        <v>8316</v>
      </c>
      <c r="R233" s="31">
        <v>42058.603877314818</v>
      </c>
      <c r="S233" s="31">
        <v>42087.165972222225</v>
      </c>
    </row>
    <row r="234" spans="1:19" ht="87" x14ac:dyDescent="0.35">
      <c r="A234" s="27">
        <v>4086</v>
      </c>
      <c r="B234" s="28" t="s">
        <v>4082</v>
      </c>
      <c r="C234" s="28" t="s">
        <v>8189</v>
      </c>
      <c r="D234" s="29">
        <v>1000</v>
      </c>
      <c r="E234" s="30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 t="b">
        <v>0</v>
      </c>
      <c r="M234" s="27" t="s">
        <v>8269</v>
      </c>
      <c r="N234" s="27">
        <v>5</v>
      </c>
      <c r="O234" s="27">
        <v>9.4</v>
      </c>
      <c r="P234" s="27" t="s">
        <v>8315</v>
      </c>
      <c r="Q234" s="27" t="s">
        <v>8316</v>
      </c>
      <c r="R234" s="31">
        <v>42304.940960648149</v>
      </c>
      <c r="S234" s="31">
        <v>42329.166666666672</v>
      </c>
    </row>
    <row r="235" spans="1:19" ht="72.5" x14ac:dyDescent="0.35">
      <c r="A235" s="27">
        <v>4087</v>
      </c>
      <c r="B235" s="28" t="s">
        <v>4083</v>
      </c>
      <c r="C235" s="28" t="s">
        <v>8190</v>
      </c>
      <c r="D235" s="29">
        <v>9600</v>
      </c>
      <c r="E235" s="30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 t="b">
        <v>0</v>
      </c>
      <c r="M235" s="27" t="s">
        <v>8269</v>
      </c>
      <c r="N235" s="27">
        <v>0</v>
      </c>
      <c r="O235" s="27">
        <v>0</v>
      </c>
      <c r="P235" s="27" t="s">
        <v>8315</v>
      </c>
      <c r="Q235" s="27" t="s">
        <v>8316</v>
      </c>
      <c r="R235" s="31">
        <v>42538.742893518516</v>
      </c>
      <c r="S235" s="31">
        <v>42568.742893518516</v>
      </c>
    </row>
    <row r="236" spans="1:19" ht="116" x14ac:dyDescent="0.35">
      <c r="A236" s="27">
        <v>4089</v>
      </c>
      <c r="B236" s="28" t="s">
        <v>4085</v>
      </c>
      <c r="C236" s="28" t="s">
        <v>8192</v>
      </c>
      <c r="D236" s="29">
        <v>5000</v>
      </c>
      <c r="E236" s="30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 t="b">
        <v>0</v>
      </c>
      <c r="M236" s="27" t="s">
        <v>8269</v>
      </c>
      <c r="N236" s="27">
        <v>5</v>
      </c>
      <c r="O236" s="27">
        <v>30</v>
      </c>
      <c r="P236" s="27" t="s">
        <v>8315</v>
      </c>
      <c r="Q236" s="27" t="s">
        <v>8316</v>
      </c>
      <c r="R236" s="31">
        <v>42122.732499999998</v>
      </c>
      <c r="S236" s="31">
        <v>42155.732638888891</v>
      </c>
    </row>
    <row r="237" spans="1:19" ht="87" x14ac:dyDescent="0.35">
      <c r="A237" s="27">
        <v>4090</v>
      </c>
      <c r="B237" s="28" t="s">
        <v>4086</v>
      </c>
      <c r="C237" s="28" t="s">
        <v>8193</v>
      </c>
      <c r="D237" s="29">
        <v>1000</v>
      </c>
      <c r="E237" s="30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 t="b">
        <v>0</v>
      </c>
      <c r="M237" s="27" t="s">
        <v>8269</v>
      </c>
      <c r="N237" s="27">
        <v>3</v>
      </c>
      <c r="O237" s="27">
        <v>10.67</v>
      </c>
      <c r="P237" s="27" t="s">
        <v>8315</v>
      </c>
      <c r="Q237" s="27" t="s">
        <v>8316</v>
      </c>
      <c r="R237" s="31">
        <v>42209.67288194444</v>
      </c>
      <c r="S237" s="31">
        <v>42223.625</v>
      </c>
    </row>
    <row r="238" spans="1:19" ht="87" x14ac:dyDescent="0.35">
      <c r="A238" s="27">
        <v>4091</v>
      </c>
      <c r="B238" s="28" t="s">
        <v>4087</v>
      </c>
      <c r="C238" s="28" t="s">
        <v>8194</v>
      </c>
      <c r="D238" s="29">
        <v>1600</v>
      </c>
      <c r="E238" s="30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 t="b">
        <v>0</v>
      </c>
      <c r="M238" s="27" t="s">
        <v>8269</v>
      </c>
      <c r="N238" s="27">
        <v>13</v>
      </c>
      <c r="O238" s="27">
        <v>25.5</v>
      </c>
      <c r="P238" s="27" t="s">
        <v>8315</v>
      </c>
      <c r="Q238" s="27" t="s">
        <v>8316</v>
      </c>
      <c r="R238" s="31">
        <v>41990.506377314814</v>
      </c>
      <c r="S238" s="31">
        <v>42020.506377314814</v>
      </c>
    </row>
    <row r="239" spans="1:19" ht="87" x14ac:dyDescent="0.35">
      <c r="A239" s="27">
        <v>4092</v>
      </c>
      <c r="B239" s="28" t="s">
        <v>4088</v>
      </c>
      <c r="C239" s="28" t="s">
        <v>8195</v>
      </c>
      <c r="D239" s="29">
        <v>110000</v>
      </c>
      <c r="E239" s="30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 t="b">
        <v>0</v>
      </c>
      <c r="M239" s="27" t="s">
        <v>8269</v>
      </c>
      <c r="N239" s="27">
        <v>0</v>
      </c>
      <c r="O239" s="27">
        <v>20</v>
      </c>
      <c r="P239" s="27" t="s">
        <v>8315</v>
      </c>
      <c r="Q239" s="27" t="s">
        <v>8316</v>
      </c>
      <c r="R239" s="31">
        <v>42039.194988425923</v>
      </c>
      <c r="S239" s="31">
        <v>42099.153321759266</v>
      </c>
    </row>
    <row r="240" spans="1:19" ht="101.5" x14ac:dyDescent="0.35">
      <c r="A240" s="27">
        <v>4094</v>
      </c>
      <c r="B240" s="28" t="s">
        <v>4090</v>
      </c>
      <c r="C240" s="28" t="s">
        <v>8197</v>
      </c>
      <c r="D240" s="29">
        <v>2000</v>
      </c>
      <c r="E240" s="30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 t="b">
        <v>0</v>
      </c>
      <c r="M240" s="27" t="s">
        <v>8269</v>
      </c>
      <c r="N240" s="27">
        <v>37</v>
      </c>
      <c r="O240" s="27">
        <v>91.25</v>
      </c>
      <c r="P240" s="27" t="s">
        <v>8315</v>
      </c>
      <c r="Q240" s="27" t="s">
        <v>8316</v>
      </c>
      <c r="R240" s="31">
        <v>41890.086805555555</v>
      </c>
      <c r="S240" s="31">
        <v>41934.207638888889</v>
      </c>
    </row>
    <row r="241" spans="1:19" ht="72.5" x14ac:dyDescent="0.35">
      <c r="A241" s="27">
        <v>4098</v>
      </c>
      <c r="B241" s="28" t="s">
        <v>4094</v>
      </c>
      <c r="C241" s="28" t="s">
        <v>8201</v>
      </c>
      <c r="D241" s="29">
        <v>75000</v>
      </c>
      <c r="E241" s="30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 t="b">
        <v>0</v>
      </c>
      <c r="M241" s="27" t="s">
        <v>8269</v>
      </c>
      <c r="N241" s="27">
        <v>0</v>
      </c>
      <c r="O241" s="27">
        <v>0</v>
      </c>
      <c r="P241" s="27" t="s">
        <v>8315</v>
      </c>
      <c r="Q241" s="27" t="s">
        <v>8316</v>
      </c>
      <c r="R241" s="31">
        <v>42495.722187499996</v>
      </c>
      <c r="S241" s="31">
        <v>42525.722187499996</v>
      </c>
    </row>
    <row r="242" spans="1:19" ht="116" x14ac:dyDescent="0.35">
      <c r="A242" s="27">
        <v>4099</v>
      </c>
      <c r="B242" s="28" t="s">
        <v>4095</v>
      </c>
      <c r="C242" s="28" t="s">
        <v>8202</v>
      </c>
      <c r="D242" s="29">
        <v>4500</v>
      </c>
      <c r="E242" s="30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 t="b">
        <v>0</v>
      </c>
      <c r="M242" s="27" t="s">
        <v>8269</v>
      </c>
      <c r="N242" s="27">
        <v>1</v>
      </c>
      <c r="O242" s="27">
        <v>50</v>
      </c>
      <c r="P242" s="27" t="s">
        <v>8315</v>
      </c>
      <c r="Q242" s="27" t="s">
        <v>8316</v>
      </c>
      <c r="R242" s="31">
        <v>42570.850381944445</v>
      </c>
      <c r="S242" s="31">
        <v>42615.850381944445</v>
      </c>
    </row>
    <row r="243" spans="1:19" ht="87" x14ac:dyDescent="0.35">
      <c r="A243" s="27">
        <v>4100</v>
      </c>
      <c r="B243" s="28" t="s">
        <v>4096</v>
      </c>
      <c r="C243" s="28" t="s">
        <v>8203</v>
      </c>
      <c r="D243" s="29">
        <v>270</v>
      </c>
      <c r="E243" s="30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 t="b">
        <v>0</v>
      </c>
      <c r="M243" s="27" t="s">
        <v>8269</v>
      </c>
      <c r="N243" s="27">
        <v>0</v>
      </c>
      <c r="O243" s="27">
        <v>0</v>
      </c>
      <c r="P243" s="27" t="s">
        <v>8315</v>
      </c>
      <c r="Q243" s="27" t="s">
        <v>8316</v>
      </c>
      <c r="R243" s="31">
        <v>41927.124884259261</v>
      </c>
      <c r="S243" s="31">
        <v>41937.124884259261</v>
      </c>
    </row>
    <row r="244" spans="1:19" ht="116" x14ac:dyDescent="0.35">
      <c r="A244" s="27">
        <v>4101</v>
      </c>
      <c r="B244" s="28" t="s">
        <v>4097</v>
      </c>
      <c r="C244" s="28" t="s">
        <v>8204</v>
      </c>
      <c r="D244" s="29">
        <v>600</v>
      </c>
      <c r="E244" s="30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 t="b">
        <v>0</v>
      </c>
      <c r="M244" s="27" t="s">
        <v>8269</v>
      </c>
      <c r="N244" s="27">
        <v>0</v>
      </c>
      <c r="O244" s="27">
        <v>0</v>
      </c>
      <c r="P244" s="27" t="s">
        <v>8315</v>
      </c>
      <c r="Q244" s="27" t="s">
        <v>8316</v>
      </c>
      <c r="R244" s="31">
        <v>42730.903726851851</v>
      </c>
      <c r="S244" s="31">
        <v>42760.903726851851</v>
      </c>
    </row>
    <row r="245" spans="1:19" ht="87" x14ac:dyDescent="0.35">
      <c r="A245" s="27">
        <v>4102</v>
      </c>
      <c r="B245" s="28" t="s">
        <v>4098</v>
      </c>
      <c r="C245" s="28" t="s">
        <v>8205</v>
      </c>
      <c r="D245" s="29">
        <v>500</v>
      </c>
      <c r="E245" s="30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 t="b">
        <v>0</v>
      </c>
      <c r="M245" s="27" t="s">
        <v>8269</v>
      </c>
      <c r="N245" s="27">
        <v>27</v>
      </c>
      <c r="O245" s="27">
        <v>22.83</v>
      </c>
      <c r="P245" s="27" t="s">
        <v>8315</v>
      </c>
      <c r="Q245" s="27" t="s">
        <v>8316</v>
      </c>
      <c r="R245" s="31">
        <v>42475.848067129627</v>
      </c>
      <c r="S245" s="31">
        <v>42505.848067129627</v>
      </c>
    </row>
    <row r="246" spans="1:19" ht="87" x14ac:dyDescent="0.35">
      <c r="A246" s="27">
        <v>4103</v>
      </c>
      <c r="B246" s="28" t="s">
        <v>4099</v>
      </c>
      <c r="C246" s="28" t="s">
        <v>8206</v>
      </c>
      <c r="D246" s="29">
        <v>1000</v>
      </c>
      <c r="E246" s="30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 t="b">
        <v>0</v>
      </c>
      <c r="M246" s="27" t="s">
        <v>8269</v>
      </c>
      <c r="N246" s="27">
        <v>10</v>
      </c>
      <c r="O246" s="27">
        <v>16.670000000000002</v>
      </c>
      <c r="P246" s="27" t="s">
        <v>8315</v>
      </c>
      <c r="Q246" s="27" t="s">
        <v>8316</v>
      </c>
      <c r="R246" s="31">
        <v>42188.83293981482</v>
      </c>
      <c r="S246" s="31">
        <v>42242.772222222222</v>
      </c>
    </row>
    <row r="247" spans="1:19" ht="87" x14ac:dyDescent="0.35">
      <c r="A247" s="27">
        <v>4106</v>
      </c>
      <c r="B247" s="28" t="s">
        <v>4102</v>
      </c>
      <c r="C247" s="28" t="s">
        <v>8209</v>
      </c>
      <c r="D247" s="29">
        <v>5000</v>
      </c>
      <c r="E247" s="30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 t="b">
        <v>0</v>
      </c>
      <c r="M247" s="27" t="s">
        <v>8269</v>
      </c>
      <c r="N247" s="27">
        <v>71</v>
      </c>
      <c r="O247" s="27">
        <v>106.97</v>
      </c>
      <c r="P247" s="27" t="s">
        <v>8315</v>
      </c>
      <c r="Q247" s="27" t="s">
        <v>8316</v>
      </c>
      <c r="R247" s="31">
        <v>42053.049375000002</v>
      </c>
      <c r="S247" s="31">
        <v>42096.041666666672</v>
      </c>
    </row>
    <row r="248" spans="1:19" ht="87" x14ac:dyDescent="0.35">
      <c r="A248" s="27">
        <v>4107</v>
      </c>
      <c r="B248" s="28" t="s">
        <v>4103</v>
      </c>
      <c r="C248" s="28" t="s">
        <v>8210</v>
      </c>
      <c r="D248" s="29">
        <v>2000</v>
      </c>
      <c r="E248" s="30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 t="b">
        <v>0</v>
      </c>
      <c r="M248" s="27" t="s">
        <v>8269</v>
      </c>
      <c r="N248" s="27">
        <v>2</v>
      </c>
      <c r="O248" s="27">
        <v>10.25</v>
      </c>
      <c r="P248" s="27" t="s">
        <v>8315</v>
      </c>
      <c r="Q248" s="27" t="s">
        <v>8316</v>
      </c>
      <c r="R248" s="31">
        <v>41883.916678240741</v>
      </c>
      <c r="S248" s="31">
        <v>41906.916678240741</v>
      </c>
    </row>
    <row r="249" spans="1:19" ht="87" x14ac:dyDescent="0.35">
      <c r="A249" s="27">
        <v>4108</v>
      </c>
      <c r="B249" s="28" t="s">
        <v>4104</v>
      </c>
      <c r="C249" s="28" t="s">
        <v>8211</v>
      </c>
      <c r="D249" s="29">
        <v>3000</v>
      </c>
      <c r="E249" s="30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 t="b">
        <v>0</v>
      </c>
      <c r="M249" s="27" t="s">
        <v>8269</v>
      </c>
      <c r="N249" s="27">
        <v>2</v>
      </c>
      <c r="O249" s="27">
        <v>59</v>
      </c>
      <c r="P249" s="27" t="s">
        <v>8315</v>
      </c>
      <c r="Q249" s="27" t="s">
        <v>8316</v>
      </c>
      <c r="R249" s="31">
        <v>42767.031678240746</v>
      </c>
      <c r="S249" s="31">
        <v>42797.208333333328</v>
      </c>
    </row>
    <row r="250" spans="1:19" ht="72.5" x14ac:dyDescent="0.35">
      <c r="A250" s="27">
        <v>4111</v>
      </c>
      <c r="B250" s="28" t="s">
        <v>4107</v>
      </c>
      <c r="C250" s="28" t="s">
        <v>8214</v>
      </c>
      <c r="D250" s="29">
        <v>3000</v>
      </c>
      <c r="E250" s="30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 t="b">
        <v>0</v>
      </c>
      <c r="M250" s="27" t="s">
        <v>8269</v>
      </c>
      <c r="N250" s="27">
        <v>3</v>
      </c>
      <c r="O250" s="27">
        <v>15.67</v>
      </c>
      <c r="P250" s="27" t="s">
        <v>8315</v>
      </c>
      <c r="Q250" s="27" t="s">
        <v>8316</v>
      </c>
      <c r="R250" s="31">
        <v>42029.135879629626</v>
      </c>
      <c r="S250" s="31">
        <v>42059.135879629626</v>
      </c>
    </row>
    <row r="251" spans="1:19" ht="101.5" x14ac:dyDescent="0.35">
      <c r="A251" s="27">
        <v>4113</v>
      </c>
      <c r="B251" s="28" t="s">
        <v>4109</v>
      </c>
      <c r="C251" s="28" t="s">
        <v>8215</v>
      </c>
      <c r="D251" s="29">
        <v>1500</v>
      </c>
      <c r="E251" s="30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 t="b">
        <v>0</v>
      </c>
      <c r="M251" s="27" t="s">
        <v>8269</v>
      </c>
      <c r="N251" s="27">
        <v>0</v>
      </c>
      <c r="O251" s="27">
        <v>1</v>
      </c>
      <c r="P251" s="27" t="s">
        <v>8315</v>
      </c>
      <c r="Q251" s="27" t="s">
        <v>8316</v>
      </c>
      <c r="R251" s="31">
        <v>42358.573182870372</v>
      </c>
      <c r="S251" s="3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B5BE8-80C2-41F1-B88A-948EEAFC24AE}">
  <dimension ref="A1:D14"/>
  <sheetViews>
    <sheetView workbookViewId="0">
      <selection activeCell="E11" sqref="E11"/>
    </sheetView>
  </sheetViews>
  <sheetFormatPr defaultRowHeight="14.5" x14ac:dyDescent="0.35"/>
  <cols>
    <col min="1" max="1" width="26.26953125" bestFit="1" customWidth="1"/>
    <col min="2" max="2" width="11.6328125" bestFit="1" customWidth="1"/>
    <col min="3" max="3" width="12.6328125" bestFit="1" customWidth="1"/>
    <col min="4" max="4" width="10.08984375" bestFit="1" customWidth="1"/>
  </cols>
  <sheetData>
    <row r="1" spans="1:4" x14ac:dyDescent="0.35">
      <c r="B1" t="s">
        <v>8387</v>
      </c>
      <c r="C1" t="s">
        <v>8388</v>
      </c>
    </row>
    <row r="2" spans="1:4" x14ac:dyDescent="0.35">
      <c r="A2" t="s">
        <v>8389</v>
      </c>
      <c r="B2" s="32">
        <f>AVERAGE('Successful US Kickstarters'!D:D)</f>
        <v>5048.8786407766993</v>
      </c>
      <c r="C2" s="32">
        <f>AVERAGE('Failed US Kickstarters'!D:D)</f>
        <v>10554.212</v>
      </c>
      <c r="D2" s="6"/>
    </row>
    <row r="3" spans="1:4" x14ac:dyDescent="0.35">
      <c r="A3" t="s">
        <v>8390</v>
      </c>
      <c r="B3" s="32">
        <f>MEDIAN('Successful US Kickstarters'!D:D)</f>
        <v>3000</v>
      </c>
      <c r="C3" s="32">
        <f>MEDIAN('Failed US Kickstarters'!D:D)</f>
        <v>5000</v>
      </c>
    </row>
    <row r="4" spans="1:4" x14ac:dyDescent="0.35">
      <c r="A4" t="s">
        <v>8393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4" x14ac:dyDescent="0.35">
      <c r="A5" t="s">
        <v>8394</v>
      </c>
      <c r="B5" s="32">
        <f>_xlfn.QUARTILE.EXC('Successful US Kickstarters'!D:D, 3)</f>
        <v>5000</v>
      </c>
      <c r="C5" s="32">
        <f>_xlfn.QUARTILE.EXC('Failed US Kickstarters'!D:D, 3)</f>
        <v>10000</v>
      </c>
    </row>
    <row r="6" spans="1:4" x14ac:dyDescent="0.35">
      <c r="A6" t="s">
        <v>8395</v>
      </c>
      <c r="B6" s="32">
        <f>_xlfn.QUARTILE.EXC('Successful US Kickstarters'!D:D, 1)</f>
        <v>1500</v>
      </c>
      <c r="C6" s="32">
        <f>_xlfn.QUARTILE.EXC('Failed US Kickstarters'!D:D, 1)</f>
        <v>2000</v>
      </c>
    </row>
    <row r="7" spans="1:4" x14ac:dyDescent="0.35">
      <c r="A7" t="s">
        <v>8396</v>
      </c>
      <c r="B7" s="32">
        <f>B5-B6</f>
        <v>3500</v>
      </c>
      <c r="C7" s="32">
        <f>C5-C6</f>
        <v>8000</v>
      </c>
    </row>
    <row r="8" spans="1:4" x14ac:dyDescent="0.35">
      <c r="B8" s="32"/>
      <c r="C8" s="32"/>
    </row>
    <row r="9" spans="1:4" x14ac:dyDescent="0.35">
      <c r="A9" t="s">
        <v>8391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4" x14ac:dyDescent="0.35">
      <c r="A10" t="s">
        <v>8392</v>
      </c>
      <c r="B10" s="32">
        <f>MEDIAN('Successful US Kickstarters'!E:E)</f>
        <v>3167.5</v>
      </c>
      <c r="C10" s="32">
        <f>MEDIAN('Failed US Kickstarters'!E:E)</f>
        <v>103</v>
      </c>
    </row>
    <row r="11" spans="1:4" x14ac:dyDescent="0.35">
      <c r="A11" t="s">
        <v>8397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4" x14ac:dyDescent="0.35">
      <c r="A12" t="s">
        <v>8398</v>
      </c>
      <c r="B12" s="32">
        <f>_xlfn.QUARTILE.EXC('Successful US Kickstarters'!E:E, 3)</f>
        <v>5699</v>
      </c>
      <c r="C12" s="32">
        <f>_xlfn.QUARTILE.EXC('Failed US Kickstarters'!E:E,3)</f>
        <v>501</v>
      </c>
    </row>
    <row r="13" spans="1:4" x14ac:dyDescent="0.35">
      <c r="A13" t="s">
        <v>8399</v>
      </c>
      <c r="B13" s="32">
        <f>_xlfn.QUARTILE.EXC('Successful US Kickstarters'!E:E, 1)</f>
        <v>1716.5074999999999</v>
      </c>
      <c r="C13" s="32">
        <f>_xlfn.QUARTILE.EXC('Failed US Kickstarters'!E:E, 1)</f>
        <v>9.25</v>
      </c>
    </row>
    <row r="14" spans="1:4" x14ac:dyDescent="0.35">
      <c r="A14" t="s">
        <v>8400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Kickstarter</vt:lpstr>
      <vt:lpstr>Pivot Table Category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Shveta Gupta</cp:lastModifiedBy>
  <dcterms:created xsi:type="dcterms:W3CDTF">2017-04-20T15:17:24Z</dcterms:created>
  <dcterms:modified xsi:type="dcterms:W3CDTF">2021-06-26T16:07:38Z</dcterms:modified>
</cp:coreProperties>
</file>