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Witt Yee\Desktop\Data Analytics Projects\Excel Exercises\"/>
    </mc:Choice>
  </mc:AlternateContent>
  <xr:revisionPtr revIDLastSave="0" documentId="8_{9B348E89-D9DE-41F7-9E5B-97B90B3A3FD1}" xr6:coauthVersionLast="47" xr6:coauthVersionMax="47" xr10:uidLastSave="{00000000-0000-0000-0000-000000000000}"/>
  <bookViews>
    <workbookView xWindow="-120" yWindow="-120" windowWidth="20730" windowHeight="11160" activeTab="1"/>
  </bookViews>
  <sheets>
    <sheet name="Pivot table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44" i="1" s="1"/>
  <c r="G45" i="1"/>
  <c r="G46" i="1"/>
  <c r="G47" i="1"/>
  <c r="G48" i="1"/>
  <c r="G49" i="1"/>
  <c r="G50" i="1"/>
  <c r="G51" i="1"/>
  <c r="G52" i="1"/>
  <c r="G53" i="1"/>
  <c r="G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<sst xmlns="http://schemas.openxmlformats.org/spreadsheetml/2006/main" count="224" uniqueCount="125">
  <si>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</si>
  <si>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</si>
  <si>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</si>
  <si>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</si>
  <si>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</si>
  <si>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</si>
  <si>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</si>
  <si>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</si>
  <si>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</si>
  <si>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</si>
  <si>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</si>
  <si>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</si>
  <si>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</si>
  <si>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</si>
  <si>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</si>
  <si>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</si>
  <si>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</si>
  <si>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</si>
  <si>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</si>
  <si>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</si>
  <si>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</si>
  <si>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</si>
  <si>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</si>
  <si>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</si>
  <si>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</si>
  <si>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</si>
  <si>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</si>
  <si>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</si>
  <si>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</si>
  <si>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</si>
  <si>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</si>
  <si>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</si>
  <si>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</si>
  <si>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</si>
  <si>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</si>
  <si>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</si>
  <si>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</si>
  <si>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</si>
  <si>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</si>
  <si>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</si>
  <si>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</si>
  <si>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</si>
  <si>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</si>
  <si>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</si>
  <si>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</si>
  <si>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</si>
  <si>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</si>
  <si>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</si>
  <si>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</si>
  <si>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</si>
  <si>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</si>
  <si>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</si>
  <si>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</si>
  <si>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</si>
  <si>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</si>
  <si>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</si>
  <si>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</si>
  <si>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</si>
  <si>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</si>
  <si>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</si>
  <si>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</si>
  <si>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</si>
  <si>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</si>
  <si>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</si>
  <si>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</si>
  <si>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</si>
  <si>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</si>
  <si>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</si>
  <si>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</si>
  <si>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</si>
  <si>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</si>
  <si>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</si>
  <si>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</si>
  <si>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</si>
  <si>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</si>
  <si>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</si>
  <si>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</si>
  <si>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</si>
  <si>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</si>
  <si>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</si>
  <si>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</si>
  <si>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</si>
  <si>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</si>
  <si>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</si>
  <si>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</si>
  <si>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</si>
  <si>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</si>
  <si>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</si>
  <si>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</si>
  <si>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</si>
  <si>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</si>
  <si>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</si>
  <si>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</si>
  <si>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</si>
  <si>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</si>
  <si>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</si>
  <si>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</si>
  <si>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</si>
  <si>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</si>
  <si>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</si>
  <si>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</si>
  <si>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</si>
  <si>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</si>
  <si>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</si>
  <si>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</si>
  <si>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</si>
  <si>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</si>
  <si>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</si>
  <si>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</si>
  <si>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</si>
  <si>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</si>
  <si>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</si>
  <si>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</si>
  <si>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</si>
  <si>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</si>
  <si>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SLV</t>
  </si>
  <si>
    <t>Silverado</t>
  </si>
  <si>
    <t>HO01OODY040</t>
  </si>
  <si>
    <t>GM09CMR014</t>
  </si>
  <si>
    <t>HO05ODY037</t>
  </si>
  <si>
    <t>FD06FCS006</t>
  </si>
  <si>
    <t>Covered Warantee Miles?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</si>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</sst>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 analysis.xlsx]Pivot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AF3-B1FB-B1168421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41247"/>
        <c:axId val="1304441663"/>
      </c:barChart>
      <c:catAx>
        <c:axId val="13044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41663"/>
        <c:crosses val="autoZero"/>
        <c:auto val="1"/>
        <c:lblAlgn val="ctr"/>
        <c:lblOffset val="100"/>
        <c:noMultiLvlLbl val="0"/>
      </c:catAx>
      <c:valAx>
        <c:axId val="13044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958880139984"/>
          <c:y val="0.15319444444444447"/>
          <c:w val="0.790349300087489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5-4E6C-97B7-A7DFFE10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73615"/>
        <c:axId val="1305071535"/>
      </c:scatterChart>
      <c:valAx>
        <c:axId val="13050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71535"/>
        <c:crosses val="autoZero"/>
        <c:crossBetween val="midCat"/>
      </c:valAx>
      <c:valAx>
        <c:axId val="1305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736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109537</xdr:rowOff>
    </xdr:from>
    <xdr:to>
      <xdr:col>10</xdr:col>
      <xdr:colOff>514350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71C8F-FBB1-C7B4-E714-B4A7A772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36</xdr:row>
      <xdr:rowOff>42862</xdr:rowOff>
    </xdr:from>
    <xdr:to>
      <xdr:col>11</xdr:col>
      <xdr:colOff>123825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EA483-39F7-0017-C812-DEFBCFEA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 Witt Yee" refreshedDate="44799.044534606481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 Warantee Miles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Covered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Covered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Covered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Covered"/>
    <s v="FD08MTGBLA004"/>
  </r>
  <r>
    <s v="FD08MTG005"/>
    <s v="FD"/>
    <s v="Ford"/>
    <s v="MTG"/>
    <s v="Mustang"/>
    <s v="08"/>
    <n v="14"/>
    <n v="36438.5"/>
    <n v="2602.75"/>
    <s v="White"/>
    <x v="0"/>
    <n v="50000"/>
    <s v="Covered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Covered"/>
    <s v="FD06FCSGRE006"/>
  </r>
  <r>
    <s v="FD06FCS007"/>
    <s v="FD"/>
    <s v="Ford"/>
    <s v="FCS"/>
    <s v="Focus"/>
    <s v="06"/>
    <n v="16"/>
    <n v="52229.5"/>
    <n v="3264.34375"/>
    <s v="Green"/>
    <x v="2"/>
    <n v="75000"/>
    <s v="Covered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Covered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Covered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Covered"/>
    <s v="FD13FCSWHI010"/>
  </r>
  <r>
    <s v="FD12FCS011"/>
    <s v="FD"/>
    <s v="Ford"/>
    <s v="FCS"/>
    <s v="Focus"/>
    <s v="12"/>
    <n v="10"/>
    <n v="19341.7"/>
    <n v="1934.17"/>
    <s v="White"/>
    <x v="7"/>
    <n v="75000"/>
    <s v="Covered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Covered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Covered"/>
    <s v="FD13FCSBLA013"/>
  </r>
  <r>
    <s v="GM09CMR014"/>
    <s v="GM"/>
    <s v="General Motors"/>
    <s v="CMR"/>
    <s v="Camero"/>
    <s v="09"/>
    <n v="13"/>
    <n v="28464.799999999999"/>
    <n v="2189.6"/>
    <s v="White"/>
    <x v="10"/>
    <n v="100000"/>
    <s v="Covered"/>
    <s v="GM09CMRWHI014"/>
  </r>
  <r>
    <s v="GM12CMR015"/>
    <s v="GM"/>
    <s v="General Motors"/>
    <s v="CMR"/>
    <s v="Camero"/>
    <s v="12"/>
    <n v="10"/>
    <n v="19421.099999999999"/>
    <n v="1942.11"/>
    <s v="Black"/>
    <x v="11"/>
    <n v="100000"/>
    <s v="Covered"/>
    <s v="GM12CMRBLA015"/>
  </r>
  <r>
    <s v="GM14CMR016"/>
    <s v="GM"/>
    <s v="General Motors"/>
    <s v="CMR"/>
    <s v="Camero"/>
    <s v="14"/>
    <n v="8"/>
    <n v="14289.6"/>
    <n v="1786.2"/>
    <s v="White"/>
    <x v="12"/>
    <n v="100000"/>
    <s v="Covered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Covered"/>
    <s v="GM10SLV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Covered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Covered"/>
    <s v="GM00SLVBLU019"/>
  </r>
  <r>
    <s v="TY96CAM020"/>
    <s v="TY"/>
    <s v="Toyota"/>
    <s v="CAM"/>
    <s v="Camrey"/>
    <s v="96"/>
    <n v="26"/>
    <n v="114660.6"/>
    <n v="4410.0230769230775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90.9416666666671"/>
    <s v="Black"/>
    <x v="15"/>
    <n v="100000"/>
    <s v="Covered"/>
    <s v="TY98CAMBLA021"/>
  </r>
  <r>
    <s v="TY00CAM022"/>
    <s v="TY"/>
    <s v="Toyota"/>
    <s v="CAM"/>
    <s v="Camrey"/>
    <s v="00"/>
    <n v="22"/>
    <n v="85928"/>
    <n v="3905.818181818182"/>
    <s v="Green"/>
    <x v="4"/>
    <n v="100000"/>
    <s v="Covered"/>
    <s v="TY00CAMGRE022"/>
  </r>
  <r>
    <s v="TY02CAM023"/>
    <s v="TY"/>
    <s v="Toyota"/>
    <s v="CAM"/>
    <s v="Camrey"/>
    <s v="02"/>
    <n v="20"/>
    <n v="67829.100000000006"/>
    <n v="3391.4550000000004"/>
    <s v="Black"/>
    <x v="0"/>
    <n v="100000"/>
    <s v="Covered"/>
    <s v="TY02CAMBLA023"/>
  </r>
  <r>
    <s v="TY09CAM024"/>
    <s v="TY"/>
    <s v="Toyota"/>
    <s v="CAM"/>
    <s v="Camrey"/>
    <s v="09"/>
    <n v="13"/>
    <n v="48114.2"/>
    <n v="3701.0923076923073"/>
    <s v="White"/>
    <x v="5"/>
    <n v="100000"/>
    <s v="Covered"/>
    <s v="TY09CAMWHI024"/>
  </r>
  <r>
    <s v="TY02COR025"/>
    <s v="TY"/>
    <s v="Toyota"/>
    <s v="COR"/>
    <s v="Corola"/>
    <s v="02"/>
    <n v="20"/>
    <n v="64467.4"/>
    <n v="3223.37"/>
    <s v="Red"/>
    <x v="16"/>
    <n v="100000"/>
    <s v="Covered"/>
    <s v="TY02CORRED025"/>
  </r>
  <r>
    <s v="TY03COR026"/>
    <s v="TY"/>
    <s v="Toyota"/>
    <s v="COR"/>
    <s v="Corola"/>
    <s v="03"/>
    <n v="19"/>
    <n v="73444.399999999994"/>
    <n v="3865.4947368421049"/>
    <s v="Black"/>
    <x v="16"/>
    <n v="100000"/>
    <s v="Covered"/>
    <s v="TY03CORBLA026"/>
  </r>
  <r>
    <s v="TY14COR027"/>
    <s v="TY"/>
    <s v="Toyota"/>
    <s v="COR"/>
    <s v="Corola"/>
    <s v="14"/>
    <n v="8"/>
    <n v="17556.3"/>
    <n v="2194.5374999999999"/>
    <s v="Blue"/>
    <x v="6"/>
    <n v="100000"/>
    <s v="Covered"/>
    <s v="TY14CORBLU027"/>
  </r>
  <r>
    <s v="TY12COR028"/>
    <s v="TY"/>
    <s v="Toyota"/>
    <s v="COR"/>
    <s v="Corola"/>
    <s v="12"/>
    <n v="10"/>
    <n v="29601.9"/>
    <n v="2960.19"/>
    <s v="Black"/>
    <x v="10"/>
    <n v="100000"/>
    <s v="Covered"/>
    <s v="TY12CORBLA028"/>
  </r>
  <r>
    <s v="TY12CAM029"/>
    <s v="TY"/>
    <s v="Toyota"/>
    <s v="CAM"/>
    <s v="Camrey"/>
    <s v="12"/>
    <n v="10"/>
    <n v="22128.2"/>
    <n v="2212.8200000000002"/>
    <s v="Blue"/>
    <x v="14"/>
    <n v="100000"/>
    <s v="Covered"/>
    <s v="TY12CAMBLU029"/>
  </r>
  <r>
    <s v="HO99CIV030"/>
    <s v="HO"/>
    <s v="Honda"/>
    <s v="CIV"/>
    <s v="Civic"/>
    <s v="99"/>
    <n v="23"/>
    <n v="82374"/>
    <n v="3581.478260869565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Covered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Covered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Covered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Covered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Covered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Covered"/>
    <s v="HO13CIVBLA036"/>
  </r>
  <r>
    <s v="HO05ODY037"/>
    <s v="HO"/>
    <s v="Honda"/>
    <s v="ODY"/>
    <s v="Odyssey"/>
    <s v="05"/>
    <n v="17"/>
    <n v="60389.5"/>
    <n v="3552.3235294117649"/>
    <s v="White"/>
    <x v="5"/>
    <n v="100000"/>
    <s v="Covered"/>
    <s v="HO05ODYWHI037"/>
  </r>
  <r>
    <s v="HO07ODY038"/>
    <s v="HO"/>
    <s v="Honda"/>
    <s v="ODY"/>
    <s v="Odyssey"/>
    <s v="07"/>
    <n v="15"/>
    <n v="50854.1"/>
    <n v="3390.2733333333331"/>
    <s v="Black"/>
    <x v="15"/>
    <n v="100000"/>
    <s v="Covered"/>
    <s v="HO07ODYBLA038"/>
  </r>
  <r>
    <s v="HO08ODY039"/>
    <s v="HO"/>
    <s v="Honda"/>
    <s v="ODY"/>
    <s v="Odyssey"/>
    <s v="08"/>
    <n v="14"/>
    <n v="42504.6"/>
    <n v="3036.042857142857"/>
    <s v="White"/>
    <x v="9"/>
    <n v="100000"/>
    <s v="Covered"/>
    <s v="HO08ODYWHI039"/>
  </r>
  <r>
    <s v="HO01OODY040"/>
    <s v="HO"/>
    <s v="Honda"/>
    <s v="OOD"/>
    <s v="Odyssey"/>
    <s v="01"/>
    <n v="21"/>
    <n v="68658.899999999994"/>
    <n v="3269.4714285714281"/>
    <s v="Black"/>
    <x v="0"/>
    <n v="100000"/>
    <s v="Covered"/>
    <s v="HO01OODBLA040"/>
  </r>
  <r>
    <s v="HO14ODY041"/>
    <s v="HO"/>
    <s v="Honda"/>
    <s v="ODY"/>
    <s v="Odyssey"/>
    <s v="14"/>
    <n v="8"/>
    <n v="3708.1"/>
    <n v="463.51249999999999"/>
    <s v="Black"/>
    <x v="1"/>
    <n v="100000"/>
    <s v="Covered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Covered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Covered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Covered"/>
    <s v="CR11PTCBLA044"/>
  </r>
  <r>
    <s v="CR99CAR045"/>
    <s v="CR"/>
    <s v="Chrysler"/>
    <s v="CAR"/>
    <s v="Caravan"/>
    <s v="99"/>
    <n v="23"/>
    <n v="79420.600000000006"/>
    <n v="3453.0695652173918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Covered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Covered"/>
    <s v="CR04CARRED048"/>
  </r>
  <r>
    <s v="HY11ELA049"/>
    <s v="HY"/>
    <s v="Hundai"/>
    <s v="ELA"/>
    <s v="Elantra"/>
    <s v="11"/>
    <n v="11"/>
    <n v="29102.3"/>
    <n v="2645.6636363636362"/>
    <s v="Black"/>
    <x v="12"/>
    <n v="100000"/>
    <s v="Covered"/>
    <s v="HY11ELABLA049"/>
  </r>
  <r>
    <s v="HY12ELA050"/>
    <s v="HY"/>
    <s v="Hundai"/>
    <s v="ELA"/>
    <s v="Elantra"/>
    <s v="12"/>
    <n v="10"/>
    <n v="22282"/>
    <n v="2228.1999999999998"/>
    <s v="Blue"/>
    <x v="1"/>
    <n v="100000"/>
    <s v="Covered"/>
    <s v="HY12ELABLU050"/>
  </r>
  <r>
    <s v="HY13ELA051"/>
    <s v="HY"/>
    <s v="Hundai"/>
    <s v="ELA"/>
    <s v="Elantra"/>
    <s v="13"/>
    <n v="9"/>
    <n v="20223.900000000001"/>
    <n v="2247.1000000000004"/>
    <s v="Black"/>
    <x v="6"/>
    <n v="100000"/>
    <s v="Covered"/>
    <s v="HY13ELABLA051"/>
  </r>
  <r>
    <s v="HY13ELA052"/>
    <s v="HY"/>
    <s v="Hundai"/>
    <s v="ELA"/>
    <s v="Elantra"/>
    <s v="13"/>
    <n v="9"/>
    <n v="22188.5"/>
    <n v="2465.3888888888887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40</v>
      </c>
      <c r="B4" s="5">
        <v>144647.69999999998</v>
      </c>
    </row>
    <row r="5" spans="1:2" x14ac:dyDescent="0.25">
      <c r="A5" s="4" t="s">
        <v>49</v>
      </c>
      <c r="B5" s="5">
        <v>150656.40000000002</v>
      </c>
    </row>
    <row r="6" spans="1:2" x14ac:dyDescent="0.25">
      <c r="A6" s="4" t="s">
        <v>25</v>
      </c>
      <c r="B6" s="5">
        <v>154427.9</v>
      </c>
    </row>
    <row r="7" spans="1:2" x14ac:dyDescent="0.25">
      <c r="A7" s="4" t="s">
        <v>57</v>
      </c>
      <c r="B7" s="5">
        <v>179986</v>
      </c>
    </row>
    <row r="8" spans="1:2" x14ac:dyDescent="0.25">
      <c r="A8" s="4" t="s">
        <v>28</v>
      </c>
      <c r="B8" s="5">
        <v>143640.70000000001</v>
      </c>
    </row>
    <row r="9" spans="1:2" x14ac:dyDescent="0.25">
      <c r="A9" s="4" t="s">
        <v>44</v>
      </c>
      <c r="B9" s="5">
        <v>135078.20000000001</v>
      </c>
    </row>
    <row r="10" spans="1:2" x14ac:dyDescent="0.25">
      <c r="A10" s="4" t="s">
        <v>23</v>
      </c>
      <c r="B10" s="5">
        <v>184693.8</v>
      </c>
    </row>
    <row r="11" spans="1:2" x14ac:dyDescent="0.25">
      <c r="A11" s="4" t="s">
        <v>21</v>
      </c>
      <c r="B11" s="5">
        <v>127731.3</v>
      </c>
    </row>
    <row r="12" spans="1:2" x14ac:dyDescent="0.25">
      <c r="A12" s="4" t="s">
        <v>18</v>
      </c>
      <c r="B12" s="5">
        <v>70964.899999999994</v>
      </c>
    </row>
    <row r="13" spans="1:2" x14ac:dyDescent="0.25">
      <c r="A13" s="4" t="s">
        <v>31</v>
      </c>
      <c r="B13" s="5">
        <v>65315</v>
      </c>
    </row>
    <row r="14" spans="1:2" x14ac:dyDescent="0.25">
      <c r="A14" s="4" t="s">
        <v>37</v>
      </c>
      <c r="B14" s="5">
        <v>138561.5</v>
      </c>
    </row>
    <row r="15" spans="1:2" x14ac:dyDescent="0.25">
      <c r="A15" s="4" t="s">
        <v>38</v>
      </c>
      <c r="B15" s="5">
        <v>141229.4</v>
      </c>
    </row>
    <row r="16" spans="1:2" x14ac:dyDescent="0.25">
      <c r="A16" s="4" t="s">
        <v>15</v>
      </c>
      <c r="B16" s="5">
        <v>305432.40000000002</v>
      </c>
    </row>
    <row r="17" spans="1:2" x14ac:dyDescent="0.25">
      <c r="A17" s="4" t="s">
        <v>51</v>
      </c>
      <c r="B17" s="5">
        <v>177713.9</v>
      </c>
    </row>
    <row r="18" spans="1:2" x14ac:dyDescent="0.25">
      <c r="A18" s="4" t="s">
        <v>42</v>
      </c>
      <c r="B18" s="5">
        <v>65964.899999999994</v>
      </c>
    </row>
    <row r="19" spans="1:2" x14ac:dyDescent="0.25">
      <c r="A19" s="4" t="s">
        <v>35</v>
      </c>
      <c r="B19" s="5">
        <v>130601.59999999999</v>
      </c>
    </row>
    <row r="20" spans="1:2" x14ac:dyDescent="0.25">
      <c r="A20" s="4" t="s">
        <v>33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7" workbookViewId="0">
      <selection activeCell="P45" sqref="P45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7.85546875" bestFit="1" customWidth="1"/>
    <col min="6" max="6" width="9.7109375" customWidth="1"/>
    <col min="8" max="9" width="11.5703125" bestFit="1" customWidth="1"/>
    <col min="10" max="10" width="8.42578125" customWidth="1"/>
    <col min="11" max="11" width="9.85546875" bestFit="1" customWidth="1"/>
    <col min="12" max="12" width="10.85546875" customWidth="1"/>
    <col min="13" max="13" width="12.140625" customWidth="1"/>
    <col min="14" max="14" width="15.710937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121</v>
      </c>
      <c r="N1" s="1" t="s">
        <v>12</v>
      </c>
    </row>
    <row r="2" spans="1:14" x14ac:dyDescent="0.25">
      <c r="A2" t="s">
        <v>13</v>
      </c>
      <c r="B2" t="str">
        <f>LEFT(A2,2)</f>
        <v>FD</v>
      </c>
      <c r="C2" t="str">
        <f>VLOOKUP(B2,C$56:D$61,2)</f>
        <v>Ford</v>
      </c>
      <c r="D2" t="str">
        <f>MID(A2,5,3)</f>
        <v>MTG</v>
      </c>
      <c r="E2" t="str">
        <f>VLOOKUP(D2,F$56:G$66,2)</f>
        <v>Mustang</v>
      </c>
      <c r="F2" t="str">
        <f>MID(A2,3,2)</f>
        <v>06</v>
      </c>
      <c r="G2">
        <f>IF(22-F2&lt;0,100-F2+22,22-F2)</f>
        <v>16</v>
      </c>
      <c r="H2" s="2">
        <v>40326.800000000003</v>
      </c>
      <c r="I2" s="2">
        <f>H2/(G2+0.5)</f>
        <v>2444.0484848484848</v>
      </c>
      <c r="J2" t="s">
        <v>14</v>
      </c>
      <c r="K2" t="s">
        <v>15</v>
      </c>
      <c r="L2">
        <v>50000</v>
      </c>
      <c r="M2" t="str">
        <f>IF(H2&lt;=L2,"Covered","Not Covered")</f>
        <v>Covered</v>
      </c>
      <c r="N2" t="str">
        <f>CONCATENATE(B2,F2,D2,UPPER(LEFT(J2,3)),RIGHT(A2,3))</f>
        <v>FD06MTGBLA001</v>
      </c>
    </row>
    <row r="3" spans="1:14" x14ac:dyDescent="0.25">
      <c r="A3" t="s">
        <v>16</v>
      </c>
      <c r="B3" t="str">
        <f t="shared" ref="B3:B53" si="0">LEFT(A3,2)</f>
        <v>FD</v>
      </c>
      <c r="C3" t="str">
        <f t="shared" ref="C3:C53" si="1">VLOOKUP(B3,C$56:D$61,2)</f>
        <v>Ford</v>
      </c>
      <c r="D3" t="str">
        <f t="shared" ref="D3:D53" si="2">MID(A3,5,3)</f>
        <v>MTG</v>
      </c>
      <c r="E3" t="str">
        <f t="shared" ref="E3:E53" si="3">VLOOKUP(D3,F$56:G$66,2)</f>
        <v>Mustang</v>
      </c>
      <c r="F3" t="str">
        <f t="shared" ref="F3:F53" si="4">MID(A3,3,2)</f>
        <v>06</v>
      </c>
      <c r="G3">
        <f t="shared" ref="G3:G53" si="5">IF(22-F3&lt;0,100-F3+22,22-F3)</f>
        <v>16</v>
      </c>
      <c r="H3" s="2">
        <v>44974.8</v>
      </c>
      <c r="I3" s="2">
        <f t="shared" ref="I3:I53" si="6">H3/(G3+0.5)</f>
        <v>2725.7454545454548</v>
      </c>
      <c r="J3" t="s">
        <v>17</v>
      </c>
      <c r="K3" t="s">
        <v>18</v>
      </c>
      <c r="L3">
        <v>50000</v>
      </c>
      <c r="M3" t="str">
        <f t="shared" ref="M3:M53" si="7">IF(H3&lt;=L3,"Covered","Not Covered")</f>
        <v>Covered</v>
      </c>
      <c r="N3" t="str">
        <f t="shared" ref="N3:N53" si="8">CONCATENATE(B3,F3,D3,UPPER(LEFT(J3,3)),RIGHT(A3,3))</f>
        <v>FD06MTGWHI002</v>
      </c>
    </row>
    <row r="4" spans="1:14" x14ac:dyDescent="0.25">
      <c r="A4" t="s">
        <v>19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 s="2">
        <v>44946.5</v>
      </c>
      <c r="I4" s="2">
        <f t="shared" si="6"/>
        <v>3099.7586206896553</v>
      </c>
      <c r="J4" t="s">
        <v>20</v>
      </c>
      <c r="K4" t="s">
        <v>21</v>
      </c>
      <c r="L4">
        <v>50000</v>
      </c>
      <c r="M4" t="str">
        <f t="shared" si="7"/>
        <v>Covered</v>
      </c>
      <c r="N4" t="str">
        <f t="shared" si="8"/>
        <v>FD08MTGGRE003</v>
      </c>
    </row>
    <row r="5" spans="1:14" x14ac:dyDescent="0.25">
      <c r="A5" t="s">
        <v>22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 s="2">
        <v>37558.800000000003</v>
      </c>
      <c r="I5" s="2">
        <f t="shared" si="6"/>
        <v>2590.2620689655173</v>
      </c>
      <c r="J5" t="s">
        <v>14</v>
      </c>
      <c r="K5" t="s">
        <v>23</v>
      </c>
      <c r="L5">
        <v>50000</v>
      </c>
      <c r="M5" t="str">
        <f t="shared" si="7"/>
        <v>Covered</v>
      </c>
      <c r="N5" t="str">
        <f t="shared" si="8"/>
        <v>FD08MTGBLA004</v>
      </c>
    </row>
    <row r="6" spans="1:14" x14ac:dyDescent="0.25">
      <c r="A6" t="s">
        <v>24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 s="2">
        <v>36438.5</v>
      </c>
      <c r="I6" s="2">
        <f t="shared" si="6"/>
        <v>2513</v>
      </c>
      <c r="J6" t="s">
        <v>17</v>
      </c>
      <c r="K6" t="s">
        <v>15</v>
      </c>
      <c r="L6">
        <v>50000</v>
      </c>
      <c r="M6" t="str">
        <f t="shared" si="7"/>
        <v>Covered</v>
      </c>
      <c r="N6" t="str">
        <f t="shared" si="8"/>
        <v>FD08MTGWHI005</v>
      </c>
    </row>
    <row r="7" spans="1:14" x14ac:dyDescent="0.25">
      <c r="A7" t="s">
        <v>120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 s="2">
        <v>46311.4</v>
      </c>
      <c r="I7" s="2">
        <f t="shared" si="6"/>
        <v>2806.7515151515154</v>
      </c>
      <c r="J7" t="s">
        <v>20</v>
      </c>
      <c r="K7" t="s">
        <v>25</v>
      </c>
      <c r="L7">
        <v>75000</v>
      </c>
      <c r="M7" t="str">
        <f t="shared" si="7"/>
        <v>Covered</v>
      </c>
      <c r="N7" t="str">
        <f t="shared" si="8"/>
        <v>FD06FCSGRE006</v>
      </c>
    </row>
    <row r="8" spans="1:14" x14ac:dyDescent="0.25">
      <c r="A8" t="s">
        <v>26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 s="2">
        <v>52229.5</v>
      </c>
      <c r="I8" s="2">
        <f t="shared" si="6"/>
        <v>3165.4242424242425</v>
      </c>
      <c r="J8" t="s">
        <v>20</v>
      </c>
      <c r="K8" t="s">
        <v>21</v>
      </c>
      <c r="L8">
        <v>75000</v>
      </c>
      <c r="M8" t="str">
        <f t="shared" si="7"/>
        <v>Covered</v>
      </c>
      <c r="N8" t="str">
        <f t="shared" si="8"/>
        <v>FD06FCSGRE007</v>
      </c>
    </row>
    <row r="9" spans="1:14" x14ac:dyDescent="0.25">
      <c r="A9" t="s">
        <v>27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 s="2">
        <v>35137</v>
      </c>
      <c r="I9" s="2">
        <f t="shared" si="6"/>
        <v>2602.7407407407409</v>
      </c>
      <c r="J9" t="s">
        <v>14</v>
      </c>
      <c r="K9" t="s">
        <v>28</v>
      </c>
      <c r="L9">
        <v>75000</v>
      </c>
      <c r="M9" t="str">
        <f t="shared" si="7"/>
        <v>Covered</v>
      </c>
      <c r="N9" t="str">
        <f t="shared" si="8"/>
        <v>FD09FCSBLA008</v>
      </c>
    </row>
    <row r="10" spans="1:14" x14ac:dyDescent="0.25">
      <c r="A10" t="s">
        <v>29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 s="2">
        <v>27637.1</v>
      </c>
      <c r="I10" s="2">
        <f t="shared" si="6"/>
        <v>2909.1684210526314</v>
      </c>
      <c r="J10" t="s">
        <v>14</v>
      </c>
      <c r="K10" t="s">
        <v>15</v>
      </c>
      <c r="L10">
        <v>75000</v>
      </c>
      <c r="M10" t="str">
        <f t="shared" si="7"/>
        <v>Covered</v>
      </c>
      <c r="N10" t="str">
        <f t="shared" si="8"/>
        <v>FD13FCSBLA009</v>
      </c>
    </row>
    <row r="11" spans="1:14" x14ac:dyDescent="0.25">
      <c r="A11" t="s">
        <v>30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 s="2">
        <v>27534.799999999999</v>
      </c>
      <c r="I11" s="2">
        <f t="shared" si="6"/>
        <v>2898.4</v>
      </c>
      <c r="J11" t="s">
        <v>17</v>
      </c>
      <c r="K11" t="s">
        <v>31</v>
      </c>
      <c r="L11">
        <v>75000</v>
      </c>
      <c r="M11" t="str">
        <f t="shared" si="7"/>
        <v>Covered</v>
      </c>
      <c r="N11" t="str">
        <f t="shared" si="8"/>
        <v>FD13FCSWHI010</v>
      </c>
    </row>
    <row r="12" spans="1:14" x14ac:dyDescent="0.25">
      <c r="A12" t="s">
        <v>32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 s="2">
        <v>19341.7</v>
      </c>
      <c r="I12" s="2">
        <f t="shared" si="6"/>
        <v>1842.0666666666668</v>
      </c>
      <c r="J12" t="s">
        <v>17</v>
      </c>
      <c r="K12" t="s">
        <v>33</v>
      </c>
      <c r="L12">
        <v>75000</v>
      </c>
      <c r="M12" t="str">
        <f t="shared" si="7"/>
        <v>Covered</v>
      </c>
      <c r="N12" t="str">
        <f t="shared" si="8"/>
        <v>FD12FCSWHI011</v>
      </c>
    </row>
    <row r="13" spans="1:14" x14ac:dyDescent="0.25">
      <c r="A13" t="s">
        <v>34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 s="2">
        <v>22521.599999999999</v>
      </c>
      <c r="I13" s="2">
        <f t="shared" si="6"/>
        <v>2370.6947368421052</v>
      </c>
      <c r="J13" t="s">
        <v>14</v>
      </c>
      <c r="K13" t="s">
        <v>35</v>
      </c>
      <c r="L13">
        <v>75000</v>
      </c>
      <c r="M13" t="str">
        <f t="shared" si="7"/>
        <v>Covered</v>
      </c>
      <c r="N13" t="str">
        <f t="shared" si="8"/>
        <v>FD13FCSBLA012</v>
      </c>
    </row>
    <row r="14" spans="1:14" x14ac:dyDescent="0.25">
      <c r="A14" t="s">
        <v>36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 s="2">
        <v>13682.9</v>
      </c>
      <c r="I14" s="2">
        <f t="shared" si="6"/>
        <v>1440.3052631578946</v>
      </c>
      <c r="J14" t="s">
        <v>14</v>
      </c>
      <c r="K14" t="s">
        <v>37</v>
      </c>
      <c r="L14">
        <v>75000</v>
      </c>
      <c r="M14" t="str">
        <f t="shared" si="7"/>
        <v>Covered</v>
      </c>
      <c r="N14" t="str">
        <f t="shared" si="8"/>
        <v>FD13FCSBLA013</v>
      </c>
    </row>
    <row r="15" spans="1:14" x14ac:dyDescent="0.25">
      <c r="A15" t="s">
        <v>118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13</v>
      </c>
      <c r="H15" s="2">
        <v>28464.799999999999</v>
      </c>
      <c r="I15" s="2">
        <f t="shared" si="6"/>
        <v>2108.5037037037036</v>
      </c>
      <c r="J15" t="s">
        <v>17</v>
      </c>
      <c r="K15" t="s">
        <v>38</v>
      </c>
      <c r="L15">
        <v>100000</v>
      </c>
      <c r="M15" t="str">
        <f t="shared" si="7"/>
        <v>Covered</v>
      </c>
      <c r="N15" t="str">
        <f t="shared" si="8"/>
        <v>GM09CMRWHI014</v>
      </c>
    </row>
    <row r="16" spans="1:14" x14ac:dyDescent="0.25">
      <c r="A16" t="s">
        <v>39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10</v>
      </c>
      <c r="H16" s="2">
        <v>19421.099999999999</v>
      </c>
      <c r="I16" s="2">
        <f t="shared" si="6"/>
        <v>1849.6285714285714</v>
      </c>
      <c r="J16" t="s">
        <v>14</v>
      </c>
      <c r="K16" t="s">
        <v>40</v>
      </c>
      <c r="L16">
        <v>100000</v>
      </c>
      <c r="M16" t="str">
        <f t="shared" si="7"/>
        <v>Covered</v>
      </c>
      <c r="N16" t="str">
        <f t="shared" si="8"/>
        <v>GM12CMRBLA015</v>
      </c>
    </row>
    <row r="17" spans="1:14" x14ac:dyDescent="0.25">
      <c r="A17" t="s">
        <v>41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8</v>
      </c>
      <c r="H17" s="2">
        <v>14289.6</v>
      </c>
      <c r="I17" s="2">
        <f t="shared" si="6"/>
        <v>1681.129411764706</v>
      </c>
      <c r="J17" t="s">
        <v>17</v>
      </c>
      <c r="K17" t="s">
        <v>42</v>
      </c>
      <c r="L17">
        <v>100000</v>
      </c>
      <c r="M17" t="str">
        <f t="shared" si="7"/>
        <v>Covered</v>
      </c>
      <c r="N17" t="str">
        <f t="shared" si="8"/>
        <v>GM14CMRWHI016</v>
      </c>
    </row>
    <row r="18" spans="1:14" x14ac:dyDescent="0.25">
      <c r="A18" t="s">
        <v>43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 s="2">
        <v>31144.400000000001</v>
      </c>
      <c r="I18" s="2">
        <f t="shared" si="6"/>
        <v>2491.5520000000001</v>
      </c>
      <c r="J18" t="s">
        <v>14</v>
      </c>
      <c r="K18" t="s">
        <v>44</v>
      </c>
      <c r="L18">
        <v>100000</v>
      </c>
      <c r="M18" t="str">
        <f t="shared" si="7"/>
        <v>Covered</v>
      </c>
      <c r="N18" t="str">
        <f t="shared" si="8"/>
        <v>GM10SLVBLA017</v>
      </c>
    </row>
    <row r="19" spans="1:14" x14ac:dyDescent="0.25">
      <c r="A19" t="s">
        <v>45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 s="2">
        <v>83162.7</v>
      </c>
      <c r="I19" s="2">
        <f t="shared" si="6"/>
        <v>3394.3959183673469</v>
      </c>
      <c r="J19" t="s">
        <v>14</v>
      </c>
      <c r="K19" t="s">
        <v>38</v>
      </c>
      <c r="L19">
        <v>100000</v>
      </c>
      <c r="M19" t="str">
        <f t="shared" si="7"/>
        <v>Covered</v>
      </c>
      <c r="N19" t="str">
        <f t="shared" si="8"/>
        <v>GM98SLVBLA018</v>
      </c>
    </row>
    <row r="20" spans="1:14" x14ac:dyDescent="0.25">
      <c r="A20" t="s">
        <v>46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 s="2">
        <v>80685.8</v>
      </c>
      <c r="I20" s="2">
        <f t="shared" si="6"/>
        <v>3586.0355555555557</v>
      </c>
      <c r="J20" t="s">
        <v>47</v>
      </c>
      <c r="K20" t="s">
        <v>35</v>
      </c>
      <c r="L20">
        <v>100000</v>
      </c>
      <c r="M20" t="str">
        <f t="shared" si="7"/>
        <v>Covered</v>
      </c>
      <c r="N20" t="str">
        <f t="shared" si="8"/>
        <v>GM00SLVBLU019</v>
      </c>
    </row>
    <row r="21" spans="1:14" x14ac:dyDescent="0.25">
      <c r="A21" t="s">
        <v>48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26</v>
      </c>
      <c r="H21" s="2">
        <v>114660.6</v>
      </c>
      <c r="I21" s="2">
        <f t="shared" si="6"/>
        <v>4326.8150943396231</v>
      </c>
      <c r="J21" t="s">
        <v>20</v>
      </c>
      <c r="K21" t="s">
        <v>49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5">
      <c r="A22" t="s">
        <v>50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24</v>
      </c>
      <c r="H22" s="2">
        <v>93382.6</v>
      </c>
      <c r="I22" s="2">
        <f t="shared" si="6"/>
        <v>3811.534693877551</v>
      </c>
      <c r="J22" t="s">
        <v>14</v>
      </c>
      <c r="K22" t="s">
        <v>51</v>
      </c>
      <c r="L22">
        <v>100000</v>
      </c>
      <c r="M22" t="str">
        <f t="shared" si="7"/>
        <v>Covered</v>
      </c>
      <c r="N22" t="str">
        <f t="shared" si="8"/>
        <v>TY98CAMBLA021</v>
      </c>
    </row>
    <row r="23" spans="1:14" x14ac:dyDescent="0.25">
      <c r="A23" t="s">
        <v>52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22</v>
      </c>
      <c r="H23" s="2">
        <v>85928</v>
      </c>
      <c r="I23" s="2">
        <f t="shared" si="6"/>
        <v>3819.0222222222224</v>
      </c>
      <c r="J23" t="s">
        <v>20</v>
      </c>
      <c r="K23" t="s">
        <v>25</v>
      </c>
      <c r="L23">
        <v>100000</v>
      </c>
      <c r="M23" t="str">
        <f t="shared" si="7"/>
        <v>Covered</v>
      </c>
      <c r="N23" t="str">
        <f t="shared" si="8"/>
        <v>TY00CAMGRE022</v>
      </c>
    </row>
    <row r="24" spans="1:14" x14ac:dyDescent="0.25">
      <c r="A24" t="s">
        <v>53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20</v>
      </c>
      <c r="H24" s="2">
        <v>67829.100000000006</v>
      </c>
      <c r="I24" s="2">
        <f t="shared" si="6"/>
        <v>3308.7365853658539</v>
      </c>
      <c r="J24" t="s">
        <v>14</v>
      </c>
      <c r="K24" t="s">
        <v>15</v>
      </c>
      <c r="L24">
        <v>100000</v>
      </c>
      <c r="M24" t="str">
        <f t="shared" si="7"/>
        <v>Covered</v>
      </c>
      <c r="N24" t="str">
        <f t="shared" si="8"/>
        <v>TY02CAMBLA023</v>
      </c>
    </row>
    <row r="25" spans="1:14" x14ac:dyDescent="0.25">
      <c r="A25" t="s">
        <v>54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13</v>
      </c>
      <c r="H25" s="2">
        <v>48114.2</v>
      </c>
      <c r="I25" s="2">
        <f t="shared" si="6"/>
        <v>3564.0148148148146</v>
      </c>
      <c r="J25" t="s">
        <v>17</v>
      </c>
      <c r="K25" t="s">
        <v>28</v>
      </c>
      <c r="L25">
        <v>100000</v>
      </c>
      <c r="M25" t="str">
        <f t="shared" si="7"/>
        <v>Covered</v>
      </c>
      <c r="N25" t="str">
        <f t="shared" si="8"/>
        <v>TY09CAMWHI024</v>
      </c>
    </row>
    <row r="26" spans="1:14" x14ac:dyDescent="0.25">
      <c r="A26" t="s">
        <v>55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20</v>
      </c>
      <c r="H26" s="2">
        <v>64467.4</v>
      </c>
      <c r="I26" s="2">
        <f t="shared" si="6"/>
        <v>3144.7512195121953</v>
      </c>
      <c r="J26" t="s">
        <v>56</v>
      </c>
      <c r="K26" t="s">
        <v>57</v>
      </c>
      <c r="L26">
        <v>100000</v>
      </c>
      <c r="M26" t="str">
        <f t="shared" si="7"/>
        <v>Covered</v>
      </c>
      <c r="N26" t="str">
        <f t="shared" si="8"/>
        <v>TY02CORRED025</v>
      </c>
    </row>
    <row r="27" spans="1:14" x14ac:dyDescent="0.25">
      <c r="A27" t="s">
        <v>58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19</v>
      </c>
      <c r="H27" s="2">
        <v>73444.399999999994</v>
      </c>
      <c r="I27" s="2">
        <f t="shared" si="6"/>
        <v>3766.3794871794867</v>
      </c>
      <c r="J27" t="s">
        <v>14</v>
      </c>
      <c r="K27" t="s">
        <v>57</v>
      </c>
      <c r="L27">
        <v>100000</v>
      </c>
      <c r="M27" t="str">
        <f t="shared" si="7"/>
        <v>Covered</v>
      </c>
      <c r="N27" t="str">
        <f t="shared" si="8"/>
        <v>TY03CORBLA026</v>
      </c>
    </row>
    <row r="28" spans="1:14" x14ac:dyDescent="0.25">
      <c r="A28" t="s">
        <v>59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8</v>
      </c>
      <c r="H28" s="2">
        <v>17556.3</v>
      </c>
      <c r="I28" s="2">
        <f t="shared" si="6"/>
        <v>2065.4470588235295</v>
      </c>
      <c r="J28" t="s">
        <v>47</v>
      </c>
      <c r="K28" t="s">
        <v>31</v>
      </c>
      <c r="L28">
        <v>100000</v>
      </c>
      <c r="M28" t="str">
        <f t="shared" si="7"/>
        <v>Covered</v>
      </c>
      <c r="N28" t="str">
        <f t="shared" si="8"/>
        <v>TY14CORBLU027</v>
      </c>
    </row>
    <row r="29" spans="1:14" x14ac:dyDescent="0.25">
      <c r="A29" t="s">
        <v>60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10</v>
      </c>
      <c r="H29" s="2">
        <v>29601.9</v>
      </c>
      <c r="I29" s="2">
        <f t="shared" si="6"/>
        <v>2819.2285714285717</v>
      </c>
      <c r="J29" t="s">
        <v>14</v>
      </c>
      <c r="K29" t="s">
        <v>38</v>
      </c>
      <c r="L29">
        <v>100000</v>
      </c>
      <c r="M29" t="str">
        <f t="shared" si="7"/>
        <v>Covered</v>
      </c>
      <c r="N29" t="str">
        <f t="shared" si="8"/>
        <v>TY12CORBLA028</v>
      </c>
    </row>
    <row r="30" spans="1:14" x14ac:dyDescent="0.25">
      <c r="A30" t="s">
        <v>61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10</v>
      </c>
      <c r="H30" s="2">
        <v>22128.2</v>
      </c>
      <c r="I30" s="2">
        <f t="shared" si="6"/>
        <v>2107.4476190476189</v>
      </c>
      <c r="J30" t="s">
        <v>47</v>
      </c>
      <c r="K30" t="s">
        <v>49</v>
      </c>
      <c r="L30">
        <v>100000</v>
      </c>
      <c r="M30" t="str">
        <f t="shared" si="7"/>
        <v>Covered</v>
      </c>
      <c r="N30" t="str">
        <f t="shared" si="8"/>
        <v>TY12CAMBLU029</v>
      </c>
    </row>
    <row r="31" spans="1:14" x14ac:dyDescent="0.25">
      <c r="A31" t="s">
        <v>62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 s="2">
        <v>82374</v>
      </c>
      <c r="I31" s="2">
        <f t="shared" si="6"/>
        <v>3505.2765957446809</v>
      </c>
      <c r="J31" t="s">
        <v>17</v>
      </c>
      <c r="K31" t="s">
        <v>37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5">
      <c r="A32" t="s">
        <v>63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 s="2">
        <v>69891.899999999994</v>
      </c>
      <c r="I32" s="2">
        <f t="shared" si="6"/>
        <v>3250.7860465116278</v>
      </c>
      <c r="J32" t="s">
        <v>47</v>
      </c>
      <c r="K32" t="s">
        <v>23</v>
      </c>
      <c r="L32">
        <v>75000</v>
      </c>
      <c r="M32" t="str">
        <f t="shared" si="7"/>
        <v>Covered</v>
      </c>
      <c r="N32" t="str">
        <f t="shared" si="8"/>
        <v>HO01CIVBLU031</v>
      </c>
    </row>
    <row r="33" spans="1:14" x14ac:dyDescent="0.25">
      <c r="A33" t="s">
        <v>64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 s="2">
        <v>22573</v>
      </c>
      <c r="I33" s="2">
        <f t="shared" si="6"/>
        <v>1805.84</v>
      </c>
      <c r="J33" t="s">
        <v>47</v>
      </c>
      <c r="K33" t="s">
        <v>42</v>
      </c>
      <c r="L33">
        <v>75000</v>
      </c>
      <c r="M33" t="str">
        <f t="shared" si="7"/>
        <v>Covered</v>
      </c>
      <c r="N33" t="str">
        <f t="shared" si="8"/>
        <v>HO10CIVBLU032</v>
      </c>
    </row>
    <row r="34" spans="1:14" x14ac:dyDescent="0.25">
      <c r="A34" t="s">
        <v>65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12</v>
      </c>
      <c r="H34" s="2">
        <v>33477.199999999997</v>
      </c>
      <c r="I34" s="2">
        <f t="shared" si="6"/>
        <v>2678.1759999999999</v>
      </c>
      <c r="J34" t="s">
        <v>14</v>
      </c>
      <c r="K34" t="s">
        <v>51</v>
      </c>
      <c r="L34">
        <v>75000</v>
      </c>
      <c r="M34" t="str">
        <f t="shared" si="7"/>
        <v>Covered</v>
      </c>
      <c r="N34" t="str">
        <f t="shared" si="8"/>
        <v>HO10CIVBLA033</v>
      </c>
    </row>
    <row r="35" spans="1:14" x14ac:dyDescent="0.25">
      <c r="A35" t="s">
        <v>66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11</v>
      </c>
      <c r="H35" s="2">
        <v>30555.3</v>
      </c>
      <c r="I35" s="2">
        <f t="shared" si="6"/>
        <v>2656.9826086956523</v>
      </c>
      <c r="J35" t="s">
        <v>14</v>
      </c>
      <c r="K35" t="s">
        <v>21</v>
      </c>
      <c r="L35">
        <v>75000</v>
      </c>
      <c r="M35" t="str">
        <f t="shared" si="7"/>
        <v>Covered</v>
      </c>
      <c r="N35" t="str">
        <f t="shared" si="8"/>
        <v>HO11CIVBLA034</v>
      </c>
    </row>
    <row r="36" spans="1:14" x14ac:dyDescent="0.25">
      <c r="A36" t="s">
        <v>67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10</v>
      </c>
      <c r="H36" s="2">
        <v>24513.200000000001</v>
      </c>
      <c r="I36" s="2">
        <f t="shared" si="6"/>
        <v>2334.5904761904762</v>
      </c>
      <c r="J36" t="s">
        <v>14</v>
      </c>
      <c r="K36" t="s">
        <v>44</v>
      </c>
      <c r="L36">
        <v>75000</v>
      </c>
      <c r="M36" t="str">
        <f t="shared" si="7"/>
        <v>Covered</v>
      </c>
      <c r="N36" t="str">
        <f t="shared" si="8"/>
        <v>HO12CIVBLA035</v>
      </c>
    </row>
    <row r="37" spans="1:14" x14ac:dyDescent="0.25">
      <c r="A37" t="s">
        <v>68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9</v>
      </c>
      <c r="H37" s="2">
        <v>13867.6</v>
      </c>
      <c r="I37" s="2">
        <f t="shared" si="6"/>
        <v>1459.7473684210527</v>
      </c>
      <c r="J37" t="s">
        <v>14</v>
      </c>
      <c r="K37" t="s">
        <v>49</v>
      </c>
      <c r="L37">
        <v>75000</v>
      </c>
      <c r="M37" t="str">
        <f t="shared" si="7"/>
        <v>Covered</v>
      </c>
      <c r="N37" t="str">
        <f t="shared" si="8"/>
        <v>HO13CIVBLA036</v>
      </c>
    </row>
    <row r="38" spans="1:14" x14ac:dyDescent="0.25">
      <c r="A38" t="s">
        <v>119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17</v>
      </c>
      <c r="H38" s="2">
        <v>60389.5</v>
      </c>
      <c r="I38" s="2">
        <f t="shared" si="6"/>
        <v>3450.8285714285716</v>
      </c>
      <c r="J38" t="s">
        <v>17</v>
      </c>
      <c r="K38" t="s">
        <v>28</v>
      </c>
      <c r="L38">
        <v>100000</v>
      </c>
      <c r="M38" t="str">
        <f t="shared" si="7"/>
        <v>Covered</v>
      </c>
      <c r="N38" t="str">
        <f t="shared" si="8"/>
        <v>HO05ODYWHI037</v>
      </c>
    </row>
    <row r="39" spans="1:14" x14ac:dyDescent="0.25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15</v>
      </c>
      <c r="H39" s="2">
        <v>50854.1</v>
      </c>
      <c r="I39" s="2">
        <f t="shared" si="6"/>
        <v>3280.9096774193549</v>
      </c>
      <c r="J39" t="s">
        <v>14</v>
      </c>
      <c r="K39" t="s">
        <v>51</v>
      </c>
      <c r="L39">
        <v>100000</v>
      </c>
      <c r="M39" t="str">
        <f t="shared" si="7"/>
        <v>Covered</v>
      </c>
      <c r="N39" t="str">
        <f t="shared" si="8"/>
        <v>HO07ODYBLA038</v>
      </c>
    </row>
    <row r="40" spans="1:14" x14ac:dyDescent="0.25">
      <c r="A40" t="s">
        <v>70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14</v>
      </c>
      <c r="H40" s="2">
        <v>42504.6</v>
      </c>
      <c r="I40" s="2">
        <f t="shared" si="6"/>
        <v>2931.3517241379309</v>
      </c>
      <c r="J40" t="s">
        <v>17</v>
      </c>
      <c r="K40" t="s">
        <v>37</v>
      </c>
      <c r="L40">
        <v>100000</v>
      </c>
      <c r="M40" t="str">
        <f t="shared" si="7"/>
        <v>Covered</v>
      </c>
      <c r="N40" t="str">
        <f t="shared" si="8"/>
        <v>HO08ODYWHI039</v>
      </c>
    </row>
    <row r="41" spans="1:14" x14ac:dyDescent="0.25">
      <c r="A41" t="s">
        <v>117</v>
      </c>
      <c r="B41" t="str">
        <f t="shared" si="0"/>
        <v>HO</v>
      </c>
      <c r="C41" t="str">
        <f t="shared" si="1"/>
        <v>Honda</v>
      </c>
      <c r="D41" t="str">
        <f t="shared" si="2"/>
        <v>OOD</v>
      </c>
      <c r="E41" t="str">
        <f t="shared" si="3"/>
        <v>Odyssey</v>
      </c>
      <c r="F41" t="str">
        <f t="shared" si="4"/>
        <v>01</v>
      </c>
      <c r="G41">
        <f t="shared" si="5"/>
        <v>21</v>
      </c>
      <c r="H41" s="2">
        <v>68658.899999999994</v>
      </c>
      <c r="I41" s="2">
        <f t="shared" si="6"/>
        <v>3193.4372093023253</v>
      </c>
      <c r="J41" t="s">
        <v>14</v>
      </c>
      <c r="K41" t="s">
        <v>15</v>
      </c>
      <c r="L41">
        <v>100000</v>
      </c>
      <c r="M41" t="str">
        <f t="shared" si="7"/>
        <v>Covered</v>
      </c>
      <c r="N41" t="str">
        <f t="shared" si="8"/>
        <v>HO01OODBLA040</v>
      </c>
    </row>
    <row r="42" spans="1:14" x14ac:dyDescent="0.25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8</v>
      </c>
      <c r="H42" s="2">
        <v>3708.1</v>
      </c>
      <c r="I42" s="2">
        <f t="shared" si="6"/>
        <v>436.24705882352941</v>
      </c>
      <c r="J42" t="s">
        <v>14</v>
      </c>
      <c r="K42" t="s">
        <v>18</v>
      </c>
      <c r="L42">
        <v>100000</v>
      </c>
      <c r="M42" t="str">
        <f t="shared" si="7"/>
        <v>Covered</v>
      </c>
      <c r="N42" t="str">
        <f t="shared" si="8"/>
        <v>HO14ODYBLA041</v>
      </c>
    </row>
    <row r="43" spans="1:14" x14ac:dyDescent="0.25">
      <c r="A43" t="s">
        <v>72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18</v>
      </c>
      <c r="H43" s="2">
        <v>64542</v>
      </c>
      <c r="I43" s="2">
        <f t="shared" si="6"/>
        <v>3488.7567567567567</v>
      </c>
      <c r="J43" t="s">
        <v>47</v>
      </c>
      <c r="K43" t="s">
        <v>15</v>
      </c>
      <c r="L43">
        <v>75000</v>
      </c>
      <c r="M43" t="str">
        <f t="shared" si="7"/>
        <v>Covered</v>
      </c>
      <c r="N43" t="str">
        <f t="shared" si="8"/>
        <v>CR04PTCBLU042</v>
      </c>
    </row>
    <row r="44" spans="1:14" x14ac:dyDescent="0.25">
      <c r="A44" t="s">
        <v>73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15</v>
      </c>
      <c r="H44" s="2">
        <v>42074.2</v>
      </c>
      <c r="I44" s="2">
        <f t="shared" si="6"/>
        <v>2714.4645161290323</v>
      </c>
      <c r="J44" t="s">
        <v>20</v>
      </c>
      <c r="K44" t="s">
        <v>57</v>
      </c>
      <c r="L44">
        <v>75000</v>
      </c>
      <c r="M44" t="str">
        <f t="shared" si="7"/>
        <v>Covered</v>
      </c>
      <c r="N44" t="str">
        <f t="shared" si="8"/>
        <v>CR07PTCGRE043</v>
      </c>
    </row>
    <row r="45" spans="1:14" x14ac:dyDescent="0.25">
      <c r="A45" t="s">
        <v>74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11</v>
      </c>
      <c r="H45" s="2">
        <v>27394.2</v>
      </c>
      <c r="I45" s="2">
        <f t="shared" si="6"/>
        <v>2382.1043478260872</v>
      </c>
      <c r="J45" t="s">
        <v>14</v>
      </c>
      <c r="K45" t="s">
        <v>35</v>
      </c>
      <c r="L45">
        <v>75000</v>
      </c>
      <c r="M45" t="str">
        <f t="shared" si="7"/>
        <v>Covered</v>
      </c>
      <c r="N45" t="str">
        <f t="shared" si="8"/>
        <v>CR11PTCBLA044</v>
      </c>
    </row>
    <row r="46" spans="1:14" x14ac:dyDescent="0.25">
      <c r="A46" t="s">
        <v>75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23</v>
      </c>
      <c r="H46" s="2">
        <v>79420.600000000006</v>
      </c>
      <c r="I46" s="2">
        <f t="shared" si="6"/>
        <v>3379.6000000000004</v>
      </c>
      <c r="J46" t="s">
        <v>20</v>
      </c>
      <c r="K46" t="s">
        <v>44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5">
      <c r="A47" t="s">
        <v>76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22</v>
      </c>
      <c r="H47" s="2">
        <v>77243.100000000006</v>
      </c>
      <c r="I47" s="2">
        <f t="shared" si="6"/>
        <v>3433.0266666666671</v>
      </c>
      <c r="J47" t="s">
        <v>14</v>
      </c>
      <c r="K47" t="s">
        <v>23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5">
      <c r="A48" t="s">
        <v>77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18</v>
      </c>
      <c r="H48" s="2">
        <v>72527.199999999997</v>
      </c>
      <c r="I48" s="2">
        <f t="shared" si="6"/>
        <v>3920.389189189189</v>
      </c>
      <c r="J48" t="s">
        <v>17</v>
      </c>
      <c r="K48" t="s">
        <v>40</v>
      </c>
      <c r="L48">
        <v>75000</v>
      </c>
      <c r="M48" t="str">
        <f t="shared" si="7"/>
        <v>Covered</v>
      </c>
      <c r="N48" t="str">
        <f t="shared" si="8"/>
        <v>CR04CARWHI047</v>
      </c>
    </row>
    <row r="49" spans="1:14" x14ac:dyDescent="0.25">
      <c r="A49" t="s">
        <v>78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18</v>
      </c>
      <c r="H49" s="2">
        <v>52699.4</v>
      </c>
      <c r="I49" s="2">
        <f t="shared" si="6"/>
        <v>2848.6162162162163</v>
      </c>
      <c r="J49" t="s">
        <v>56</v>
      </c>
      <c r="K49" t="s">
        <v>40</v>
      </c>
      <c r="L49">
        <v>75000</v>
      </c>
      <c r="M49" t="str">
        <f t="shared" si="7"/>
        <v>Covered</v>
      </c>
      <c r="N49" t="str">
        <f t="shared" si="8"/>
        <v>CR04CARRED048</v>
      </c>
    </row>
    <row r="50" spans="1:14" x14ac:dyDescent="0.25">
      <c r="A50" t="s">
        <v>79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11</v>
      </c>
      <c r="H50" s="2">
        <v>29102.3</v>
      </c>
      <c r="I50" s="2">
        <f t="shared" si="6"/>
        <v>2530.6347826086958</v>
      </c>
      <c r="J50" t="s">
        <v>14</v>
      </c>
      <c r="K50" t="s">
        <v>42</v>
      </c>
      <c r="L50">
        <v>100000</v>
      </c>
      <c r="M50" t="str">
        <f t="shared" si="7"/>
        <v>Covered</v>
      </c>
      <c r="N50" t="str">
        <f t="shared" si="8"/>
        <v>HY11ELABLA049</v>
      </c>
    </row>
    <row r="51" spans="1:14" x14ac:dyDescent="0.25">
      <c r="A51" t="s">
        <v>80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10</v>
      </c>
      <c r="H51" s="2">
        <v>22282</v>
      </c>
      <c r="I51" s="2">
        <f t="shared" si="6"/>
        <v>2122.0952380952381</v>
      </c>
      <c r="J51" t="s">
        <v>47</v>
      </c>
      <c r="K51" t="s">
        <v>18</v>
      </c>
      <c r="L51">
        <v>100000</v>
      </c>
      <c r="M51" t="str">
        <f t="shared" si="7"/>
        <v>Covered</v>
      </c>
      <c r="N51" t="str">
        <f t="shared" si="8"/>
        <v>HY12ELABLU050</v>
      </c>
    </row>
    <row r="52" spans="1:14" x14ac:dyDescent="0.25">
      <c r="A52" t="s">
        <v>81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9</v>
      </c>
      <c r="H52" s="2">
        <v>20223.900000000001</v>
      </c>
      <c r="I52" s="2">
        <f t="shared" si="6"/>
        <v>2128.8315789473686</v>
      </c>
      <c r="J52" t="s">
        <v>14</v>
      </c>
      <c r="K52" t="s">
        <v>31</v>
      </c>
      <c r="L52">
        <v>100000</v>
      </c>
      <c r="M52" t="str">
        <f t="shared" si="7"/>
        <v>Covered</v>
      </c>
      <c r="N52" t="str">
        <f t="shared" si="8"/>
        <v>HY13ELABLA051</v>
      </c>
    </row>
    <row r="53" spans="1:14" x14ac:dyDescent="0.25">
      <c r="A53" t="s">
        <v>82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9</v>
      </c>
      <c r="H53" s="2">
        <v>22188.5</v>
      </c>
      <c r="I53" s="2">
        <f t="shared" si="6"/>
        <v>2335.6315789473683</v>
      </c>
      <c r="J53" t="s">
        <v>47</v>
      </c>
      <c r="K53" t="s">
        <v>25</v>
      </c>
      <c r="L53">
        <v>100000</v>
      </c>
      <c r="M53" t="str">
        <f t="shared" si="7"/>
        <v>Covered</v>
      </c>
      <c r="N53" t="str">
        <f t="shared" si="8"/>
        <v>HY13ELABLU052</v>
      </c>
    </row>
    <row r="56" spans="1:14" x14ac:dyDescent="0.25">
      <c r="C56" t="s">
        <v>83</v>
      </c>
      <c r="D56" t="s">
        <v>84</v>
      </c>
      <c r="F56" t="s">
        <v>95</v>
      </c>
      <c r="G56" t="s">
        <v>105</v>
      </c>
    </row>
    <row r="57" spans="1:14" x14ac:dyDescent="0.25">
      <c r="C57" t="s">
        <v>93</v>
      </c>
      <c r="D57" t="s">
        <v>94</v>
      </c>
      <c r="F57" t="s">
        <v>100</v>
      </c>
      <c r="G57" t="s">
        <v>110</v>
      </c>
    </row>
    <row r="58" spans="1:14" x14ac:dyDescent="0.25">
      <c r="C58" t="s">
        <v>91</v>
      </c>
      <c r="D58" t="s">
        <v>92</v>
      </c>
      <c r="F58" t="s">
        <v>101</v>
      </c>
      <c r="G58" t="s">
        <v>111</v>
      </c>
    </row>
    <row r="59" spans="1:14" x14ac:dyDescent="0.25">
      <c r="C59" t="s">
        <v>89</v>
      </c>
      <c r="D59" t="s">
        <v>90</v>
      </c>
      <c r="F59" t="s">
        <v>98</v>
      </c>
      <c r="G59" t="s">
        <v>108</v>
      </c>
    </row>
    <row r="60" spans="1:14" x14ac:dyDescent="0.25">
      <c r="C60" t="s">
        <v>85</v>
      </c>
      <c r="D60" t="s">
        <v>86</v>
      </c>
      <c r="F60" t="s">
        <v>99</v>
      </c>
      <c r="G60" t="s">
        <v>109</v>
      </c>
    </row>
    <row r="61" spans="1:14" x14ac:dyDescent="0.25">
      <c r="C61" t="s">
        <v>87</v>
      </c>
      <c r="D61" t="s">
        <v>88</v>
      </c>
      <c r="F61" t="s">
        <v>96</v>
      </c>
      <c r="G61" t="s">
        <v>106</v>
      </c>
    </row>
    <row r="62" spans="1:14" x14ac:dyDescent="0.25">
      <c r="F62" t="s">
        <v>97</v>
      </c>
      <c r="G62" t="s">
        <v>107</v>
      </c>
    </row>
    <row r="63" spans="1:14" x14ac:dyDescent="0.25">
      <c r="F63" t="s">
        <v>102</v>
      </c>
      <c r="G63" t="s">
        <v>112</v>
      </c>
    </row>
    <row r="64" spans="1:14" x14ac:dyDescent="0.25">
      <c r="F64" t="s">
        <v>103</v>
      </c>
      <c r="G64" t="s">
        <v>113</v>
      </c>
    </row>
    <row r="65" spans="6:7" x14ac:dyDescent="0.25">
      <c r="F65" t="s">
        <v>104</v>
      </c>
      <c r="G65" t="s">
        <v>114</v>
      </c>
    </row>
    <row r="66" spans="6:7" x14ac:dyDescent="0.25">
      <c r="F66" t="s">
        <v>115</v>
      </c>
      <c r="G66" t="s">
        <v>116</v>
      </c>
    </row>
  </sheetData>
  <sortState xmlns:xlrd2="http://schemas.microsoft.com/office/spreadsheetml/2017/richdata2" ref="F56:G66">
    <sortCondition ref="F56:F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Witt Yee</dc:creator>
  <cp:lastModifiedBy>Shwe Witt Yee</cp:lastModifiedBy>
  <dcterms:created xsi:type="dcterms:W3CDTF">2022-08-25T18:46:41Z</dcterms:created>
  <dcterms:modified xsi:type="dcterms:W3CDTF">2022-08-25T18:46:41Z</dcterms:modified>
</cp:coreProperties>
</file>