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 IITH\MTech 1st Sem\IWM\final plots\Figure-2\"/>
    </mc:Choice>
  </mc:AlternateContent>
  <xr:revisionPtr revIDLastSave="0" documentId="13_ncr:1_{B07AFFF3-0984-431A-8CF6-A56ADCC08A06}" xr6:coauthVersionLast="47" xr6:coauthVersionMax="47" xr10:uidLastSave="{00000000-0000-0000-0000-000000000000}"/>
  <bookViews>
    <workbookView xWindow="-108" yWindow="-108" windowWidth="23256" windowHeight="12576" xr2:uid="{52AB303B-6EB5-4979-A7A6-B291E143E6A1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" i="1" l="1"/>
  <c r="E34" i="1"/>
  <c r="B3" i="1" l="1" a="1"/>
  <c r="B3" i="1" s="1"/>
  <c r="B4" i="1" a="1"/>
  <c r="B4" i="1" s="1"/>
  <c r="H4" i="1" s="1"/>
  <c r="B5" i="1" a="1"/>
  <c r="B5" i="1" s="1"/>
  <c r="H5" i="1" s="1"/>
  <c r="J5" i="1" l="1"/>
  <c r="I5" i="1"/>
  <c r="K5" i="1"/>
  <c r="I4" i="1"/>
  <c r="K4" i="1"/>
  <c r="J4" i="1"/>
  <c r="H3" i="1"/>
  <c r="I3" i="1"/>
  <c r="J3" i="1"/>
  <c r="K3" i="1"/>
  <c r="B6" i="1" a="1"/>
  <c r="B6" i="1" l="1"/>
  <c r="H6" i="1" s="1"/>
  <c r="J6" i="1"/>
  <c r="K6" i="1"/>
  <c r="I6" i="1"/>
  <c r="B7" i="1" a="1"/>
  <c r="B7" i="1" l="1"/>
  <c r="H7" i="1" s="1"/>
  <c r="K7" i="1"/>
  <c r="J7" i="1"/>
  <c r="I7" i="1"/>
  <c r="B8" i="1" a="1"/>
  <c r="B8" i="1" l="1"/>
  <c r="H8" i="1" s="1"/>
  <c r="J8" i="1"/>
  <c r="K8" i="1"/>
  <c r="I8" i="1"/>
  <c r="B9" i="1" a="1"/>
  <c r="B9" i="1" l="1"/>
  <c r="H9" i="1" s="1"/>
  <c r="I9" i="1"/>
  <c r="J9" i="1"/>
  <c r="K9" i="1"/>
  <c r="B10" i="1" a="1"/>
  <c r="B10" i="1" s="1"/>
  <c r="C13" i="1" l="1"/>
  <c r="E13" i="1"/>
  <c r="E12" i="1"/>
  <c r="I10" i="1"/>
  <c r="I12" i="1" s="1"/>
  <c r="D13" i="1"/>
  <c r="C12" i="1"/>
  <c r="K10" i="1"/>
  <c r="K12" i="1" s="1" a="1"/>
  <c r="K12" i="1" s="1"/>
  <c r="J10" i="1"/>
  <c r="J12" i="1" s="1" a="1"/>
  <c r="J12" i="1" s="1"/>
  <c r="D12" i="1"/>
  <c r="H10" i="1"/>
  <c r="H12" i="1" s="1"/>
  <c r="B13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<sst xmlns="http://schemas.openxmlformats.org/spreadsheetml/2006/main" count="22" uniqueCount="13">
  <si>
    <t>Averaging period [minutes]</t>
  </si>
  <si>
    <t>Silking</t>
  </si>
  <si>
    <t>Dough</t>
  </si>
  <si>
    <t>Ideal EBR</t>
  </si>
  <si>
    <t>Mean</t>
  </si>
  <si>
    <t>Stdev</t>
  </si>
  <si>
    <t>Min dev</t>
  </si>
  <si>
    <t>EBR for each stage</t>
  </si>
  <si>
    <t>Deviation of EBR from ideal EBR (=1)</t>
  </si>
  <si>
    <r>
      <t>6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Leaf</t>
    </r>
  </si>
  <si>
    <t>EBR from 30min to 120min</t>
  </si>
  <si>
    <t>6th leaf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</si>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</sst>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6th Leaf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0.89794441125301672</c:v>
                </c:pt>
                <c:pt idx="1">
                  <c:v>0.72485374779458589</c:v>
                </c:pt>
                <c:pt idx="2">
                  <c:v>0.75083671593933365</c:v>
                </c:pt>
                <c:pt idx="3">
                  <c:v>0.83191986668162854</c:v>
                </c:pt>
                <c:pt idx="4">
                  <c:v>0.73566821994021769</c:v>
                </c:pt>
                <c:pt idx="5">
                  <c:v>0.74906794241613472</c:v>
                </c:pt>
                <c:pt idx="6">
                  <c:v>0.75150293147269609</c:v>
                </c:pt>
                <c:pt idx="7">
                  <c:v>0.70380312872627093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00-4CFE-9D04-0B5969D52AE4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Silking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0.82176386753950081</c:v>
                </c:pt>
                <c:pt idx="1">
                  <c:v>0.82633676079813834</c:v>
                </c:pt>
                <c:pt idx="2">
                  <c:v>0.77961270448864373</c:v>
                </c:pt>
                <c:pt idx="3">
                  <c:v>0.80667253531073568</c:v>
                </c:pt>
                <c:pt idx="4">
                  <c:v>0.7603723415551632</c:v>
                </c:pt>
                <c:pt idx="5">
                  <c:v>0.80514772591075934</c:v>
                </c:pt>
                <c:pt idx="6">
                  <c:v>0.80048889280708369</c:v>
                </c:pt>
                <c:pt idx="7">
                  <c:v>0.75111973847107794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00-4CFE-9D04-0B5969D52AE4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Dough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Sheet1!$D$3:$D$10</c:f>
              <c:numCache>
                <c:formatCode>General</c:formatCode>
                <c:ptCount val="8"/>
                <c:pt idx="0">
                  <c:v>0.70397346092416579</c:v>
                </c:pt>
                <c:pt idx="1">
                  <c:v>0.73528164121672424</c:v>
                </c:pt>
                <c:pt idx="2">
                  <c:v>0.84797780245770282</c:v>
                </c:pt>
                <c:pt idx="3">
                  <c:v>0.71180536742856237</c:v>
                </c:pt>
                <c:pt idx="4">
                  <c:v>0.71368447991700357</c:v>
                </c:pt>
                <c:pt idx="5">
                  <c:v>0.749741556341879</c:v>
                </c:pt>
                <c:pt idx="6">
                  <c:v>0.75539624016448426</c:v>
                </c:pt>
                <c:pt idx="7">
                  <c:v>0.70191675524705166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00-4CFE-9D04-0B5969D52AE4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Maturity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0.84520124691749043</c:v>
                </c:pt>
                <c:pt idx="1">
                  <c:v>0.81186750640769423</c:v>
                </c:pt>
                <c:pt idx="2">
                  <c:v>0.72853674753419784</c:v>
                </c:pt>
                <c:pt idx="3">
                  <c:v>0.81162248159768491</c:v>
                </c:pt>
                <c:pt idx="4">
                  <c:v>0.74171890942079299</c:v>
                </c:pt>
                <c:pt idx="5">
                  <c:v>0.73952407189970293</c:v>
                </c:pt>
                <c:pt idx="6">
                  <c:v>0.73704945538231448</c:v>
                </c:pt>
                <c:pt idx="7">
                  <c:v>0.77364599999999994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500-4CFE-9D04-0B5969D52AE4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Ideal EBR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Sheet1!$F$3:$F$10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500-4CFE-9D04-0B5969D52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69480"/>
        <c:axId val="519670792"/>
      </c:scatterChart>
      <c:valAx>
        <c:axId val="519669480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Averaging period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9670792"/>
        <c:crosses val="autoZero"/>
        <c:crossBetween val="midCat"/>
      </c:valAx>
      <c:valAx>
        <c:axId val="519670792"/>
        <c:scaling>
          <c:orientation val="minMax"/>
          <c:max val="1"/>
          <c:min val="0.6000000000000000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Energy</a:t>
                </a:r>
                <a:r>
                  <a:rPr lang="en-US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Balance Ratio (EBR)</a:t>
                </a:r>
                <a:endParaRPr lang="en-US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96694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5</xdr:row>
      <xdr:rowOff>137160</xdr:rowOff>
    </xdr:from>
    <xdr:to>
      <xdr:col>23</xdr:col>
      <xdr:colOff>472440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021A86-A6E2-43A7-462B-3015A6F30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min%20fig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5mins%20fig-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0mins%20fig-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5min%20fig-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30min%20fig-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45mins%20fig-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60min%20fig-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120min%20fig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4">
          <cell r="V4">
            <v>0.89794441125301672</v>
          </cell>
        </row>
        <row r="5">
          <cell r="V5">
            <v>0.82176386753950081</v>
          </cell>
        </row>
        <row r="6">
          <cell r="V6">
            <v>0.70397346092416579</v>
          </cell>
        </row>
        <row r="7">
          <cell r="V7">
            <v>0.84520124691749043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3">
          <cell r="U3">
            <v>0.72485374779458589</v>
          </cell>
        </row>
        <row r="4">
          <cell r="U4">
            <v>0.82633676079813834</v>
          </cell>
        </row>
        <row r="5">
          <cell r="U5">
            <v>0.73528164121672424</v>
          </cell>
        </row>
        <row r="6">
          <cell r="U6">
            <v>0.81186750640769423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3">
          <cell r="U3">
            <v>0.75083671593933365</v>
          </cell>
        </row>
        <row r="4">
          <cell r="U4">
            <v>0.77961270448864373</v>
          </cell>
        </row>
        <row r="5">
          <cell r="U5">
            <v>0.84797780245770282</v>
          </cell>
        </row>
        <row r="6">
          <cell r="U6">
            <v>0.72853674753419784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3">
          <cell r="U3">
            <v>0.83191986668162854</v>
          </cell>
        </row>
        <row r="4">
          <cell r="U4">
            <v>0.80667253531073568</v>
          </cell>
        </row>
        <row r="5">
          <cell r="U5">
            <v>0.71180536742856237</v>
          </cell>
        </row>
        <row r="6">
          <cell r="U6">
            <v>0.81162248159768491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3">
          <cell r="U3">
            <v>0.73566821994021769</v>
          </cell>
        </row>
        <row r="4">
          <cell r="U4">
            <v>0.7603723415551632</v>
          </cell>
        </row>
        <row r="5">
          <cell r="U5">
            <v>0.71368447991700357</v>
          </cell>
        </row>
        <row r="6">
          <cell r="U6">
            <v>0.74171890942079299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3">
          <cell r="U3">
            <v>0.74906794241613472</v>
          </cell>
        </row>
        <row r="4">
          <cell r="U4">
            <v>0.80514772591075934</v>
          </cell>
        </row>
        <row r="5">
          <cell r="U5">
            <v>0.749741556341879</v>
          </cell>
        </row>
        <row r="6">
          <cell r="U6">
            <v>0.73952407189970293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3">
          <cell r="U3">
            <v>0.75150293147269609</v>
          </cell>
        </row>
        <row r="4">
          <cell r="U4">
            <v>0.80048889280708369</v>
          </cell>
        </row>
        <row r="5">
          <cell r="U5">
            <v>0.75539624016448426</v>
          </cell>
        </row>
        <row r="6">
          <cell r="U6">
            <v>0.73704945538231448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3">
          <cell r="T3">
            <v>0.70380312872627093</v>
          </cell>
        </row>
        <row r="4">
          <cell r="T4">
            <v>0.75111973847107794</v>
          </cell>
        </row>
        <row r="5">
          <cell r="T5">
            <v>0.70191675524705166</v>
          </cell>
        </row>
        <row r="6">
          <cell r="T6">
            <v>0.77364599999999994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D9ED-C0BC-440E-9208-643AA07B7E37}">
  <dimension ref="A1:K35"/>
  <sheetViews>
    <sheetView tabSelected="1" zoomScale="105" zoomScaleNormal="70" workbookViewId="0">
      <selection activeCell="H24" sqref="H24"/>
    </sheetView>
  </sheetViews>
  <sheetFormatPr defaultRowHeight="14.4" x14ac:dyDescent="0.3"/>
  <sheetData>
    <row r="1" spans="1:11" x14ac:dyDescent="0.3">
      <c r="A1" s="1" t="s">
        <v>7</v>
      </c>
      <c r="H1" s="1" t="s">
        <v>8</v>
      </c>
      <c r="I1" s="1"/>
      <c r="J1" s="1"/>
      <c r="K1" s="1"/>
    </row>
    <row r="2" spans="1:11" ht="16.2" x14ac:dyDescent="0.3">
      <c r="A2" s="1" t="s">
        <v>0</v>
      </c>
      <c r="B2" s="1" t="s">
        <v>9</v>
      </c>
      <c r="C2" s="1" t="s">
        <v>1</v>
      </c>
      <c r="D2" s="1" t="s">
        <v>2</v>
      </c>
      <c r="E2" s="1" t="s">
        <v>12</v>
      </c>
      <c r="F2" s="1" t="s">
        <v>3</v>
      </c>
      <c r="H2" s="1" t="s">
        <v>9</v>
      </c>
      <c r="I2" s="1" t="s">
        <v>1</v>
      </c>
      <c r="J2" s="1" t="s">
        <v>2</v>
      </c>
      <c r="K2" s="1" t="s">
        <v>12</v>
      </c>
    </row>
    <row r="3" spans="1:11" x14ac:dyDescent="0.3">
      <c r="A3" s="1">
        <v>1</v>
      </c>
      <c r="B3" cm="1">
        <f t="array" ref="B3:E3">TRANSPOSE([1]Sheet2!$V$4:$V$7)</f>
        <v>0.89794441125301672</v>
      </c>
      <c r="C3">
        <v>0.82176386753950081</v>
      </c>
      <c r="D3">
        <v>0.70397346092416579</v>
      </c>
      <c r="E3">
        <v>0.84520124691749043</v>
      </c>
      <c r="F3">
        <v>1</v>
      </c>
      <c r="H3">
        <f>1-B3</f>
        <v>0.10205558874698328</v>
      </c>
      <c r="I3">
        <f>1-C3</f>
        <v>0.17823613246049919</v>
      </c>
      <c r="J3">
        <f>1-D3</f>
        <v>0.29602653907583421</v>
      </c>
      <c r="K3">
        <f>1-E3</f>
        <v>0.15479875308250957</v>
      </c>
    </row>
    <row r="4" spans="1:11" x14ac:dyDescent="0.3">
      <c r="A4" s="1">
        <v>5</v>
      </c>
      <c r="B4" cm="1">
        <f t="array" ref="B4:E4">TRANSPOSE([2]Sheet2!$U$3:$U$6)</f>
        <v>0.72485374779458589</v>
      </c>
      <c r="C4">
        <v>0.82633676079813834</v>
      </c>
      <c r="D4">
        <v>0.73528164121672424</v>
      </c>
      <c r="E4">
        <v>0.81186750640769423</v>
      </c>
      <c r="F4">
        <v>1</v>
      </c>
      <c r="H4">
        <f t="shared" ref="H4:H10" si="0">1-B4</f>
        <v>0.27514625220541411</v>
      </c>
      <c r="I4">
        <f t="shared" ref="I4:I10" si="1">1-C4</f>
        <v>0.17366323920186166</v>
      </c>
      <c r="J4">
        <f t="shared" ref="J4:J10" si="2">1-D4</f>
        <v>0.26471835878327576</v>
      </c>
      <c r="K4">
        <f t="shared" ref="K4:K10" si="3">1-E4</f>
        <v>0.18813249359230577</v>
      </c>
    </row>
    <row r="5" spans="1:11" x14ac:dyDescent="0.3">
      <c r="A5" s="1">
        <v>10</v>
      </c>
      <c r="B5" cm="1">
        <f t="array" ref="B5:E5">TRANSPOSE([3]Sheet2!$U$3:$U$6)</f>
        <v>0.75083671593933365</v>
      </c>
      <c r="C5">
        <v>0.77961270448864373</v>
      </c>
      <c r="D5">
        <v>0.84797780245770282</v>
      </c>
      <c r="E5">
        <v>0.72853674753419784</v>
      </c>
      <c r="F5">
        <v>1</v>
      </c>
      <c r="H5">
        <f t="shared" si="0"/>
        <v>0.24916328406066635</v>
      </c>
      <c r="I5">
        <f t="shared" si="1"/>
        <v>0.22038729551135627</v>
      </c>
      <c r="J5">
        <f t="shared" si="2"/>
        <v>0.15202219754229718</v>
      </c>
      <c r="K5">
        <f t="shared" si="3"/>
        <v>0.27146325246580216</v>
      </c>
    </row>
    <row r="6" spans="1:11" x14ac:dyDescent="0.3">
      <c r="A6" s="1">
        <v>15</v>
      </c>
      <c r="B6" cm="1">
        <f t="array" ref="B6:E6">TRANSPOSE([4]Sheet2!$U$3:$U$6)</f>
        <v>0.83191986668162854</v>
      </c>
      <c r="C6">
        <v>0.80667253531073568</v>
      </c>
      <c r="D6">
        <v>0.71180536742856237</v>
      </c>
      <c r="E6">
        <v>0.81162248159768491</v>
      </c>
      <c r="F6">
        <v>1</v>
      </c>
      <c r="H6">
        <f t="shared" si="0"/>
        <v>0.16808013331837146</v>
      </c>
      <c r="I6">
        <f t="shared" si="1"/>
        <v>0.19332746468926432</v>
      </c>
      <c r="J6">
        <f t="shared" si="2"/>
        <v>0.28819463257143763</v>
      </c>
      <c r="K6">
        <f t="shared" si="3"/>
        <v>0.18837751840231509</v>
      </c>
    </row>
    <row r="7" spans="1:11" x14ac:dyDescent="0.3">
      <c r="A7" s="1">
        <v>30</v>
      </c>
      <c r="B7" cm="1">
        <f t="array" ref="B7:E7">TRANSPOSE([5]Sheet2!$U$3:$U$6)</f>
        <v>0.73566821994021769</v>
      </c>
      <c r="C7">
        <v>0.7603723415551632</v>
      </c>
      <c r="D7">
        <v>0.71368447991700357</v>
      </c>
      <c r="E7">
        <v>0.74171890942079299</v>
      </c>
      <c r="F7">
        <v>1</v>
      </c>
      <c r="H7">
        <f t="shared" si="0"/>
        <v>0.26433178005978231</v>
      </c>
      <c r="I7">
        <f t="shared" si="1"/>
        <v>0.2396276584448368</v>
      </c>
      <c r="J7">
        <f t="shared" si="2"/>
        <v>0.28631552008299643</v>
      </c>
      <c r="K7">
        <f t="shared" si="3"/>
        <v>0.25828109057920701</v>
      </c>
    </row>
    <row r="8" spans="1:11" x14ac:dyDescent="0.3">
      <c r="A8" s="1">
        <v>45</v>
      </c>
      <c r="B8" cm="1">
        <f t="array" ref="B8:E8">TRANSPOSE([6]Sheet2!$U$3:$U$6)</f>
        <v>0.74906794241613472</v>
      </c>
      <c r="C8">
        <v>0.80514772591075934</v>
      </c>
      <c r="D8">
        <v>0.749741556341879</v>
      </c>
      <c r="E8">
        <v>0.73952407189970293</v>
      </c>
      <c r="F8">
        <v>1</v>
      </c>
      <c r="H8">
        <f t="shared" si="0"/>
        <v>0.25093205758386528</v>
      </c>
      <c r="I8">
        <f t="shared" si="1"/>
        <v>0.19485227408924066</v>
      </c>
      <c r="J8">
        <f t="shared" si="2"/>
        <v>0.250258443658121</v>
      </c>
      <c r="K8">
        <f t="shared" si="3"/>
        <v>0.26047592810029707</v>
      </c>
    </row>
    <row r="9" spans="1:11" x14ac:dyDescent="0.3">
      <c r="A9" s="1">
        <v>60</v>
      </c>
      <c r="B9" cm="1">
        <f t="array" ref="B9:E9">TRANSPOSE([7]Sheet2!$U$3:$U$6)</f>
        <v>0.75150293147269609</v>
      </c>
      <c r="C9">
        <v>0.80048889280708369</v>
      </c>
      <c r="D9">
        <v>0.75539624016448426</v>
      </c>
      <c r="E9">
        <v>0.73704945538231448</v>
      </c>
      <c r="F9">
        <v>1</v>
      </c>
      <c r="H9">
        <f t="shared" si="0"/>
        <v>0.24849706852730391</v>
      </c>
      <c r="I9">
        <f t="shared" si="1"/>
        <v>0.19951110719291631</v>
      </c>
      <c r="J9">
        <f t="shared" si="2"/>
        <v>0.24460375983551574</v>
      </c>
      <c r="K9">
        <f t="shared" si="3"/>
        <v>0.26295054461768552</v>
      </c>
    </row>
    <row r="10" spans="1:11" x14ac:dyDescent="0.3">
      <c r="A10" s="1">
        <v>120</v>
      </c>
      <c r="B10" cm="1">
        <f t="array" ref="B10:E10">TRANSPOSE([8]Sheet2!$T$3:$T$6)</f>
        <v>0.70380312872627093</v>
      </c>
      <c r="C10">
        <v>0.75111973847107794</v>
      </c>
      <c r="D10">
        <v>0.70191675524705166</v>
      </c>
      <c r="E10">
        <v>0.77364599999999994</v>
      </c>
      <c r="F10">
        <v>1</v>
      </c>
      <c r="H10">
        <f t="shared" si="0"/>
        <v>0.29619687127372907</v>
      </c>
      <c r="I10">
        <f t="shared" si="1"/>
        <v>0.24888026152892206</v>
      </c>
      <c r="J10">
        <f t="shared" si="2"/>
        <v>0.29808324475294834</v>
      </c>
      <c r="K10">
        <f t="shared" si="3"/>
        <v>0.22635400000000006</v>
      </c>
    </row>
    <row r="12" spans="1:11" x14ac:dyDescent="0.3">
      <c r="A12" s="1" t="s">
        <v>4</v>
      </c>
      <c r="B12" s="1">
        <f>AVERAGE(B3:B10)</f>
        <v>0.76819962052798552</v>
      </c>
      <c r="C12" s="1">
        <f t="shared" ref="C12:E12" si="4">AVERAGE(C3:C10)</f>
        <v>0.79393932086013785</v>
      </c>
      <c r="D12" s="1">
        <f t="shared" si="4"/>
        <v>0.73997216296219659</v>
      </c>
      <c r="E12" s="1">
        <f t="shared" si="4"/>
        <v>0.77364580239498482</v>
      </c>
      <c r="G12" s="1" t="s">
        <v>6</v>
      </c>
      <c r="H12">
        <f>MIN(H3:H10)</f>
        <v>0.10205558874698328</v>
      </c>
      <c r="I12">
        <f>MIN(I3:I10)</f>
        <v>0.17366323920186166</v>
      </c>
      <c r="J12" cm="1">
        <f t="array" ref="J12">MIN(ABS(J3:J10))</f>
        <v>0.15202219754229718</v>
      </c>
      <c r="K12" cm="1">
        <f t="array" ref="K12">MIN(ABS(K3:K10))</f>
        <v>0.15479875308250957</v>
      </c>
    </row>
    <row r="13" spans="1:11" x14ac:dyDescent="0.3">
      <c r="A13" s="1" t="s">
        <v>5</v>
      </c>
      <c r="B13" s="1">
        <f>STDEV(B3:B10)</f>
        <v>6.4280986238203011E-2</v>
      </c>
      <c r="C13" s="1">
        <f t="shared" ref="C13:E13" si="5">STDEV(C3:C10)</f>
        <v>2.7568020218699519E-2</v>
      </c>
      <c r="D13" s="1">
        <f t="shared" si="5"/>
        <v>4.8179861852577305E-2</v>
      </c>
      <c r="E13" s="1">
        <f t="shared" si="5"/>
        <v>4.404712880838272E-2</v>
      </c>
    </row>
    <row r="17" spans="4:5" x14ac:dyDescent="0.3">
      <c r="E17" s="1" t="s">
        <v>10</v>
      </c>
    </row>
    <row r="18" spans="4:5" x14ac:dyDescent="0.3">
      <c r="D18" t="s">
        <v>11</v>
      </c>
      <c r="E18">
        <v>0.73566821994021769</v>
      </c>
    </row>
    <row r="19" spans="4:5" x14ac:dyDescent="0.3">
      <c r="E19">
        <v>0.74906794241613472</v>
      </c>
    </row>
    <row r="20" spans="4:5" x14ac:dyDescent="0.3">
      <c r="E20">
        <v>0.75150293147269609</v>
      </c>
    </row>
    <row r="21" spans="4:5" x14ac:dyDescent="0.3">
      <c r="E21">
        <v>0.70380312872627093</v>
      </c>
    </row>
    <row r="22" spans="4:5" x14ac:dyDescent="0.3">
      <c r="D22" t="s">
        <v>1</v>
      </c>
      <c r="E22">
        <v>0.7603723415551632</v>
      </c>
    </row>
    <row r="23" spans="4:5" x14ac:dyDescent="0.3">
      <c r="E23">
        <v>0.80514772591075934</v>
      </c>
    </row>
    <row r="24" spans="4:5" x14ac:dyDescent="0.3">
      <c r="E24">
        <v>0.80048889280708369</v>
      </c>
    </row>
    <row r="25" spans="4:5" x14ac:dyDescent="0.3">
      <c r="E25">
        <v>0.75111973847107794</v>
      </c>
    </row>
    <row r="26" spans="4:5" x14ac:dyDescent="0.3">
      <c r="D26" t="s">
        <v>2</v>
      </c>
      <c r="E26">
        <v>0.71368447991700357</v>
      </c>
    </row>
    <row r="27" spans="4:5" x14ac:dyDescent="0.3">
      <c r="E27">
        <v>0.749741556341879</v>
      </c>
    </row>
    <row r="28" spans="4:5" x14ac:dyDescent="0.3">
      <c r="E28">
        <v>0.75539624016448426</v>
      </c>
    </row>
    <row r="29" spans="4:5" x14ac:dyDescent="0.3">
      <c r="E29">
        <v>0.70191675524705166</v>
      </c>
    </row>
    <row r="30" spans="4:5" x14ac:dyDescent="0.3">
      <c r="D30" t="s">
        <v>12</v>
      </c>
      <c r="E30">
        <v>0.74171890942079299</v>
      </c>
    </row>
    <row r="31" spans="4:5" x14ac:dyDescent="0.3">
      <c r="E31">
        <v>0.73952407189970293</v>
      </c>
    </row>
    <row r="32" spans="4:5" x14ac:dyDescent="0.3">
      <c r="E32">
        <v>0.73704945538231448</v>
      </c>
    </row>
    <row r="33" spans="4:5" x14ac:dyDescent="0.3">
      <c r="E33">
        <v>0.77364599999999994</v>
      </c>
    </row>
    <row r="34" spans="4:5" x14ac:dyDescent="0.3">
      <c r="D34" s="1" t="s">
        <v>4</v>
      </c>
      <c r="E34" s="1">
        <f>AVERAGE(E18:E33)</f>
        <v>0.74811552435453954</v>
      </c>
    </row>
    <row r="35" spans="4:5" x14ac:dyDescent="0.3">
      <c r="D35" s="1" t="s">
        <v>5</v>
      </c>
      <c r="E35" s="1">
        <f>STDEV(E18:E33)</f>
        <v>2.8925502849355786E-2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2022-07-16T17:14:20Z</dcterms:created>
  <dcterms:modified xsi:type="dcterms:W3CDTF">2022-08-23T17:06:26Z</dcterms:modified>
</cp:coreProperties>
</file>