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IITH\MTech 1st Sem\IWM\final plots\Figure-3\"/>
    </mc:Choice>
  </mc:AlternateContent>
  <xr:revisionPtr revIDLastSave="0" documentId="13_ncr:1_{AA48142A-D232-4906-957F-679202EF34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1" l="1" a="1"/>
  <c r="O9" i="1" s="1"/>
  <c r="L8" i="1" a="1"/>
  <c r="M8" i="1" s="1"/>
  <c r="L7" i="1" a="1"/>
  <c r="O7" i="1" s="1"/>
  <c r="L6" i="1" a="1"/>
  <c r="O6" i="1" s="1"/>
  <c r="L5" i="1" a="1"/>
  <c r="L5" i="1" s="1"/>
  <c r="L4" i="1" a="1"/>
  <c r="O4" i="1" s="1"/>
  <c r="L3" i="1" a="1"/>
  <c r="L3" i="1" s="1"/>
  <c r="L2" i="1" a="1"/>
  <c r="O2" i="1" s="1"/>
  <c r="C7" i="1" a="1"/>
  <c r="E7" i="1" s="1"/>
  <c r="C9" i="1" a="1"/>
  <c r="F9" i="1" s="1"/>
  <c r="C8" i="1" a="1"/>
  <c r="E8" i="1" s="1"/>
  <c r="C5" i="1" a="1"/>
  <c r="E5" i="1" s="1"/>
  <c r="C4" i="1" a="1"/>
  <c r="E4" i="1" s="1"/>
  <c r="C6" i="1" a="1"/>
  <c r="E6" i="1" s="1"/>
  <c r="C3" i="1" a="1"/>
  <c r="C3" i="1" s="1"/>
  <c r="C2" i="1" a="1"/>
  <c r="C2" i="1" s="1"/>
  <c r="N9" i="1" l="1"/>
  <c r="M9" i="1"/>
  <c r="L9" i="1"/>
  <c r="L8" i="1"/>
  <c r="O8" i="1"/>
  <c r="N8" i="1"/>
  <c r="N7" i="1"/>
  <c r="M7" i="1"/>
  <c r="L7" i="1"/>
  <c r="N6" i="1"/>
  <c r="M6" i="1"/>
  <c r="L6" i="1"/>
  <c r="M5" i="1"/>
  <c r="O5" i="1"/>
  <c r="N5" i="1"/>
  <c r="N4" i="1"/>
  <c r="M4" i="1"/>
  <c r="L4" i="1"/>
  <c r="O3" i="1"/>
  <c r="N3" i="1"/>
  <c r="M3" i="1"/>
  <c r="N2" i="1"/>
  <c r="M2" i="1"/>
  <c r="L2" i="1"/>
  <c r="C7" i="1"/>
  <c r="D7" i="1"/>
  <c r="F7" i="1"/>
  <c r="E9" i="1"/>
  <c r="D9" i="1"/>
  <c r="C9" i="1"/>
  <c r="D8" i="1"/>
  <c r="C8" i="1"/>
  <c r="F8" i="1"/>
  <c r="D5" i="1"/>
  <c r="C5" i="1"/>
  <c r="F5" i="1"/>
  <c r="D4" i="1"/>
  <c r="C4" i="1"/>
  <c r="C12" i="1" s="1"/>
  <c r="F4" i="1"/>
  <c r="D6" i="1"/>
  <c r="C6" i="1"/>
  <c r="F6" i="1"/>
  <c r="F3" i="1"/>
  <c r="E3" i="1"/>
  <c r="D3" i="1"/>
  <c r="F2" i="1"/>
  <c r="E2" i="1"/>
  <c r="D2" i="1"/>
  <c r="F12" i="1" l="1"/>
  <c r="F11" i="1"/>
  <c r="D12" i="1"/>
  <c r="D11" i="1"/>
  <c r="C11" i="1"/>
  <c r="E12" i="1"/>
  <c r="E11" i="1"/>
</calcChain>
</file>

<file path=xl/sharedStrings.xml><?xml version="1.0" encoding="utf-8"?>
<sst xmlns="http://schemas.openxmlformats.org/spreadsheetml/2006/main" count="12" uniqueCount="7">
  <si>
    <t>6 Leaf</t>
  </si>
  <si>
    <t>Silking</t>
  </si>
  <si>
    <t>Dough</t>
  </si>
  <si>
    <t>STD DEV</t>
  </si>
  <si>
    <t>Mean</t>
  </si>
  <si>
    <t>Stdev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</si>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</sst>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167083222488169E-2"/>
          <c:y val="7.6473976546062084E-2"/>
          <c:w val="0.91540895775840525"/>
          <c:h val="0.73412929227333967"/>
        </c:manualLayout>
      </c:layout>
      <c:scatterChart>
        <c:scatterStyle val="smoothMarker"/>
        <c:varyColors val="0"/>
        <c:ser>
          <c:idx val="0"/>
          <c:order val="0"/>
          <c:tx>
            <c:v>6th leaf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-1.8152483961958299</c:v>
                </c:pt>
                <c:pt idx="1">
                  <c:v>-1.8287268041894373</c:v>
                </c:pt>
                <c:pt idx="2">
                  <c:v>-1.7872726468590843</c:v>
                </c:pt>
                <c:pt idx="3">
                  <c:v>-1.7930734235588965</c:v>
                </c:pt>
                <c:pt idx="4">
                  <c:v>-1.8737809090909092</c:v>
                </c:pt>
                <c:pt idx="5">
                  <c:v>-1.7692593308270677</c:v>
                </c:pt>
                <c:pt idx="6">
                  <c:v>-1.7219021675438604</c:v>
                </c:pt>
                <c:pt idx="7">
                  <c:v>-1.8970121320754718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01-4A2F-A620-B722894851F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Silking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-3.4022879051560508</c:v>
                </c:pt>
                <c:pt idx="1">
                  <c:v>-3.4190103876730755</c:v>
                </c:pt>
                <c:pt idx="2">
                  <c:v>-3.4632882189973588</c:v>
                </c:pt>
                <c:pt idx="3">
                  <c:v>-3.5520549025974053</c:v>
                </c:pt>
                <c:pt idx="4">
                  <c:v>-3.4821466153846132</c:v>
                </c:pt>
                <c:pt idx="5">
                  <c:v>-3.4175298867187505</c:v>
                </c:pt>
                <c:pt idx="6">
                  <c:v>-3.5075705536986295</c:v>
                </c:pt>
                <c:pt idx="7">
                  <c:v>-3.5883746981818199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E01-4A2F-A620-B722894851F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Dough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Sheet1!$E$2:$E$9</c:f>
              <c:numCache>
                <c:formatCode>General</c:formatCode>
                <c:ptCount val="8"/>
                <c:pt idx="0">
                  <c:v>-3.0919412354614502</c:v>
                </c:pt>
                <c:pt idx="1">
                  <c:v>-2.8871917254575679</c:v>
                </c:pt>
                <c:pt idx="2">
                  <c:v>-3.2173638181818172</c:v>
                </c:pt>
                <c:pt idx="3">
                  <c:v>-4.0707897639705894</c:v>
                </c:pt>
                <c:pt idx="4">
                  <c:v>-3.1558856121495329</c:v>
                </c:pt>
                <c:pt idx="5">
                  <c:v>-4.1274160073800745</c:v>
                </c:pt>
                <c:pt idx="6">
                  <c:v>-1.6178983741379314</c:v>
                </c:pt>
                <c:pt idx="7">
                  <c:v>-2.087126383050848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01-4A2F-A620-B722894851F5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Maturity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7"/>
            <c:marker>
              <c:symbol val="triang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DFC-41A3-BC86-778113CBA472}"/>
              </c:ext>
            </c:extLst>
          </c:dPt>
          <c:xVal>
            <c:numRef>
              <c:f>Sheet1!$B$2:$B$9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30</c:v>
                </c:pt>
                <c:pt idx="5">
                  <c:v>45</c:v>
                </c:pt>
                <c:pt idx="6">
                  <c:v>60</c:v>
                </c:pt>
                <c:pt idx="7">
                  <c:v>120</c:v>
                </c:pt>
              </c:numCache>
            </c:numRef>
          </c:xVal>
          <c:yVal>
            <c:numRef>
              <c:f>Sheet1!$F$2:$F$9</c:f>
              <c:numCache>
                <c:formatCode>General</c:formatCode>
                <c:ptCount val="8"/>
                <c:pt idx="0">
                  <c:v>-15.919012466451132</c:v>
                </c:pt>
                <c:pt idx="1">
                  <c:v>-15.872529654460708</c:v>
                </c:pt>
                <c:pt idx="2">
                  <c:v>-15.985625077957</c:v>
                </c:pt>
                <c:pt idx="3">
                  <c:v>-15.809768807839374</c:v>
                </c:pt>
                <c:pt idx="4">
                  <c:v>-15.481440850746278</c:v>
                </c:pt>
                <c:pt idx="5">
                  <c:v>-15.822036293103432</c:v>
                </c:pt>
                <c:pt idx="6">
                  <c:v>-14.720122597315434</c:v>
                </c:pt>
                <c:pt idx="7">
                  <c:v>-13.873072602739727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E01-4A2F-A620-B72289485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466296"/>
        <c:axId val="602461376"/>
      </c:scatterChart>
      <c:valAx>
        <c:axId val="602466296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Averaging Period 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2461376"/>
        <c:crossesAt val="-40"/>
        <c:crossBetween val="midCat"/>
        <c:majorUnit val="10"/>
        <c:minorUnit val="5"/>
      </c:valAx>
      <c:valAx>
        <c:axId val="602461376"/>
        <c:scaling>
          <c:orientation val="minMax"/>
          <c:max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Mean CO</a:t>
                </a:r>
                <a:r>
                  <a:rPr lang="en-IN" sz="1200" baseline="-250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2  </a:t>
                </a:r>
                <a:r>
                  <a:rPr lang="en-IN" sz="12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Flux </a:t>
                </a:r>
                <a:r>
                  <a:rPr lang="en-US" sz="1200" b="0" i="0" u="none" strike="noStrike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[</a:t>
                </a:r>
                <a:r>
                  <a:rPr lang="en-US" sz="12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µmol+1s-1m-2] </a:t>
                </a:r>
                <a:r>
                  <a:rPr lang="en-IN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7.1460877098681042E-3"/>
              <c:y val="0.210709261025834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02466296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7798589124507578"/>
          <c:y val="0.9293962266408855"/>
          <c:w val="0.46987246916901093"/>
          <c:h val="5.59903030994825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12</xdr:row>
      <xdr:rowOff>3810</xdr:rowOff>
    </xdr:from>
    <xdr:to>
      <xdr:col>18</xdr:col>
      <xdr:colOff>327660</xdr:colOff>
      <xdr:row>34</xdr:row>
      <xdr:rowOff>150496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691CD-11F4-4F79-AC50-760A971477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1min%20daytime%20fig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5min%20daytime%20fig-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10min%20daytime%20fig-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15min%20daytime%20fig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30min%20daytime%20fig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45min%20daytime%20fig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VIL-IITH\Downloads\60min%20daytime%20fig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TECH%20IITH/MTech%201st%20Sem/IWM/final%20plots/Figure-4/120min%20daytime%20fig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F2">
            <v>-1.8152483961958299</v>
          </cell>
          <cell r="I2">
            <v>3.3605889920996321</v>
          </cell>
        </row>
        <row r="3">
          <cell r="F3">
            <v>-3.4022879051560508</v>
          </cell>
          <cell r="I3">
            <v>6.0563358054294998</v>
          </cell>
        </row>
        <row r="4">
          <cell r="F4">
            <v>-3.0919412354614502</v>
          </cell>
          <cell r="I4">
            <v>32.785222633938368</v>
          </cell>
        </row>
        <row r="5">
          <cell r="F5">
            <v>-15.919012466451132</v>
          </cell>
          <cell r="I5">
            <v>9.9675429805484672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75">
          <cell r="K75">
            <v>-0.39244801652209887</v>
          </cell>
        </row>
      </sheetData>
      <sheetData sheetId="1">
        <row r="2">
          <cell r="F2">
            <v>-1.8287268041894373</v>
          </cell>
          <cell r="I2">
            <v>2.7038122707716683</v>
          </cell>
        </row>
        <row r="3">
          <cell r="F3">
            <v>-3.4190103876730755</v>
          </cell>
          <cell r="I3">
            <v>4.6842126406449021</v>
          </cell>
        </row>
        <row r="4">
          <cell r="F4">
            <v>-2.8871917254575679</v>
          </cell>
          <cell r="I4">
            <v>19.272700182396008</v>
          </cell>
        </row>
        <row r="5">
          <cell r="F5">
            <v>-15.872529654460708</v>
          </cell>
          <cell r="I5">
            <v>7.5567360096088123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N2">
            <v>-1.7872726468590843</v>
          </cell>
          <cell r="R2">
            <v>2.4708242778037954</v>
          </cell>
        </row>
        <row r="3">
          <cell r="N3">
            <v>-3.4632882189973588</v>
          </cell>
          <cell r="R3">
            <v>3.3561784155448975</v>
          </cell>
        </row>
        <row r="4">
          <cell r="N4">
            <v>-3.2173638181818172</v>
          </cell>
          <cell r="R4">
            <v>14.714780810473954</v>
          </cell>
        </row>
        <row r="5">
          <cell r="N5">
            <v>-15.985625077957</v>
          </cell>
          <cell r="R5">
            <v>6.9339430174820604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H2">
            <v>-1.7930734235588965</v>
          </cell>
          <cell r="L2">
            <v>2.408811189710951</v>
          </cell>
        </row>
        <row r="3">
          <cell r="H3">
            <v>-3.5520549025974053</v>
          </cell>
          <cell r="L3">
            <v>3.2842938623915332</v>
          </cell>
        </row>
        <row r="4">
          <cell r="H4">
            <v>-4.0707897639705894</v>
          </cell>
          <cell r="L4">
            <v>13.10903074163709</v>
          </cell>
        </row>
        <row r="5">
          <cell r="H5">
            <v>-15.809768807839374</v>
          </cell>
          <cell r="L5">
            <v>6.406037254866054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15">
          <cell r="K15">
            <v>-0.36764168058968066</v>
          </cell>
        </row>
      </sheetData>
      <sheetData sheetId="1">
        <row r="2">
          <cell r="F2">
            <v>-1.8737809090909092</v>
          </cell>
          <cell r="I2">
            <v>2.3493509026860973</v>
          </cell>
        </row>
        <row r="3">
          <cell r="F3">
            <v>-3.4821466153846132</v>
          </cell>
          <cell r="I3">
            <v>2.572564939954824</v>
          </cell>
        </row>
        <row r="4">
          <cell r="F4">
            <v>-3.1558856121495329</v>
          </cell>
          <cell r="I4">
            <v>11.445494624834597</v>
          </cell>
        </row>
        <row r="5">
          <cell r="F5">
            <v>-15.481440850746278</v>
          </cell>
          <cell r="I5">
            <v>6.0124274700515636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M2">
            <v>-1.7692593308270677</v>
          </cell>
          <cell r="P2">
            <v>2.3099590057469102</v>
          </cell>
        </row>
        <row r="3">
          <cell r="M3">
            <v>-3.4175298867187505</v>
          </cell>
          <cell r="P3">
            <v>2.6842198694278752</v>
          </cell>
        </row>
        <row r="4">
          <cell r="M4">
            <v>-4.1274160073800745</v>
          </cell>
          <cell r="P4">
            <v>14.687065864671858</v>
          </cell>
        </row>
        <row r="5">
          <cell r="M5">
            <v>-15.822036293103432</v>
          </cell>
          <cell r="P5">
            <v>6.4060300588068602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K2">
            <v>-1.7219021675438604</v>
          </cell>
          <cell r="O2">
            <v>2.331234982393485</v>
          </cell>
        </row>
        <row r="3">
          <cell r="K3">
            <v>-3.5075705536986295</v>
          </cell>
          <cell r="O3">
            <v>2.5888329350448318</v>
          </cell>
        </row>
        <row r="4">
          <cell r="K4">
            <v>-1.6178983741379314</v>
          </cell>
          <cell r="O4">
            <v>13.502201839774585</v>
          </cell>
        </row>
        <row r="5">
          <cell r="K5">
            <v>-14.720122597315434</v>
          </cell>
          <cell r="O5">
            <v>5.8393338190234507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6">
          <cell r="K6">
            <v>-2.5176793514608686</v>
          </cell>
        </row>
      </sheetData>
      <sheetData sheetId="1">
        <row r="2">
          <cell r="F2">
            <v>-1.8970121320754718</v>
          </cell>
          <cell r="I2">
            <v>2.3473735208183628</v>
          </cell>
        </row>
        <row r="3">
          <cell r="F3">
            <v>-3.5883746981818199</v>
          </cell>
          <cell r="I3">
            <v>2.7611956165195597</v>
          </cell>
        </row>
        <row r="4">
          <cell r="F4">
            <v>-2.087126383050848</v>
          </cell>
          <cell r="I4">
            <v>10.585670967819615</v>
          </cell>
        </row>
        <row r="5">
          <cell r="F5">
            <v>-13.873072602739727</v>
          </cell>
          <cell r="I5">
            <v>6.2812885334864541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A4" zoomScale="85" zoomScaleNormal="85" workbookViewId="0">
      <selection activeCell="J6" sqref="J6"/>
    </sheetView>
  </sheetViews>
  <sheetFormatPr defaultRowHeight="14.4" x14ac:dyDescent="0.3"/>
  <sheetData>
    <row r="1" spans="1:15" s="1" customFormat="1" x14ac:dyDescent="0.3">
      <c r="A1" s="1" t="s">
        <v>4</v>
      </c>
      <c r="C1" s="1" t="s">
        <v>0</v>
      </c>
      <c r="D1" s="1" t="s">
        <v>1</v>
      </c>
      <c r="E1" s="1" t="s">
        <v>2</v>
      </c>
      <c r="F1" s="1" t="s">
        <v>6</v>
      </c>
      <c r="J1" s="1" t="s">
        <v>3</v>
      </c>
      <c r="L1" s="1" t="s">
        <v>0</v>
      </c>
      <c r="M1" s="1" t="s">
        <v>1</v>
      </c>
      <c r="N1" s="1" t="s">
        <v>2</v>
      </c>
      <c r="O1" s="1" t="s">
        <v>6</v>
      </c>
    </row>
    <row r="2" spans="1:15" x14ac:dyDescent="0.3">
      <c r="B2" s="1">
        <v>1</v>
      </c>
      <c r="C2">
        <f t="array" ref="C2:F2">TRANSPOSE([1]Sheet2!$F$2:$F$5)</f>
        <v>-1.8152483961958299</v>
      </c>
      <c r="D2">
        <v>-3.4022879051560508</v>
      </c>
      <c r="E2">
        <v>-3.0919412354614502</v>
      </c>
      <c r="F2">
        <v>-15.919012466451132</v>
      </c>
      <c r="K2" s="1">
        <v>1</v>
      </c>
      <c r="L2">
        <f t="array" ref="L2:O2">TRANSPOSE([1]Sheet2!$I$2:$I$5)</f>
        <v>3.3605889920996321</v>
      </c>
      <c r="M2">
        <v>6.0563358054294998</v>
      </c>
      <c r="N2">
        <v>32.785222633938368</v>
      </c>
      <c r="O2">
        <v>9.9675429805484672</v>
      </c>
    </row>
    <row r="3" spans="1:15" x14ac:dyDescent="0.3">
      <c r="B3" s="1">
        <v>5</v>
      </c>
      <c r="C3">
        <f t="array" ref="C3:F3">TRANSPOSE([2]Sheet2!$F$2:$F$5)</f>
        <v>-1.8287268041894373</v>
      </c>
      <c r="D3">
        <v>-3.4190103876730755</v>
      </c>
      <c r="E3">
        <v>-2.8871917254575679</v>
      </c>
      <c r="F3">
        <v>-15.872529654460708</v>
      </c>
      <c r="K3" s="1">
        <v>5</v>
      </c>
      <c r="L3">
        <f t="array" ref="L3:O3">TRANSPOSE([2]Sheet2!$I$2:$I$5)</f>
        <v>2.7038122707716683</v>
      </c>
      <c r="M3">
        <v>4.6842126406449021</v>
      </c>
      <c r="N3">
        <v>19.272700182396008</v>
      </c>
      <c r="O3">
        <v>7.5567360096088123</v>
      </c>
    </row>
    <row r="4" spans="1:15" x14ac:dyDescent="0.3">
      <c r="B4" s="1">
        <v>10</v>
      </c>
      <c r="C4">
        <f t="array" ref="C4:F4">TRANSPOSE([3]Sheet2!$N$2:$N$5)</f>
        <v>-1.7872726468590843</v>
      </c>
      <c r="D4">
        <v>-3.4632882189973588</v>
      </c>
      <c r="E4">
        <v>-3.2173638181818172</v>
      </c>
      <c r="F4">
        <v>-15.985625077957</v>
      </c>
      <c r="K4" s="1">
        <v>10</v>
      </c>
      <c r="L4">
        <f t="array" ref="L4:O4">TRANSPOSE([3]Sheet2!$R$2:$R$5)</f>
        <v>2.4708242778037954</v>
      </c>
      <c r="M4">
        <v>3.3561784155448975</v>
      </c>
      <c r="N4">
        <v>14.714780810473954</v>
      </c>
      <c r="O4">
        <v>6.9339430174820604</v>
      </c>
    </row>
    <row r="5" spans="1:15" x14ac:dyDescent="0.3">
      <c r="B5" s="1">
        <v>15</v>
      </c>
      <c r="C5">
        <f t="array" ref="C5:F5">TRANSPOSE([4]Sheet2!$H$2:$H$5)</f>
        <v>-1.7930734235588965</v>
      </c>
      <c r="D5">
        <v>-3.5520549025974053</v>
      </c>
      <c r="E5">
        <v>-4.0707897639705894</v>
      </c>
      <c r="F5">
        <v>-15.809768807839374</v>
      </c>
      <c r="K5" s="1">
        <v>15</v>
      </c>
      <c r="L5">
        <f t="array" ref="L5:O5">TRANSPOSE([4]Sheet2!$L$2:$L$5)</f>
        <v>2.408811189710951</v>
      </c>
      <c r="M5">
        <v>3.2842938623915332</v>
      </c>
      <c r="N5">
        <v>13.10903074163709</v>
      </c>
      <c r="O5">
        <v>6.406037254866054</v>
      </c>
    </row>
    <row r="6" spans="1:15" x14ac:dyDescent="0.3">
      <c r="B6" s="1">
        <v>30</v>
      </c>
      <c r="C6">
        <f t="array" ref="C6:F6">TRANSPOSE([5]Sheet2!$F$2:$F$5)</f>
        <v>-1.8737809090909092</v>
      </c>
      <c r="D6">
        <v>-3.4821466153846132</v>
      </c>
      <c r="E6">
        <v>-3.1558856121495329</v>
      </c>
      <c r="F6">
        <v>-15.481440850746278</v>
      </c>
      <c r="K6" s="1">
        <v>30</v>
      </c>
      <c r="L6">
        <f t="array" ref="L6:O6">TRANSPOSE([5]Sheet2!$I$2:$I$5)</f>
        <v>2.3493509026860973</v>
      </c>
      <c r="M6">
        <v>2.572564939954824</v>
      </c>
      <c r="N6">
        <v>11.445494624834597</v>
      </c>
      <c r="O6">
        <v>6.0124274700515636</v>
      </c>
    </row>
    <row r="7" spans="1:15" x14ac:dyDescent="0.3">
      <c r="B7" s="1">
        <v>45</v>
      </c>
      <c r="C7">
        <f t="array" ref="C7:F7">TRANSPOSE([6]Sheet2!$M$2:$M$5)</f>
        <v>-1.7692593308270677</v>
      </c>
      <c r="D7">
        <v>-3.4175298867187505</v>
      </c>
      <c r="E7">
        <v>-4.1274160073800745</v>
      </c>
      <c r="F7">
        <v>-15.822036293103432</v>
      </c>
      <c r="K7" s="1">
        <v>45</v>
      </c>
      <c r="L7">
        <f t="array" ref="L7:O7">TRANSPOSE([6]Sheet2!$P$2:$P$5)</f>
        <v>2.3099590057469102</v>
      </c>
      <c r="M7">
        <v>2.6842198694278752</v>
      </c>
      <c r="N7">
        <v>14.687065864671858</v>
      </c>
      <c r="O7">
        <v>6.4060300588068602</v>
      </c>
    </row>
    <row r="8" spans="1:15" x14ac:dyDescent="0.3">
      <c r="B8" s="1">
        <v>60</v>
      </c>
      <c r="C8">
        <f t="array" ref="C8:F8">TRANSPOSE([7]Sheet2!$K$2:$K$5)</f>
        <v>-1.7219021675438604</v>
      </c>
      <c r="D8">
        <v>-3.5075705536986295</v>
      </c>
      <c r="E8">
        <v>-1.6178983741379314</v>
      </c>
      <c r="F8">
        <v>-14.720122597315434</v>
      </c>
      <c r="K8" s="1">
        <v>60</v>
      </c>
      <c r="L8">
        <f t="array" ref="L8:O8">TRANSPOSE([7]Sheet2!$O$2:$O$5)</f>
        <v>2.331234982393485</v>
      </c>
      <c r="M8">
        <v>2.5888329350448318</v>
      </c>
      <c r="N8">
        <v>13.502201839774585</v>
      </c>
      <c r="O8">
        <v>5.8393338190234507</v>
      </c>
    </row>
    <row r="9" spans="1:15" x14ac:dyDescent="0.3">
      <c r="B9" s="1">
        <v>120</v>
      </c>
      <c r="C9">
        <f t="array" ref="C9:F9">TRANSPOSE([8]Sheet2!$F$2:$F$5)</f>
        <v>-1.8970121320754718</v>
      </c>
      <c r="D9">
        <v>-3.5883746981818199</v>
      </c>
      <c r="E9">
        <v>-2.087126383050848</v>
      </c>
      <c r="F9">
        <v>-13.873072602739727</v>
      </c>
      <c r="K9" s="1">
        <v>120</v>
      </c>
      <c r="L9">
        <f t="array" ref="L9:O9">TRANSPOSE([8]Sheet2!$I$2:$I$5)</f>
        <v>2.3473735208183628</v>
      </c>
      <c r="M9">
        <v>2.7611956165195597</v>
      </c>
      <c r="N9">
        <v>10.585670967819615</v>
      </c>
      <c r="O9">
        <v>6.2812885334864541</v>
      </c>
    </row>
    <row r="10" spans="1:15" x14ac:dyDescent="0.3">
      <c r="B10" s="1"/>
    </row>
    <row r="11" spans="1:15" x14ac:dyDescent="0.3">
      <c r="B11" s="1" t="s">
        <v>4</v>
      </c>
      <c r="C11">
        <f>AVERAGE(C2:C9)</f>
        <v>-1.8107844762925696</v>
      </c>
      <c r="D11">
        <f t="shared" ref="D11:F11" si="0">AVERAGE(D2:D9)</f>
        <v>-3.4790328960509629</v>
      </c>
      <c r="E11">
        <f t="shared" si="0"/>
        <v>-3.031951614973726</v>
      </c>
      <c r="F11">
        <f t="shared" si="0"/>
        <v>-15.435451043826637</v>
      </c>
    </row>
    <row r="12" spans="1:15" x14ac:dyDescent="0.3">
      <c r="B12" s="1" t="s">
        <v>5</v>
      </c>
      <c r="C12">
        <f>STDEV(C2:C9)</f>
        <v>5.6361718144078775E-2</v>
      </c>
      <c r="D12">
        <f t="shared" ref="D12:F12" si="1">STDEV(D2:D9)</f>
        <v>6.7225575954893951E-2</v>
      </c>
      <c r="E12">
        <f t="shared" si="1"/>
        <v>0.86567560095084417</v>
      </c>
      <c r="F12">
        <f t="shared" si="1"/>
        <v>0.75327466196139803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2022-03-17T11:02:14Z</dcterms:created>
  <dcterms:modified xsi:type="dcterms:W3CDTF">2022-08-23T16:56:21Z</dcterms:modified>
</cp:coreProperties>
</file>