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3\"/>
    </mc:Choice>
  </mc:AlternateContent>
  <xr:revisionPtr revIDLastSave="0" documentId="13_ncr:1_{86CA2C89-16C5-4381-A866-01184E873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K9" i="1" l="1" a="1"/>
  <c r="K9" i="1" s="1"/>
  <c r="K8" i="1" a="1"/>
  <c r="K8" i="1" s="1"/>
  <c r="K7" i="1" a="1"/>
  <c r="N7" i="1" s="1"/>
  <c r="K6" i="1" a="1"/>
  <c r="M6" i="1" s="1"/>
  <c r="K5" i="1" a="1"/>
  <c r="M5" i="1" s="1"/>
  <c r="K4" i="1" a="1"/>
  <c r="K4" i="1" s="1"/>
  <c r="K3" i="1" a="1"/>
  <c r="L3" i="1" s="1"/>
  <c r="K2" i="1" a="1"/>
  <c r="M2" i="1" s="1"/>
  <c r="B9" i="1" a="1"/>
  <c r="B9" i="1" s="1"/>
  <c r="B8" i="1" a="1"/>
  <c r="D8" i="1" s="1"/>
  <c r="B7" i="1" a="1"/>
  <c r="D7" i="1" s="1"/>
  <c r="B6" i="1" a="1"/>
  <c r="C6" i="1" s="1"/>
  <c r="B4" i="1" a="1"/>
  <c r="B4" i="1" s="1"/>
  <c r="B5" i="1" a="1"/>
  <c r="E5" i="1" s="1"/>
  <c r="B3" i="1" a="1"/>
  <c r="B3" i="1" s="1"/>
  <c r="B2" i="1" a="1"/>
  <c r="B2" i="1" s="1"/>
  <c r="B11" i="1" l="1"/>
  <c r="M7" i="1"/>
  <c r="L7" i="1"/>
  <c r="K7" i="1"/>
  <c r="L6" i="1"/>
  <c r="K6" i="1"/>
  <c r="N6" i="1"/>
  <c r="L5" i="1"/>
  <c r="K5" i="1"/>
  <c r="N5" i="1"/>
  <c r="N4" i="1"/>
  <c r="M4" i="1"/>
  <c r="L4" i="1"/>
  <c r="N3" i="1"/>
  <c r="K3" i="1"/>
  <c r="M3" i="1"/>
  <c r="L2" i="1"/>
  <c r="K2" i="1"/>
  <c r="N2" i="1"/>
  <c r="E9" i="1"/>
  <c r="D9" i="1"/>
  <c r="C9" i="1"/>
  <c r="C8" i="1"/>
  <c r="B8" i="1"/>
  <c r="E8" i="1"/>
  <c r="C7" i="1"/>
  <c r="B7" i="1"/>
  <c r="B12" i="1" s="1"/>
  <c r="E7" i="1"/>
  <c r="E6" i="1"/>
  <c r="B6" i="1"/>
  <c r="D6" i="1"/>
  <c r="E4" i="1"/>
  <c r="E12" i="1" s="1"/>
  <c r="D4" i="1"/>
  <c r="C4" i="1"/>
  <c r="C12" i="1" s="1"/>
  <c r="D5" i="1"/>
  <c r="D12" i="1" s="1"/>
  <c r="C5" i="1"/>
  <c r="B5" i="1"/>
  <c r="E3" i="1"/>
  <c r="E11" i="1" s="1"/>
  <c r="D3" i="1"/>
  <c r="D11" i="1" s="1"/>
  <c r="C3" i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<sst xmlns="http://schemas.openxmlformats.org/spreadsheetml/2006/main" count="13" uniqueCount="8">
  <si>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6 Leaf</t>
  </si>
  <si>
    <t>Silking</t>
  </si>
  <si>
    <t>Dough</t>
  </si>
  <si>
    <t>STD DEV</t>
  </si>
  <si>
    <t>Mean</t>
  </si>
  <si>
    <t>Stdev</t>
  </si>
  <si>
    <t>6th Leaf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</si>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</sst>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6th Leaf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2.6711227509820947</c:v>
                </c:pt>
                <c:pt idx="1">
                  <c:v>2.601437105646633</c:v>
                </c:pt>
                <c:pt idx="2">
                  <c:v>2.559616176570457</c:v>
                </c:pt>
                <c:pt idx="3">
                  <c:v>2.5473969348370908</c:v>
                </c:pt>
                <c:pt idx="4">
                  <c:v>2.4966831818181823</c:v>
                </c:pt>
                <c:pt idx="5">
                  <c:v>2.5609239849624066</c:v>
                </c:pt>
                <c:pt idx="6">
                  <c:v>2.4852502807017554</c:v>
                </c:pt>
                <c:pt idx="7">
                  <c:v>2.234381251923077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4A-4AAD-9987-D4DD1C0DC71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Silking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2.8837910314068811</c:v>
                </c:pt>
                <c:pt idx="1">
                  <c:v>2.812241980348372</c:v>
                </c:pt>
                <c:pt idx="2">
                  <c:v>2.7958339058927053</c:v>
                </c:pt>
                <c:pt idx="3">
                  <c:v>2.7669359675324658</c:v>
                </c:pt>
                <c:pt idx="4">
                  <c:v>2.747599357320099</c:v>
                </c:pt>
                <c:pt idx="5">
                  <c:v>2.899922519531251</c:v>
                </c:pt>
                <c:pt idx="6">
                  <c:v>2.8101666347031982</c:v>
                </c:pt>
                <c:pt idx="7">
                  <c:v>2.5302934545454554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4A-4AAD-9987-D4DD1C0DC71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Dough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3.9700157180452411</c:v>
                </c:pt>
                <c:pt idx="1">
                  <c:v>3.8752010016638936</c:v>
                </c:pt>
                <c:pt idx="2">
                  <c:v>3.8518310462809899</c:v>
                </c:pt>
                <c:pt idx="3">
                  <c:v>3.8017899630000032</c:v>
                </c:pt>
                <c:pt idx="4">
                  <c:v>3.6069069065420551</c:v>
                </c:pt>
                <c:pt idx="5">
                  <c:v>4.0808761180811786</c:v>
                </c:pt>
                <c:pt idx="6">
                  <c:v>3.6442861293103461</c:v>
                </c:pt>
                <c:pt idx="7">
                  <c:v>3.3287100338983056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4A-4AAD-9987-D4DD1C0DC71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Maturity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5"/>
            <c:marker>
              <c:symbol val="triang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796-4820-9547-F157A0E2F3AF}"/>
              </c:ext>
            </c:extLst>
          </c:dPt>
          <c:xVal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5.2769359129614779</c:v>
                </c:pt>
                <c:pt idx="1">
                  <c:v>5.2408777130492616</c:v>
                </c:pt>
                <c:pt idx="2">
                  <c:v>5.1999788212365612</c:v>
                </c:pt>
                <c:pt idx="3">
                  <c:v>5.1550565009560243</c:v>
                </c:pt>
                <c:pt idx="4">
                  <c:v>4.9058832425373158</c:v>
                </c:pt>
                <c:pt idx="5">
                  <c:v>5.159094329501916</c:v>
                </c:pt>
                <c:pt idx="6">
                  <c:v>4.7548486577181208</c:v>
                </c:pt>
                <c:pt idx="7">
                  <c:v>4.4684141095890402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4A-4AAD-9987-D4DD1C0DC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587400"/>
        <c:axId val="595577888"/>
      </c:scatterChart>
      <c:valAx>
        <c:axId val="595587400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Averaging</a:t>
                </a:r>
                <a:r>
                  <a:rPr lang="en-IN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Period [Min]</a:t>
                </a:r>
                <a:endParaRPr lang="en-IN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577888"/>
        <c:crosses val="autoZero"/>
        <c:crossBetween val="midCat"/>
        <c:majorUnit val="10"/>
      </c:valAx>
      <c:valAx>
        <c:axId val="59557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H</a:t>
                </a:r>
                <a:r>
                  <a:rPr lang="en-IN" sz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</a:t>
                </a: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 Flux </a:t>
                </a:r>
                <a:r>
                  <a:rPr lang="en-US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[mmol+1s-1m-2] </a:t>
                </a:r>
                <a:r>
                  <a:rPr lang="en-IN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endParaRPr lang="en-IN" sz="120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95587400"/>
        <c:crossesAt val="0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285749</xdr:colOff>
      <xdr:row>5</xdr:row>
      <xdr:rowOff>104776</xdr:rowOff>
    </xdr:from>
    <xdr:to>
      <xdr:col>23</xdr:col>
      <xdr:colOff>495300</xdr:colOff>
      <xdr:row>28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D24DB-76A0-42C6-A64D-A885566AE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1min%20daytime%20fig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5min%20daytime%20fig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10min%20daytime%20fig-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15min%20daytime%20fig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30min%20daytime%20fig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45min%20daytime%20fig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60min%20daytime%20fig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120min%20daytime%20fig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F2">
            <v>-1.8152483961958299</v>
          </cell>
          <cell r="G2">
            <v>2.6711227509820947</v>
          </cell>
          <cell r="J2">
            <v>2.276787430101149</v>
          </cell>
        </row>
        <row r="3">
          <cell r="G3">
            <v>2.8837910314068811</v>
          </cell>
          <cell r="J3">
            <v>1.9650121091040957</v>
          </cell>
        </row>
        <row r="4">
          <cell r="G4">
            <v>3.9700157180452411</v>
          </cell>
          <cell r="J4">
            <v>3.5999976158329661</v>
          </cell>
        </row>
        <row r="5">
          <cell r="G5">
            <v>5.2769359129614779</v>
          </cell>
          <cell r="J5">
            <v>2.6376252602425656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75">
          <cell r="K75">
            <v>-0.39244801652209887</v>
          </cell>
        </row>
      </sheetData>
      <sheetData sheetId="1">
        <row r="2">
          <cell r="F2">
            <v>-1.8287268041894373</v>
          </cell>
          <cell r="G2">
            <v>2.601437105646633</v>
          </cell>
          <cell r="J2">
            <v>1.7606193838080093</v>
          </cell>
        </row>
        <row r="3">
          <cell r="G3">
            <v>2.812241980348372</v>
          </cell>
          <cell r="J3">
            <v>1.437438133142549</v>
          </cell>
        </row>
        <row r="4">
          <cell r="G4">
            <v>3.8752010016638936</v>
          </cell>
          <cell r="J4">
            <v>2.3604433444740511</v>
          </cell>
        </row>
        <row r="5">
          <cell r="G5">
            <v>5.2408777130492616</v>
          </cell>
          <cell r="J5">
            <v>1.9435368881781148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N2">
            <v>-1.7872726468590843</v>
          </cell>
          <cell r="O2">
            <v>2.559616176570457</v>
          </cell>
          <cell r="S2">
            <v>1.6049937845176898</v>
          </cell>
        </row>
        <row r="3">
          <cell r="O3">
            <v>2.7958339058927053</v>
          </cell>
          <cell r="S3">
            <v>1.3056898691489354</v>
          </cell>
        </row>
        <row r="4">
          <cell r="O4">
            <v>3.8518310462809899</v>
          </cell>
          <cell r="S4">
            <v>1.9943673494733327</v>
          </cell>
        </row>
        <row r="5">
          <cell r="O5">
            <v>5.1999788212365612</v>
          </cell>
          <cell r="S5">
            <v>1.8862024083672901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H2">
            <v>-1.7930734235588965</v>
          </cell>
          <cell r="I2">
            <v>2.5473969348370908</v>
          </cell>
          <cell r="M2">
            <v>1.5728301061430299</v>
          </cell>
        </row>
        <row r="3">
          <cell r="I3">
            <v>2.7669359675324658</v>
          </cell>
          <cell r="M3">
            <v>1.2500837872863906</v>
          </cell>
        </row>
        <row r="4">
          <cell r="I4">
            <v>3.8017899630000032</v>
          </cell>
          <cell r="M4">
            <v>1.8133061799070078</v>
          </cell>
        </row>
        <row r="5">
          <cell r="I5">
            <v>5.1550565009560243</v>
          </cell>
          <cell r="M5">
            <v>1.7677757986978568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5">
          <cell r="K15">
            <v>-0.36764168058968066</v>
          </cell>
        </row>
      </sheetData>
      <sheetData sheetId="1">
        <row r="2">
          <cell r="F2">
            <v>-1.8737809090909092</v>
          </cell>
          <cell r="G2">
            <v>2.4966831818181823</v>
          </cell>
          <cell r="J2">
            <v>1.5317613691636245</v>
          </cell>
        </row>
        <row r="3">
          <cell r="G3">
            <v>2.747599357320099</v>
          </cell>
          <cell r="J3">
            <v>1.1578381848647157</v>
          </cell>
        </row>
        <row r="4">
          <cell r="G4">
            <v>3.6069069065420551</v>
          </cell>
          <cell r="J4">
            <v>1.4495904157591508</v>
          </cell>
        </row>
        <row r="5">
          <cell r="G5">
            <v>4.9058832425373158</v>
          </cell>
          <cell r="J5">
            <v>1.5750408184543299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M2">
            <v>-1.7692593308270677</v>
          </cell>
          <cell r="N2">
            <v>2.5609239849624066</v>
          </cell>
          <cell r="Q2">
            <v>1.5623504603151919</v>
          </cell>
        </row>
        <row r="3">
          <cell r="N3">
            <v>2.899922519531251</v>
          </cell>
          <cell r="Q3">
            <v>1.1677880738981257</v>
          </cell>
        </row>
        <row r="4">
          <cell r="N4">
            <v>4.0808761180811786</v>
          </cell>
          <cell r="Q4">
            <v>1.9131804501128273</v>
          </cell>
        </row>
        <row r="5">
          <cell r="N5">
            <v>5.159094329501916</v>
          </cell>
          <cell r="Q5">
            <v>1.7670571713840366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K2">
            <v>-1.7219021675438604</v>
          </cell>
          <cell r="L2">
            <v>2.4852502807017554</v>
          </cell>
          <cell r="P2">
            <v>1.5291131090169343</v>
          </cell>
        </row>
        <row r="3">
          <cell r="L3">
            <v>2.8101666347031982</v>
          </cell>
          <cell r="P3">
            <v>1.2239052540748019</v>
          </cell>
        </row>
        <row r="4">
          <cell r="L4">
            <v>3.6442861293103461</v>
          </cell>
          <cell r="P4">
            <v>1.3469394814808278</v>
          </cell>
        </row>
        <row r="5">
          <cell r="L5">
            <v>4.7548486577181208</v>
          </cell>
          <cell r="P5">
            <v>1.4450362834407819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K6">
            <v>-2.5176793514608686</v>
          </cell>
        </row>
      </sheetData>
      <sheetData sheetId="1">
        <row r="2">
          <cell r="F2">
            <v>-1.8970121320754718</v>
          </cell>
          <cell r="G2">
            <v>2.234381251923077</v>
          </cell>
          <cell r="J2">
            <v>1.5532145882697139</v>
          </cell>
        </row>
        <row r="3">
          <cell r="G3">
            <v>2.5302934545454554</v>
          </cell>
          <cell r="J3">
            <v>1.1165772023461691</v>
          </cell>
        </row>
        <row r="4">
          <cell r="G4">
            <v>3.3287100338983056</v>
          </cell>
          <cell r="J4">
            <v>1.2582417925642266</v>
          </cell>
        </row>
        <row r="5">
          <cell r="G5">
            <v>4.4684141095890402</v>
          </cell>
          <cell r="J5">
            <v>1.5120808661473755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Normal="100" workbookViewId="0">
      <selection activeCell="H16" sqref="H16"/>
    </sheetView>
  </sheetViews>
  <sheetFormatPr defaultRowHeight="14.4" x14ac:dyDescent="0.3"/>
  <sheetData>
    <row r="1" spans="1:14" s="1" customFormat="1" x14ac:dyDescent="0.3">
      <c r="B1" s="1" t="s">
        <v>6</v>
      </c>
      <c r="C1" s="1" t="s">
        <v>1</v>
      </c>
      <c r="D1" s="1" t="s">
        <v>2</v>
      </c>
      <c r="E1" s="1" t="s">
        <v>7</v>
      </c>
      <c r="G1" s="1" t="s">
        <v>4</v>
      </c>
      <c r="H1" s="1" t="s">
        <v>5</v>
      </c>
      <c r="J1" s="1" t="s">
        <v>3</v>
      </c>
      <c r="K1" s="1" t="s">
        <v>0</v>
      </c>
      <c r="L1" s="1" t="s">
        <v>1</v>
      </c>
      <c r="M1" s="1" t="s">
        <v>2</v>
      </c>
      <c r="N1" s="1" t="s">
        <v>7</v>
      </c>
    </row>
    <row r="2" spans="1:14" x14ac:dyDescent="0.3">
      <c r="A2" s="1">
        <v>1</v>
      </c>
      <c r="B2" cm="1">
        <f t="array" ref="B2:E2">TRANSPOSE([1]Sheet2!$G$2:$G$5)</f>
        <v>2.6711227509820947</v>
      </c>
      <c r="C2">
        <v>2.8837910314068811</v>
      </c>
      <c r="D2">
        <v>3.9700157180452411</v>
      </c>
      <c r="E2">
        <v>5.2769359129614779</v>
      </c>
      <c r="G2">
        <f>AVERAGE(B2:E2)</f>
        <v>3.7004663533489239</v>
      </c>
      <c r="H2">
        <f>STDEV(B2:E2)</f>
        <v>1.1950481113879676</v>
      </c>
      <c r="J2" s="1">
        <v>1</v>
      </c>
      <c r="K2">
        <f t="array" ref="K2:N2">TRANSPOSE([1]Sheet2!$J$2:$J$5)</f>
        <v>2.276787430101149</v>
      </c>
      <c r="L2">
        <v>1.9650121091040957</v>
      </c>
      <c r="M2">
        <v>3.5999976158329661</v>
      </c>
      <c r="N2">
        <v>2.6376252602425656</v>
      </c>
    </row>
    <row r="3" spans="1:14" x14ac:dyDescent="0.3">
      <c r="A3" s="1">
        <v>5</v>
      </c>
      <c r="B3">
        <f t="array" ref="B3:E3">TRANSPOSE([2]Sheet2!$G$2:$G$5)</f>
        <v>2.601437105646633</v>
      </c>
      <c r="C3">
        <v>2.812241980348372</v>
      </c>
      <c r="D3">
        <v>3.8752010016638936</v>
      </c>
      <c r="E3">
        <v>5.2408777130492616</v>
      </c>
      <c r="G3">
        <f t="shared" ref="G3:G9" si="0">AVERAGE(B3:E3)</f>
        <v>3.6324394501770403</v>
      </c>
      <c r="H3">
        <f t="shared" ref="H3:H9" si="1">STDEV(B3:E3)</f>
        <v>1.2085385858261835</v>
      </c>
      <c r="J3" s="1">
        <v>5</v>
      </c>
      <c r="K3">
        <f t="array" ref="K3:N3">TRANSPOSE([2]Sheet2!$J$2:$J$5)</f>
        <v>1.7606193838080093</v>
      </c>
      <c r="L3">
        <v>1.437438133142549</v>
      </c>
      <c r="M3">
        <v>2.3604433444740511</v>
      </c>
      <c r="N3">
        <v>1.9435368881781148</v>
      </c>
    </row>
    <row r="4" spans="1:14" x14ac:dyDescent="0.3">
      <c r="A4" s="1">
        <v>10</v>
      </c>
      <c r="B4">
        <f t="array" ref="B4:E4">TRANSPOSE([3]Sheet2!$O$2:$O$5)</f>
        <v>2.559616176570457</v>
      </c>
      <c r="C4">
        <v>2.7958339058927053</v>
      </c>
      <c r="D4">
        <v>3.8518310462809899</v>
      </c>
      <c r="E4">
        <v>5.1999788212365612</v>
      </c>
      <c r="G4">
        <f t="shared" si="0"/>
        <v>3.6018149874951786</v>
      </c>
      <c r="H4">
        <f t="shared" si="1"/>
        <v>1.2044942970009909</v>
      </c>
      <c r="J4" s="1">
        <v>10</v>
      </c>
      <c r="K4">
        <f t="array" ref="K4:N4">TRANSPOSE([3]Sheet2!$S$2:$S$5)</f>
        <v>1.6049937845176898</v>
      </c>
      <c r="L4">
        <v>1.3056898691489354</v>
      </c>
      <c r="M4">
        <v>1.9943673494733327</v>
      </c>
      <c r="N4">
        <v>1.8862024083672901</v>
      </c>
    </row>
    <row r="5" spans="1:14" x14ac:dyDescent="0.3">
      <c r="A5" s="1">
        <v>15</v>
      </c>
      <c r="B5">
        <f t="array" ref="B5:E5">TRANSPOSE([4]Sheet2!$I$2:$I$5)</f>
        <v>2.5473969348370908</v>
      </c>
      <c r="C5">
        <v>2.7669359675324658</v>
      </c>
      <c r="D5">
        <v>3.8017899630000032</v>
      </c>
      <c r="E5">
        <v>5.1550565009560243</v>
      </c>
      <c r="G5">
        <f t="shared" si="0"/>
        <v>3.5677948415813958</v>
      </c>
      <c r="H5">
        <f t="shared" si="1"/>
        <v>1.1911815025986443</v>
      </c>
      <c r="J5" s="1">
        <v>15</v>
      </c>
      <c r="K5">
        <f t="array" ref="K5:N5">TRANSPOSE([4]Sheet2!$M$2:$M$5)</f>
        <v>1.5728301061430299</v>
      </c>
      <c r="L5">
        <v>1.2500837872863906</v>
      </c>
      <c r="M5">
        <v>1.8133061799070078</v>
      </c>
      <c r="N5">
        <v>1.7677757986978568</v>
      </c>
    </row>
    <row r="6" spans="1:14" x14ac:dyDescent="0.3">
      <c r="A6" s="1">
        <v>30</v>
      </c>
      <c r="B6">
        <f t="array" ref="B6:E6">TRANSPOSE([5]Sheet2!$G$2:$G$5)</f>
        <v>2.4966831818181823</v>
      </c>
      <c r="C6">
        <v>2.747599357320099</v>
      </c>
      <c r="D6">
        <v>3.6069069065420551</v>
      </c>
      <c r="E6">
        <v>4.9058832425373158</v>
      </c>
      <c r="G6">
        <f t="shared" si="0"/>
        <v>3.4392681720544132</v>
      </c>
      <c r="H6">
        <f t="shared" si="1"/>
        <v>1.0871882270890034</v>
      </c>
      <c r="J6" s="1">
        <v>30</v>
      </c>
      <c r="K6">
        <f t="array" ref="K6:N6">TRANSPOSE([5]Sheet2!$J$2:$J$5)</f>
        <v>1.5317613691636245</v>
      </c>
      <c r="L6">
        <v>1.1578381848647157</v>
      </c>
      <c r="M6">
        <v>1.4495904157591508</v>
      </c>
      <c r="N6">
        <v>1.5750408184543299</v>
      </c>
    </row>
    <row r="7" spans="1:14" x14ac:dyDescent="0.3">
      <c r="A7" s="1">
        <v>45</v>
      </c>
      <c r="B7">
        <f t="array" ref="B7:E7">TRANSPOSE([6]Sheet2!$N$2:$N$5)</f>
        <v>2.5609239849624066</v>
      </c>
      <c r="C7">
        <v>2.899922519531251</v>
      </c>
      <c r="D7">
        <v>4.0808761180811786</v>
      </c>
      <c r="E7">
        <v>5.159094329501916</v>
      </c>
      <c r="G7">
        <f t="shared" si="0"/>
        <v>3.6752042380191883</v>
      </c>
      <c r="H7">
        <f t="shared" si="1"/>
        <v>1.1845085764776786</v>
      </c>
      <c r="J7" s="1">
        <v>45</v>
      </c>
      <c r="K7">
        <f t="array" ref="K7:N7">TRANSPOSE([6]Sheet2!$Q$2:$Q$5)</f>
        <v>1.5623504603151919</v>
      </c>
      <c r="L7">
        <v>1.1677880738981257</v>
      </c>
      <c r="M7">
        <v>1.9131804501128273</v>
      </c>
      <c r="N7">
        <v>1.7670571713840366</v>
      </c>
    </row>
    <row r="8" spans="1:14" x14ac:dyDescent="0.3">
      <c r="A8" s="1">
        <v>60</v>
      </c>
      <c r="B8">
        <f t="array" ref="B8:E8">TRANSPOSE([7]Sheet2!$L$2:$L$5)</f>
        <v>2.4852502807017554</v>
      </c>
      <c r="C8">
        <v>2.8101666347031982</v>
      </c>
      <c r="D8">
        <v>3.6442861293103461</v>
      </c>
      <c r="E8">
        <v>4.7548486577181208</v>
      </c>
      <c r="G8">
        <f t="shared" si="0"/>
        <v>3.4236379256083551</v>
      </c>
      <c r="H8">
        <f t="shared" si="1"/>
        <v>1.0128715022086678</v>
      </c>
      <c r="J8" s="1">
        <v>60</v>
      </c>
      <c r="K8" cm="1">
        <f t="array" ref="K8:N8">TRANSPOSE([7]Sheet2!$P$2:$P$5)</f>
        <v>1.5291131090169343</v>
      </c>
      <c r="L8">
        <v>1.2239052540748019</v>
      </c>
      <c r="M8">
        <v>1.3469394814808278</v>
      </c>
      <c r="N8">
        <v>1.4450362834407819</v>
      </c>
    </row>
    <row r="9" spans="1:14" x14ac:dyDescent="0.3">
      <c r="A9" s="1">
        <v>120</v>
      </c>
      <c r="B9">
        <f t="array" ref="B9:E9">TRANSPOSE([8]Sheet2!$G$2:$G$5)</f>
        <v>2.234381251923077</v>
      </c>
      <c r="C9">
        <v>2.5302934545454554</v>
      </c>
      <c r="D9">
        <v>3.3287100338983056</v>
      </c>
      <c r="E9">
        <v>4.4684141095890402</v>
      </c>
      <c r="G9">
        <f t="shared" si="0"/>
        <v>3.1404497124889694</v>
      </c>
      <c r="H9">
        <f t="shared" si="1"/>
        <v>0.99869616716369836</v>
      </c>
      <c r="J9" s="1">
        <v>120</v>
      </c>
      <c r="K9" cm="1">
        <f t="array" ref="K9:N9">TRANSPOSE([8]Sheet2!$J$2:$J$5)</f>
        <v>1.5532145882697139</v>
      </c>
      <c r="L9">
        <v>1.1165772023461691</v>
      </c>
      <c r="M9">
        <v>1.2582417925642266</v>
      </c>
      <c r="N9">
        <v>1.5120808661473755</v>
      </c>
    </row>
    <row r="10" spans="1:14" x14ac:dyDescent="0.3">
      <c r="A10" s="1"/>
    </row>
    <row r="11" spans="1:14" x14ac:dyDescent="0.3">
      <c r="A11" s="1" t="s">
        <v>4</v>
      </c>
      <c r="B11">
        <f>AVERAGE(B2:B9)</f>
        <v>2.5196014584302127</v>
      </c>
      <c r="C11">
        <f t="shared" ref="C11:E11" si="2">AVERAGE(C2:C9)</f>
        <v>2.780848106410053</v>
      </c>
      <c r="D11">
        <f t="shared" si="2"/>
        <v>3.7699521146027513</v>
      </c>
      <c r="E11">
        <f t="shared" si="2"/>
        <v>5.0201361609437152</v>
      </c>
    </row>
    <row r="12" spans="1:14" x14ac:dyDescent="0.3">
      <c r="A12" s="1" t="s">
        <v>5</v>
      </c>
      <c r="B12">
        <f>STDEV(B2:B9)</f>
        <v>0.1291692741226613</v>
      </c>
      <c r="C12">
        <f t="shared" ref="C12:E12" si="3">STDEV(C2:C9)</f>
        <v>0.1139688853343699</v>
      </c>
      <c r="D12">
        <f t="shared" si="3"/>
        <v>0.23681354062029697</v>
      </c>
      <c r="E12">
        <f t="shared" si="3"/>
        <v>0.28594645087216297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2022-03-17T11:11:20Z</dcterms:created>
  <dcterms:modified xsi:type="dcterms:W3CDTF">2022-08-23T16:56:13Z</dcterms:modified>
</cp:coreProperties>
</file>