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" sheetId="1" r:id="rId3"/>
    <sheet state="visible" name="Formula sheet 1" sheetId="2" r:id="rId4"/>
  </sheets>
  <definedNames/>
  <calcPr/>
</workbook>
</file>

<file path=xl/sharedStrings.xml><?xml version="1.0" encoding="utf-8"?>
<sst xmlns="http://schemas.openxmlformats.org/spreadsheetml/2006/main" count="997" uniqueCount="997">
  <si>
    <t>File_name</t>
  </si>
  <si>
    <t>Count</t>
  </si>
  <si>
    <t>pg34164.txt</t>
  </si>
  <si>
    <t>pg38685.txt</t>
  </si>
  <si>
    <t>pg7171.txt</t>
  </si>
  <si>
    <t>pg9746.txt</t>
  </si>
  <si>
    <t>pg2919Galsw5.txt</t>
  </si>
  <si>
    <t>pg38625.txt</t>
  </si>
  <si>
    <t>pg37838.txt</t>
  </si>
  <si>
    <t>pg15317.txt</t>
  </si>
  <si>
    <t>pg1422.txt</t>
  </si>
  <si>
    <t>pg34662.txt</t>
  </si>
  <si>
    <t>pg11931.txt</t>
  </si>
  <si>
    <t>pg27709.txt</t>
  </si>
  <si>
    <t>pg7759.txt</t>
  </si>
  <si>
    <t>pg47997.txt</t>
  </si>
  <si>
    <t>pg5662.txt</t>
  </si>
  <si>
    <t>pg726.txt</t>
  </si>
  <si>
    <t>pg37451.txt</t>
  </si>
  <si>
    <t>pg4763CarolLogik.txt</t>
  </si>
  <si>
    <t>pg19257.txt</t>
  </si>
  <si>
    <t>pg6297.txt</t>
  </si>
  <si>
    <t>pg8073.txt</t>
  </si>
  <si>
    <t>pg7757.txt</t>
  </si>
  <si>
    <t>pg7758.txt</t>
  </si>
  <si>
    <t>pg22208.txt</t>
  </si>
  <si>
    <t>pg31083.txt</t>
  </si>
  <si>
    <t>pg23420.txt</t>
  </si>
  <si>
    <t>pg23223.txt</t>
  </si>
  <si>
    <t>pg41490.txt</t>
  </si>
  <si>
    <t>pg1392.txt</t>
  </si>
  <si>
    <t>pg7760.txt</t>
  </si>
  <si>
    <t>pg16719.txt</t>
  </si>
  <si>
    <t>pg23222.txt</t>
  </si>
  <si>
    <t>pg22271.txt</t>
  </si>
  <si>
    <t>pg20257.txt</t>
  </si>
  <si>
    <t>pg22476.txt</t>
  </si>
  <si>
    <t>pg23009.txt</t>
  </si>
  <si>
    <t>pg2911Galsw2.txt</t>
  </si>
  <si>
    <t>pg29891.txt</t>
  </si>
  <si>
    <t>pg1253.txt</t>
  </si>
  <si>
    <t>pg4765Galsw3.txt</t>
  </si>
  <si>
    <t>pg23632.txt</t>
  </si>
  <si>
    <t>pg45104.txt</t>
  </si>
  <si>
    <t>pg43080.txt</t>
  </si>
  <si>
    <t>pg525.txt</t>
  </si>
  <si>
    <t>pg1836.txt</t>
  </si>
  <si>
    <t>pg22273.txt</t>
  </si>
  <si>
    <t>pg1273.txt</t>
  </si>
  <si>
    <t>pg19472.txt</t>
  </si>
  <si>
    <t>pg38715.txt</t>
  </si>
  <si>
    <t>pg1190.txt</t>
  </si>
  <si>
    <t>pg45818.txt</t>
  </si>
  <si>
    <t>pg22206.txt</t>
  </si>
  <si>
    <t>pg1833.txt</t>
  </si>
  <si>
    <t>pg1834.txt</t>
  </si>
  <si>
    <t>pg9387.txt</t>
  </si>
  <si>
    <t>pg23630.txt</t>
  </si>
  <si>
    <t>pg1875.txt</t>
  </si>
  <si>
    <t>pg7119.txt</t>
  </si>
  <si>
    <t>pg23629.txt</t>
  </si>
  <si>
    <t>pg98DickensTaleCities.txt</t>
  </si>
  <si>
    <t>pg6293.txt</t>
  </si>
  <si>
    <t>pg1032.txt</t>
  </si>
  <si>
    <t>pg10812.txt</t>
  </si>
  <si>
    <t>pg29808.txt</t>
  </si>
  <si>
    <t>pg1835.txt</t>
  </si>
  <si>
    <t>pg33695.txt</t>
  </si>
  <si>
    <t>pg23633.txt</t>
  </si>
  <si>
    <t>pg5236.txt</t>
  </si>
  <si>
    <t>pg15179.txt</t>
  </si>
  <si>
    <t>pg40926.txt</t>
  </si>
  <si>
    <t>pg23010.txt</t>
  </si>
  <si>
    <t>pg45042.txt</t>
  </si>
  <si>
    <t>pg18434.txt</t>
  </si>
  <si>
    <t>pg23012.txt</t>
  </si>
  <si>
    <t>pg17241.txt</t>
  </si>
  <si>
    <t>pg5663.txt</t>
  </si>
  <si>
    <t>pg22660.txt</t>
  </si>
  <si>
    <t>pg22274.txt</t>
  </si>
  <si>
    <t>pg15181.txt</t>
  </si>
  <si>
    <t>pg42581.txt</t>
  </si>
  <si>
    <t>pg15793.txt</t>
  </si>
  <si>
    <t>pg16345.txt</t>
  </si>
  <si>
    <t>pg8386.txt</t>
  </si>
  <si>
    <t>pg35441.txt</t>
  </si>
  <si>
    <t>pg5848.txt</t>
  </si>
  <si>
    <t>pg22207.txt</t>
  </si>
  <si>
    <t>pg4046.txt</t>
  </si>
  <si>
    <t>pg8383.txt</t>
  </si>
  <si>
    <t>pg5237.txt</t>
  </si>
  <si>
    <t>pg6292.txt</t>
  </si>
  <si>
    <t>pg12886.txt</t>
  </si>
  <si>
    <t>pg1193.txt</t>
  </si>
  <si>
    <t>pg6526.txt</t>
  </si>
  <si>
    <t>pg20661.txt</t>
  </si>
  <si>
    <t>pg15183.txt</t>
  </si>
  <si>
    <t>pg17390.txt</t>
  </si>
  <si>
    <t>pg8741.txt</t>
  </si>
  <si>
    <t>pg12181.txt</t>
  </si>
  <si>
    <t>pg32757.txt</t>
  </si>
  <si>
    <t>pg45618.txt</t>
  </si>
  <si>
    <t>pg30640.txt</t>
  </si>
  <si>
    <t>pg15182.txt</t>
  </si>
  <si>
    <t>pg27838.txt</t>
  </si>
  <si>
    <t>pg16919.txt</t>
  </si>
  <si>
    <t>pg30466.txt</t>
  </si>
  <si>
    <t>pg681.txt</t>
  </si>
  <si>
    <t>pg11CarolAlice.txt</t>
  </si>
  <si>
    <t>pg7842.txt</t>
  </si>
  <si>
    <t>pg30302.txt</t>
  </si>
  <si>
    <t>pg41284.txt</t>
  </si>
  <si>
    <t>pg26925.txt</t>
  </si>
  <si>
    <t>pg29042CarolTangTale.txt</t>
  </si>
  <si>
    <t>pg45872.txt</t>
  </si>
  <si>
    <t>pg35003.txt</t>
  </si>
  <si>
    <t>pg48989.txt</t>
  </si>
  <si>
    <t>pg15895.txt</t>
  </si>
  <si>
    <t>pg17559.txt</t>
  </si>
  <si>
    <t>pg44796.txt</t>
  </si>
  <si>
    <t>pg13162.txt</t>
  </si>
  <si>
    <t>pg44264.txt</t>
  </si>
  <si>
    <t>pg40484.txt</t>
  </si>
  <si>
    <t>pg35313.txt</t>
  </si>
  <si>
    <t>pg39425.txt</t>
  </si>
  <si>
    <t>pg34629.txt</t>
  </si>
  <si>
    <t>pg12CarolGlassLook.txt</t>
  </si>
  <si>
    <t>pg6296.txt</t>
  </si>
  <si>
    <t>pg33973.txt</t>
  </si>
  <si>
    <t>pg33401.txt</t>
  </si>
  <si>
    <t>pg23631.txt</t>
  </si>
  <si>
    <t>pg41191.txt</t>
  </si>
  <si>
    <t>pg10826.txt</t>
  </si>
  <si>
    <t>pg22272.txt</t>
  </si>
  <si>
    <t>pg19337DickensChristCarl.txt</t>
  </si>
  <si>
    <t>pg1963.txt</t>
  </si>
  <si>
    <t>pg34933.txt</t>
  </si>
  <si>
    <t>pg41660.txt</t>
  </si>
  <si>
    <t>pg8865.txt</t>
  </si>
  <si>
    <t>pg35058.txt</t>
  </si>
  <si>
    <t>pg35140.txt</t>
  </si>
  <si>
    <t>pg40180.txt</t>
  </si>
  <si>
    <t>pg6298.txt</t>
  </si>
  <si>
    <t>pg37467.txt</t>
  </si>
  <si>
    <t>pg40651.txt</t>
  </si>
  <si>
    <t>pg30668.txt</t>
  </si>
  <si>
    <t>pg40672.txt</t>
  </si>
  <si>
    <t>pg34968.txt</t>
  </si>
  <si>
    <t>pg19204.txt</t>
  </si>
  <si>
    <t>pg31927.txt</t>
  </si>
  <si>
    <t>pg42752.txt</t>
  </si>
  <si>
    <t>pg19147.txt</t>
  </si>
  <si>
    <t>pg7761.txt</t>
  </si>
  <si>
    <t>pg12989.txt</t>
  </si>
  <si>
    <t>pg42750.txt</t>
  </si>
  <si>
    <t>pg20615.txt</t>
  </si>
  <si>
    <t>pg14523.txt</t>
  </si>
  <si>
    <t>pg42751.txt</t>
  </si>
  <si>
    <t>pg21870.txt</t>
  </si>
  <si>
    <t>pg30075.txt</t>
  </si>
  <si>
    <t>pg20235.txt</t>
  </si>
  <si>
    <t>pg1960.txt</t>
  </si>
  <si>
    <t>pg5869.txt</t>
  </si>
  <si>
    <t>pg34932.txt</t>
  </si>
  <si>
    <t>pg5238.txt</t>
  </si>
  <si>
    <t>pg16574.txt</t>
  </si>
  <si>
    <t>pg19224.txt</t>
  </si>
  <si>
    <t>pg37355.txt</t>
  </si>
  <si>
    <t>pg18829.txt</t>
  </si>
  <si>
    <t>pg8182.txt</t>
  </si>
  <si>
    <t>pg35509.txt</t>
  </si>
  <si>
    <t>pg35057.txt</t>
  </si>
  <si>
    <t>pg34587.txt</t>
  </si>
  <si>
    <t>pg9305.txt</t>
  </si>
  <si>
    <t>pg5239.txt</t>
  </si>
  <si>
    <t>pg46402.txt</t>
  </si>
  <si>
    <t>pg5235.txt</t>
  </si>
  <si>
    <t>pg40452.txt</t>
  </si>
  <si>
    <t>pg14708.txt</t>
  </si>
  <si>
    <t>pg30600.txt</t>
  </si>
  <si>
    <t>pg35769.txt</t>
  </si>
  <si>
    <t>pg4634.txt</t>
  </si>
  <si>
    <t>pg39616.txt</t>
  </si>
  <si>
    <t>pg36364.txt</t>
  </si>
  <si>
    <t>pg47772.txt</t>
  </si>
  <si>
    <t>pg34849.txt</t>
  </si>
  <si>
    <t>pg44581.txt</t>
  </si>
  <si>
    <t>pg31563.txt</t>
  </si>
  <si>
    <t>pg47773.txt</t>
  </si>
  <si>
    <t>pg18054.txt</t>
  </si>
  <si>
    <t>pg33482.txt</t>
  </si>
  <si>
    <t>pg4795.txt</t>
  </si>
  <si>
    <t>pg47697.txt</t>
  </si>
  <si>
    <t>pg22781.txt</t>
  </si>
  <si>
    <t>pg29729.txt</t>
  </si>
  <si>
    <t>pg22532.txt</t>
  </si>
  <si>
    <t>pg39359.txt</t>
  </si>
  <si>
    <t>pg41863.txt</t>
  </si>
  <si>
    <t>pg40111.txt</t>
  </si>
  <si>
    <t>pg5234.txt</t>
  </si>
  <si>
    <t>pg39207.txt</t>
  </si>
  <si>
    <t>pg10943.txt</t>
  </si>
  <si>
    <t>pg7085.txt</t>
  </si>
  <si>
    <t>pg43449.txt</t>
  </si>
  <si>
    <t>pg42907.txt</t>
  </si>
  <si>
    <t>pg40325.txt</t>
  </si>
  <si>
    <t>pg38702.txt</t>
  </si>
  <si>
    <t>pg42095.txt</t>
  </si>
  <si>
    <t>pg39345.txt</t>
  </si>
  <si>
    <t>pg1832.txt</t>
  </si>
  <si>
    <t>pg7866.txt</t>
  </si>
  <si>
    <t>pg41212.txt</t>
  </si>
  <si>
    <t>pg30817.txt</t>
  </si>
  <si>
    <t>pg34999.txt</t>
  </si>
  <si>
    <t>pg40433.txt</t>
  </si>
  <si>
    <t>pg2097DoyleSignFour.txt</t>
  </si>
  <si>
    <t>pg31813.txt</t>
  </si>
  <si>
    <t>pg18022.txt</t>
  </si>
  <si>
    <t>pg33099.txt</t>
  </si>
  <si>
    <t>pg44326.txt</t>
  </si>
  <si>
    <t>pg42145.txt</t>
  </si>
  <si>
    <t>pg42496.txt</t>
  </si>
  <si>
    <t>pg47771.txt</t>
  </si>
  <si>
    <t>pg40432.txt</t>
  </si>
  <si>
    <t>pg6294.txt</t>
  </si>
  <si>
    <t>pg22275.txt</t>
  </si>
  <si>
    <t>pg38291.txt</t>
  </si>
  <si>
    <t>pg15989.txt</t>
  </si>
  <si>
    <t>pg40495.txt</t>
  </si>
  <si>
    <t>pg42906.txt</t>
  </si>
  <si>
    <t>pg31568.txt</t>
  </si>
  <si>
    <t>pg38292.txt</t>
  </si>
  <si>
    <t>pg40431.txt</t>
  </si>
  <si>
    <t>pg40199.txt</t>
  </si>
  <si>
    <t>pg47338.txt</t>
  </si>
  <si>
    <t>pg42498.txt</t>
  </si>
  <si>
    <t>pg30448.txt</t>
  </si>
  <si>
    <t>pg42905.txt</t>
  </si>
  <si>
    <t>pg42174.txt</t>
  </si>
  <si>
    <t>pg14079.txt</t>
  </si>
  <si>
    <t>pg21944.txt</t>
  </si>
  <si>
    <t>pg42499.txt</t>
  </si>
  <si>
    <t>pg48297.txt</t>
  </si>
  <si>
    <t>pg13432.txt</t>
  </si>
  <si>
    <t>pg32576.txt</t>
  </si>
  <si>
    <t>pg41315.txt</t>
  </si>
  <si>
    <t>pg21613.txt</t>
  </si>
  <si>
    <t>pg40324.txt</t>
  </si>
  <si>
    <t>pg35833.txt</t>
  </si>
  <si>
    <t>pg43743.txt</t>
  </si>
  <si>
    <t>pg37866.txt</t>
  </si>
  <si>
    <t>pg38623.txt</t>
  </si>
  <si>
    <t>pg53356.txt</t>
  </si>
  <si>
    <t>pg39111.txt</t>
  </si>
  <si>
    <t>pg32115.txt</t>
  </si>
  <si>
    <t>pg38624.txt</t>
  </si>
  <si>
    <t>pg42010.txt</t>
  </si>
  <si>
    <t>pg47455.txt</t>
  </si>
  <si>
    <t>pg30464.txt</t>
  </si>
  <si>
    <t>pg33019.txt</t>
  </si>
  <si>
    <t>pg42165.txt</t>
  </si>
  <si>
    <t>pg41313.txt</t>
  </si>
  <si>
    <t>pg15799.txt</t>
  </si>
  <si>
    <t>pg18545.txt</t>
  </si>
  <si>
    <t>pg36467.txt</t>
  </si>
  <si>
    <t>pg37476.txt</t>
  </si>
  <si>
    <t>pg18489.txt</t>
  </si>
  <si>
    <t>pg35740.txt</t>
  </si>
  <si>
    <t>pg36439.txt</t>
  </si>
  <si>
    <t>pg24920.txt</t>
  </si>
  <si>
    <t>pg41330.txt</t>
  </si>
  <si>
    <t>pg426.txt</t>
  </si>
  <si>
    <t>pg15123.txt</t>
  </si>
  <si>
    <t>pg35787.txt</t>
  </si>
  <si>
    <t>pg40491.txt</t>
  </si>
  <si>
    <t>pg20359.txt</t>
  </si>
  <si>
    <t>pg13776.txt</t>
  </si>
  <si>
    <t>pg29851.txt</t>
  </si>
  <si>
    <t>pg15941.txt</t>
  </si>
  <si>
    <t>pg41314.txt</t>
  </si>
  <si>
    <t>pg32915.txt</t>
  </si>
  <si>
    <t>pg40418.txt</t>
  </si>
  <si>
    <t>pg29570.txt</t>
  </si>
  <si>
    <t>pg33498.txt</t>
  </si>
  <si>
    <t>pg22202.txt</t>
  </si>
  <si>
    <t>pg35424.txt</t>
  </si>
  <si>
    <t>pg44018.txt</t>
  </si>
  <si>
    <t>pg21690.txt</t>
  </si>
  <si>
    <t>pg30648.txt</t>
  </si>
  <si>
    <t>pg40566.txt</t>
  </si>
  <si>
    <t>pg34947.txt</t>
  </si>
  <si>
    <t>pg30090.txt</t>
  </si>
  <si>
    <t>pg36232.txt</t>
  </si>
  <si>
    <t>pg34738.txt</t>
  </si>
  <si>
    <t>pg42534.txt</t>
  </si>
  <si>
    <t>pg39192.txt</t>
  </si>
  <si>
    <t>pg16968.txt</t>
  </si>
  <si>
    <t>pg41340.txt</t>
  </si>
  <si>
    <t>pg39193.txt</t>
  </si>
  <si>
    <t>pg36401.txt</t>
  </si>
  <si>
    <t>pg42533.txt</t>
  </si>
  <si>
    <t>pg34599.txt</t>
  </si>
  <si>
    <t>pg16403.txt</t>
  </si>
  <si>
    <t>pg18280.txt</t>
  </si>
  <si>
    <t>pg32116.txt</t>
  </si>
  <si>
    <t>pg41764.txt</t>
  </si>
  <si>
    <t>pg35078.txt</t>
  </si>
  <si>
    <t>pg8899.txt</t>
  </si>
  <si>
    <t>pg38798.txt</t>
  </si>
  <si>
    <t>pg41331.txt</t>
  </si>
  <si>
    <t>pg51937.txt</t>
  </si>
  <si>
    <t>pg42491.txt</t>
  </si>
  <si>
    <t>pg39731.txt</t>
  </si>
  <si>
    <t>pg34934.txt</t>
  </si>
  <si>
    <t>pg48482.txt</t>
  </si>
  <si>
    <t>pg13273.txt</t>
  </si>
  <si>
    <t>pg29890.txt</t>
  </si>
  <si>
    <t>pg13057.txt</t>
  </si>
  <si>
    <t>pg1747.txt</t>
  </si>
  <si>
    <t>pg18443.txt</t>
  </si>
  <si>
    <t>pg51936.txt</t>
  </si>
  <si>
    <t>pg30074.txt</t>
  </si>
  <si>
    <t>pg41329.txt</t>
  </si>
  <si>
    <t>pg39905.txt</t>
  </si>
  <si>
    <t>pg38199.txt</t>
  </si>
  <si>
    <t>pg41339.txt</t>
  </si>
  <si>
    <t>pg41483.txt</t>
  </si>
  <si>
    <t>pg41790.txt</t>
  </si>
  <si>
    <t>pg48483.txt</t>
  </si>
  <si>
    <t>pg20835.txt</t>
  </si>
  <si>
    <t>pg28465.txt</t>
  </si>
  <si>
    <t>pg21821.txt</t>
  </si>
  <si>
    <t>pg45816.txt</t>
  </si>
  <si>
    <t>pg2852DoyleHound.txt</t>
  </si>
  <si>
    <t>pg30483.txt</t>
  </si>
  <si>
    <t>pg4955.txt</t>
  </si>
  <si>
    <t>pg41376.txt</t>
  </si>
  <si>
    <t>pg40673.txt</t>
  </si>
  <si>
    <t>pg40821.txt</t>
  </si>
  <si>
    <t>pg41564.txt</t>
  </si>
  <si>
    <t>pg20901.txt</t>
  </si>
  <si>
    <t>pg51629.txt</t>
  </si>
  <si>
    <t>pg863Agatha1.txt</t>
  </si>
  <si>
    <t>pg17048.txt</t>
  </si>
  <si>
    <t>pg35294.txt</t>
  </si>
  <si>
    <t>pg40674.txt</t>
  </si>
  <si>
    <t>pg42493.txt</t>
  </si>
  <si>
    <t>pg42492.txt</t>
  </si>
  <si>
    <t>pg18984.txt</t>
  </si>
  <si>
    <t>pg27323.txt</t>
  </si>
  <si>
    <t>pg29715.txt</t>
  </si>
  <si>
    <t>pg41341.txt</t>
  </si>
  <si>
    <t>pg35517.txt</t>
  </si>
  <si>
    <t>pg51628.txt</t>
  </si>
  <si>
    <t>pg41375.txt</t>
  </si>
  <si>
    <t>pg9311.txt</t>
  </si>
  <si>
    <t>pg35429.txt</t>
  </si>
  <si>
    <t>pg16771.txt</t>
  </si>
  <si>
    <t>pg40611.txt</t>
  </si>
  <si>
    <t>pg41963.txt</t>
  </si>
  <si>
    <t>pg37081.txt</t>
  </si>
  <si>
    <t>pg29657.txt</t>
  </si>
  <si>
    <t>pg45403.txt</t>
  </si>
  <si>
    <t>pg17806.txt</t>
  </si>
  <si>
    <t>pg17062.txt</t>
  </si>
  <si>
    <t>pg15244.txt</t>
  </si>
  <si>
    <t>pg35428.txt</t>
  </si>
  <si>
    <t>pg515.txt</t>
  </si>
  <si>
    <t>pg30087.txt</t>
  </si>
  <si>
    <t>pg8671.txt</t>
  </si>
  <si>
    <t>pg19459.txt</t>
  </si>
  <si>
    <t>pg29860.txt</t>
  </si>
  <si>
    <t>pg51630.txt</t>
  </si>
  <si>
    <t>pg32082.txt</t>
  </si>
  <si>
    <t>pg30228.txt</t>
  </si>
  <si>
    <t>pg1888.txt</t>
  </si>
  <si>
    <t>pg29699.txt</t>
  </si>
  <si>
    <t>pg8403.txt</t>
  </si>
  <si>
    <t>pg45817.txt</t>
  </si>
  <si>
    <t>pg37919.txt</t>
  </si>
  <si>
    <t>pg5705.txt</t>
  </si>
  <si>
    <t>pg33759.txt</t>
  </si>
  <si>
    <t>pg37338.txt</t>
  </si>
  <si>
    <t>pg46008.txt</t>
  </si>
  <si>
    <t>pg41525.txt</t>
  </si>
  <si>
    <t>pg34046.txt</t>
  </si>
  <si>
    <t>pg29868.txt</t>
  </si>
  <si>
    <t>pg16143.txt</t>
  </si>
  <si>
    <t>pg33945.txt</t>
  </si>
  <si>
    <t>pg9967.txt</t>
  </si>
  <si>
    <t>pg14885.txt</t>
  </si>
  <si>
    <t>pg41122.txt</t>
  </si>
  <si>
    <t>pg42714.txt</t>
  </si>
  <si>
    <t>pg21932.txt</t>
  </si>
  <si>
    <t>pg620CarolBruno.txt</t>
  </si>
  <si>
    <t>pg30704.txt</t>
  </si>
  <si>
    <t>pg30980.txt</t>
  </si>
  <si>
    <t>pg42807.txt</t>
  </si>
  <si>
    <t>pg53668.txt</t>
  </si>
  <si>
    <t>pg32732.txt</t>
  </si>
  <si>
    <t>pg41374.txt</t>
  </si>
  <si>
    <t>pg35368.txt</t>
  </si>
  <si>
    <t>pg44984.txt</t>
  </si>
  <si>
    <t>pg15094.txt</t>
  </si>
  <si>
    <t>pg46217.txt</t>
  </si>
  <si>
    <t>pg50209.txt</t>
  </si>
  <si>
    <t>pg43499.txt</t>
  </si>
  <si>
    <t>pg29274.txt</t>
  </si>
  <si>
    <t>pg32516.txt</t>
  </si>
  <si>
    <t>pg45401.txt</t>
  </si>
  <si>
    <t>pg30733.txt</t>
  </si>
  <si>
    <t>pg18336.txt</t>
  </si>
  <si>
    <t>pg17446.txt</t>
  </si>
  <si>
    <t>pg26847.txt</t>
  </si>
  <si>
    <t>pg46457.txt</t>
  </si>
  <si>
    <t>pg8805.txt</t>
  </si>
  <si>
    <t>pg35254.txt</t>
  </si>
  <si>
    <t>pg16799.txt</t>
  </si>
  <si>
    <t>pg45912.txt</t>
  </si>
  <si>
    <t>pg38006.txt</t>
  </si>
  <si>
    <t>pg6901.txt</t>
  </si>
  <si>
    <t>pg36199.txt</t>
  </si>
  <si>
    <t>pg35205.txt</t>
  </si>
  <si>
    <t>pg37479.txt</t>
  </si>
  <si>
    <t>pg42320.txt</t>
  </si>
  <si>
    <t>pg23215.txt</t>
  </si>
  <si>
    <t>pg40999.txt</t>
  </si>
  <si>
    <t>pg41459.txt</t>
  </si>
  <si>
    <t>pg44872.txt</t>
  </si>
  <si>
    <t>pg27857.txt</t>
  </si>
  <si>
    <t>pg11005.txt</t>
  </si>
  <si>
    <t>pg35038.txt</t>
  </si>
  <si>
    <t>pg4045HermanOmmo.txt</t>
  </si>
  <si>
    <t>pg14051.txt</t>
  </si>
  <si>
    <t>pg15671.txt</t>
  </si>
  <si>
    <t>pg34619.txt</t>
  </si>
  <si>
    <t>pg22883.txt</t>
  </si>
  <si>
    <t>pg37430.txt</t>
  </si>
  <si>
    <t>pg13572.txt</t>
  </si>
  <si>
    <t>pg34138.txt</t>
  </si>
  <si>
    <t>pg30713.txt</t>
  </si>
  <si>
    <t>pg35430.txt</t>
  </si>
  <si>
    <t>pg37913.txt</t>
  </si>
  <si>
    <t>pg30193.txt</t>
  </si>
  <si>
    <t>pg6299.txt</t>
  </si>
  <si>
    <t>pg16682.txt</t>
  </si>
  <si>
    <t>pg12972.txt</t>
  </si>
  <si>
    <t>pg1634.txt</t>
  </si>
  <si>
    <t>pg39940.txt</t>
  </si>
  <si>
    <t>pg12935.txt</t>
  </si>
  <si>
    <t>pg15116.txt</t>
  </si>
  <si>
    <t>pg30183.txt</t>
  </si>
  <si>
    <t>pg1851.txt</t>
  </si>
  <si>
    <t>pg44803.txt</t>
  </si>
  <si>
    <t>pg35304.txt</t>
  </si>
  <si>
    <t>pg46064.txt</t>
  </si>
  <si>
    <t>pg6864.txt</t>
  </si>
  <si>
    <t>pg33423.txt</t>
  </si>
  <si>
    <t>pg26306.txt</t>
  </si>
  <si>
    <t>pg6517.txt</t>
  </si>
  <si>
    <t>pg31561.txt</t>
  </si>
  <si>
    <t>pg40545.txt</t>
  </si>
  <si>
    <t>pg6105.txt</t>
  </si>
  <si>
    <t>pg11259.txt</t>
  </si>
  <si>
    <t>pg35691.txt</t>
  </si>
  <si>
    <t>pg14687.txt</t>
  </si>
  <si>
    <t>pg34482.txt</t>
  </si>
  <si>
    <t>pg7424.txt</t>
  </si>
  <si>
    <t>pg5176.txt</t>
  </si>
  <si>
    <t>pg1846.txt</t>
  </si>
  <si>
    <t>pg29671.txt</t>
  </si>
  <si>
    <t>pg38212.txt</t>
  </si>
  <si>
    <t>pg30838.txt</t>
  </si>
  <si>
    <t>pg43498.txt</t>
  </si>
  <si>
    <t>pg9747.txt</t>
  </si>
  <si>
    <t>pg29646.txt</t>
  </si>
  <si>
    <t>pg35484.txt</t>
  </si>
  <si>
    <t>pg29760.txt</t>
  </si>
  <si>
    <t>pg45622.txt</t>
  </si>
  <si>
    <t>pg16252.txt</t>
  </si>
  <si>
    <t>pg35533.txt</t>
  </si>
  <si>
    <t>pg36247.txt</t>
  </si>
  <si>
    <t>pg14427.txt</t>
  </si>
  <si>
    <t>pg46623.txt</t>
  </si>
  <si>
    <t>pg14395.txt</t>
  </si>
  <si>
    <t>pg29219.txt</t>
  </si>
  <si>
    <t>pg23606.txt</t>
  </si>
  <si>
    <t>pg16676.txt</t>
  </si>
  <si>
    <t>pg28509.txt</t>
  </si>
  <si>
    <t>pg6057.txt</t>
  </si>
  <si>
    <t>pg12102.txt</t>
  </si>
  <si>
    <t>pg31915.txt</t>
  </si>
  <si>
    <t>pg20429.txt</t>
  </si>
  <si>
    <t>pg17359.txt</t>
  </si>
  <si>
    <t>pg34664.txt</t>
  </si>
  <si>
    <t>pg37710.txt</t>
  </si>
  <si>
    <t>pg39693.txt</t>
  </si>
  <si>
    <t>pg44841.txt</t>
  </si>
  <si>
    <t>pg30776.txt</t>
  </si>
  <si>
    <t>pg34657.txt</t>
  </si>
  <si>
    <t>pg39692.txt</t>
  </si>
  <si>
    <t>pg23157.txt</t>
  </si>
  <si>
    <t>pg11581.txt</t>
  </si>
  <si>
    <t>pg19259.txt</t>
  </si>
  <si>
    <t>pg11004.txt</t>
  </si>
  <si>
    <t>pg15743.txt</t>
  </si>
  <si>
    <t>pg19121.txt</t>
  </si>
  <si>
    <t>pg20458.txt</t>
  </si>
  <si>
    <t>pg39377.txt</t>
  </si>
  <si>
    <t>pg4745.txt</t>
  </si>
  <si>
    <t>pg19512.txt</t>
  </si>
  <si>
    <t>pg13178.txt</t>
  </si>
  <si>
    <t>pg27549.txt</t>
  </si>
  <si>
    <t>pg29315.txt</t>
  </si>
  <si>
    <t>pg37204.txt</t>
  </si>
  <si>
    <t>pg30617.txt</t>
  </si>
  <si>
    <t>pg18259.txt</t>
  </si>
  <si>
    <t>pg13541.txt</t>
  </si>
  <si>
    <t>pg35217.txt</t>
  </si>
  <si>
    <t>pg32693.txt</t>
  </si>
  <si>
    <t>pg40347.txt</t>
  </si>
  <si>
    <t>pg28236.txt</t>
  </si>
  <si>
    <t>pg12672.txt</t>
  </si>
  <si>
    <t>pg45047.txt</t>
  </si>
  <si>
    <t>pg4929.txt</t>
  </si>
  <si>
    <t>pg5151.txt</t>
  </si>
  <si>
    <t>pg30089.txt</t>
  </si>
  <si>
    <t>pg34835.txt</t>
  </si>
  <si>
    <t>pg1878.txt</t>
  </si>
  <si>
    <t>pg29071.txt</t>
  </si>
  <si>
    <t>pg44819.txt</t>
  </si>
  <si>
    <t>pg4790.txt</t>
  </si>
  <si>
    <t>pg6295.txt</t>
  </si>
  <si>
    <t>pg33989.txt</t>
  </si>
  <si>
    <t>pg44375.txt</t>
  </si>
  <si>
    <t>pg537DoyleTerrorTales.txt</t>
  </si>
  <si>
    <t>pg28229.txt</t>
  </si>
  <si>
    <t>pg15864.txt</t>
  </si>
  <si>
    <t>pg9807.txt</t>
  </si>
  <si>
    <t>pg33747.txt</t>
  </si>
  <si>
    <t>pg36713.txt</t>
  </si>
  <si>
    <t>pg1849.txt</t>
  </si>
  <si>
    <t>pg16453.txt</t>
  </si>
  <si>
    <t>pg1155Agatha2.txt</t>
  </si>
  <si>
    <t>pg1897.txt</t>
  </si>
  <si>
    <t>pg42519.txt</t>
  </si>
  <si>
    <t>pg16909.txt</t>
  </si>
  <si>
    <t>pg29766.txt</t>
  </si>
  <si>
    <t>pg38474.txt</t>
  </si>
  <si>
    <t>pg35203.txt</t>
  </si>
  <si>
    <t>pg33867.txt</t>
  </si>
  <si>
    <t>pg41794.txt</t>
  </si>
  <si>
    <t>pg18708.txt</t>
  </si>
  <si>
    <t>pg53604.txt</t>
  </si>
  <si>
    <t>pg587.txt</t>
  </si>
  <si>
    <t>pg42423.txt</t>
  </si>
  <si>
    <t>pg1809.txt</t>
  </si>
  <si>
    <t>pg40998.txt</t>
  </si>
  <si>
    <t>pg39018.txt</t>
  </si>
  <si>
    <t>pg42763.txt</t>
  </si>
  <si>
    <t>pg9809.txt</t>
  </si>
  <si>
    <t>pg38679.txt</t>
  </si>
  <si>
    <t>pg4632.txt</t>
  </si>
  <si>
    <t>pg6954.txt</t>
  </si>
  <si>
    <t>pg42772.txt</t>
  </si>
  <si>
    <t>pg35336.txt</t>
  </si>
  <si>
    <t>pg29207.txt</t>
  </si>
  <si>
    <t>pg41089.txt</t>
  </si>
  <si>
    <t>pg32042.txt</t>
  </si>
  <si>
    <t>pg16283.txt</t>
  </si>
  <si>
    <t>pg13913.txt</t>
  </si>
  <si>
    <t>pg34277.txt</t>
  </si>
  <si>
    <t>pg30263.txt</t>
  </si>
  <si>
    <t>pg45636.txt</t>
  </si>
  <si>
    <t>pg21087.txt</t>
  </si>
  <si>
    <t>pg33780.txt</t>
  </si>
  <si>
    <t>pg2150EdgarPoe4.txt</t>
  </si>
  <si>
    <t>pg39349.txt</t>
  </si>
  <si>
    <t>pg37490.txt</t>
  </si>
  <si>
    <t>pg8883.txt</t>
  </si>
  <si>
    <t>pg40450.txt</t>
  </si>
  <si>
    <t>pg11280.txt</t>
  </si>
  <si>
    <t>pg33004.txt</t>
  </si>
  <si>
    <t>pg23745.txt</t>
  </si>
  <si>
    <t>pg5622.txt</t>
  </si>
  <si>
    <t>pg4676.txt</t>
  </si>
  <si>
    <t>pg21067.txt</t>
  </si>
  <si>
    <t>pg51988.txt</t>
  </si>
  <si>
    <t>pg22221.txt</t>
  </si>
  <si>
    <t>pg40493.txt</t>
  </si>
  <si>
    <t>pg19173.txt</t>
  </si>
  <si>
    <t>pg32936.txt</t>
  </si>
  <si>
    <t>pg7183.txt</t>
  </si>
  <si>
    <t>pg32132.txt</t>
  </si>
  <si>
    <t>pg36758.txt</t>
  </si>
  <si>
    <t>pg33892.txt</t>
  </si>
  <si>
    <t>pg4733.txt</t>
  </si>
  <si>
    <t>pg13312.txt</t>
  </si>
  <si>
    <t>pg23246.txt</t>
  </si>
  <si>
    <t>pg30137.txt</t>
  </si>
  <si>
    <t>pg18239.txt</t>
  </si>
  <si>
    <t>pg29847.txt</t>
  </si>
  <si>
    <t>pg34628.txt</t>
  </si>
  <si>
    <t>pg1699.txt</t>
  </si>
  <si>
    <t>pg29323.txt</t>
  </si>
  <si>
    <t>pg34168.txt</t>
  </si>
  <si>
    <t>pg35361.txt</t>
  </si>
  <si>
    <t>pg105JaneAusPersuatn.txt</t>
  </si>
  <si>
    <t>pg15430.txt</t>
  </si>
  <si>
    <t>pg4397Galsw1.txt</t>
  </si>
  <si>
    <t>pg29862.txt</t>
  </si>
  <si>
    <t>pg34658.txt</t>
  </si>
  <si>
    <t>pg14858.txt</t>
  </si>
  <si>
    <t>pg2147EdgarPoe1.txt</t>
  </si>
  <si>
    <t>pg14490.txt</t>
  </si>
  <si>
    <t>pg30037.txt</t>
  </si>
  <si>
    <t>pg33959.txt</t>
  </si>
  <si>
    <t>pg15875.txt</t>
  </si>
  <si>
    <t>pg17084.txt</t>
  </si>
  <si>
    <t>pg1857.txt</t>
  </si>
  <si>
    <t>pg34202.txt</t>
  </si>
  <si>
    <t>pg2287.txt</t>
  </si>
  <si>
    <t>pg34088.txt</t>
  </si>
  <si>
    <t>pg8596.txt</t>
  </si>
  <si>
    <t>pg18052.txt</t>
  </si>
  <si>
    <t>pg22158.txt</t>
  </si>
  <si>
    <t>pg45402.txt</t>
  </si>
  <si>
    <t>pg41542.txt</t>
  </si>
  <si>
    <t>pg4918.txt</t>
  </si>
  <si>
    <t>pg46566.txt</t>
  </si>
  <si>
    <t>pg37781.txt</t>
  </si>
  <si>
    <t>pg33195.txt</t>
  </si>
  <si>
    <t>pg42117.txt</t>
  </si>
  <si>
    <t>pg38325.txt</t>
  </si>
  <si>
    <t>pg38888.txt</t>
  </si>
  <si>
    <t>pg17938.txt</t>
  </si>
  <si>
    <t>pg29945.txt</t>
  </si>
  <si>
    <t>pg5094.txt</t>
  </si>
  <si>
    <t>pg9993.txt</t>
  </si>
  <si>
    <t>pg34035.txt</t>
  </si>
  <si>
    <t>pg40451.txt</t>
  </si>
  <si>
    <t>pg834DoyleMemoirsSherlk.txt</t>
  </si>
  <si>
    <t>pg23106.txt</t>
  </si>
  <si>
    <t>pg34659.txt</t>
  </si>
  <si>
    <t>pg14581.txt</t>
  </si>
  <si>
    <t>pg22205.txt</t>
  </si>
  <si>
    <t>pg6809.txt</t>
  </si>
  <si>
    <t>pg18488.txt</t>
  </si>
  <si>
    <t>pg35297.txt</t>
  </si>
  <si>
    <t>pg2155.txt</t>
  </si>
  <si>
    <t>pg17745.txt</t>
  </si>
  <si>
    <t>pg8549.txt</t>
  </si>
  <si>
    <t>pg34575.txt</t>
  </si>
  <si>
    <t>pg19510.txt</t>
  </si>
  <si>
    <t>pg6592.txt</t>
  </si>
  <si>
    <t>pg12304.txt</t>
  </si>
  <si>
    <t>pg29753.txt</t>
  </si>
  <si>
    <t>pg4903.txt</t>
  </si>
  <si>
    <t>pg10473.txt</t>
  </si>
  <si>
    <t>pg2148EdgarPoe2.txt</t>
  </si>
  <si>
    <t>pg34402.txt</t>
  </si>
  <si>
    <t>pg35358.txt</t>
  </si>
  <si>
    <t>pg24769.txt</t>
  </si>
  <si>
    <t>pg35214.txt</t>
  </si>
  <si>
    <t>pg29743.txt</t>
  </si>
  <si>
    <t>pg35326.txt</t>
  </si>
  <si>
    <t>pg11970.txt</t>
  </si>
  <si>
    <t>pg19225.txt</t>
  </si>
  <si>
    <t>pg34166.txt</t>
  </si>
  <si>
    <t>pg16554.txt</t>
  </si>
  <si>
    <t>pg15013.txt</t>
  </si>
  <si>
    <t>pg29695.txt</t>
  </si>
  <si>
    <t>pg9111.txt</t>
  </si>
  <si>
    <t>pg9927.txt</t>
  </si>
  <si>
    <t>pg30095.txt</t>
  </si>
  <si>
    <t>pg11674.txt</t>
  </si>
  <si>
    <t>pg35077.txt</t>
  </si>
  <si>
    <t>pg32428.txt</t>
  </si>
  <si>
    <t>pg8131.txt</t>
  </si>
  <si>
    <t>pg34567.txt</t>
  </si>
  <si>
    <t>pg17047.txt</t>
  </si>
  <si>
    <t>pg9410.txt</t>
  </si>
  <si>
    <t>pg16730.txt</t>
  </si>
  <si>
    <t>pg44878.txt</t>
  </si>
  <si>
    <t>pg30286.txt</t>
  </si>
  <si>
    <t>pg16612.txt</t>
  </si>
  <si>
    <t>pg29697.txt</t>
  </si>
  <si>
    <t>pg15117.txt</t>
  </si>
  <si>
    <t>pg17402.txt</t>
  </si>
  <si>
    <t>pg35599.txt</t>
  </si>
  <si>
    <t>pg38489.txt</t>
  </si>
  <si>
    <t>pg35146.txt</t>
  </si>
  <si>
    <t>pg30618.txt</t>
  </si>
  <si>
    <t>pg21689.txt</t>
  </si>
  <si>
    <t>pg37664.txt</t>
  </si>
  <si>
    <t>pg18822.txt</t>
  </si>
  <si>
    <t>pg15797.txt</t>
  </si>
  <si>
    <t>pg35912.txt</t>
  </si>
  <si>
    <t>pg21816HermanConfidence.txt</t>
  </si>
  <si>
    <t>pg49680.txt</t>
  </si>
  <si>
    <t>pg26277.txt</t>
  </si>
  <si>
    <t>pg16703.txt</t>
  </si>
  <si>
    <t>pg25702.txt</t>
  </si>
  <si>
    <t>pg2684Galsw4.txt</t>
  </si>
  <si>
    <t>pg26259.txt</t>
  </si>
  <si>
    <t>pg32929.txt</t>
  </si>
  <si>
    <t>pg34415.txt</t>
  </si>
  <si>
    <t>pg9849.txt</t>
  </si>
  <si>
    <t>pg8396.txt</t>
  </si>
  <si>
    <t>pg13720HermanVoyage1.txt</t>
  </si>
  <si>
    <t>pg43716.txt</t>
  </si>
  <si>
    <t>pg39768.txt</t>
  </si>
  <si>
    <t>pg20424.txt</t>
  </si>
  <si>
    <t>pg21887.txt</t>
  </si>
  <si>
    <t>pg6005.txt</t>
  </si>
  <si>
    <t>pg30724.txt</t>
  </si>
  <si>
    <t>pg42536.txt</t>
  </si>
  <si>
    <t>pg36087.txt</t>
  </si>
  <si>
    <t>pg34710.txt</t>
  </si>
  <si>
    <t>pg38368.txt</t>
  </si>
  <si>
    <t>pg37107.txt</t>
  </si>
  <si>
    <t>pg8570.txt</t>
  </si>
  <si>
    <t>pg36071.txt</t>
  </si>
  <si>
    <t>pg8464.txt</t>
  </si>
  <si>
    <t>pg18705.txt</t>
  </si>
  <si>
    <t>pg43925.txt</t>
  </si>
  <si>
    <t>pg28301.txt</t>
  </si>
  <si>
    <t>pg4794.txt</t>
  </si>
  <si>
    <t>pg35902.txt</t>
  </si>
  <si>
    <t>pg16803.txt</t>
  </si>
  <si>
    <t>pg2149EdgarPoe3.txt</t>
  </si>
  <si>
    <t>pg26768.txt</t>
  </si>
  <si>
    <t>pg17191.txt</t>
  </si>
  <si>
    <t>pg13212.txt</t>
  </si>
  <si>
    <t>pg9379.txt</t>
  </si>
  <si>
    <t>pg34663.txt</t>
  </si>
  <si>
    <t>pg29880.txt</t>
  </si>
  <si>
    <t>pg36588.txt</t>
  </si>
  <si>
    <t>pg12470.txt</t>
  </si>
  <si>
    <t>pg13960.txt</t>
  </si>
  <si>
    <t>pg34709.txt</t>
  </si>
  <si>
    <t>pg3828.txt</t>
  </si>
  <si>
    <t>pg16836.txt</t>
  </si>
  <si>
    <t>pg14712.txt</t>
  </si>
  <si>
    <t>pg16381.txt</t>
  </si>
  <si>
    <t>pg14382.txt</t>
  </si>
  <si>
    <t>pg41859.txt</t>
  </si>
  <si>
    <t>pg14669.txt</t>
  </si>
  <si>
    <t>pg41844.txt</t>
  </si>
  <si>
    <t>pg34034.txt</t>
  </si>
  <si>
    <t>pg36593.txt</t>
  </si>
  <si>
    <t>pg13721HermanVoyage2.txt</t>
  </si>
  <si>
    <t>pg44454.txt</t>
  </si>
  <si>
    <t>pg23741.txt</t>
  </si>
  <si>
    <t>pg23736.txt</t>
  </si>
  <si>
    <t>pg23118.txt</t>
  </si>
  <si>
    <t>pg29400.txt</t>
  </si>
  <si>
    <t>pg42115.txt</t>
  </si>
  <si>
    <t>pg39066.txt</t>
  </si>
  <si>
    <t>pg37208.txt</t>
  </si>
  <si>
    <t>pg11520.txt</t>
  </si>
  <si>
    <t>pg33565.txt</t>
  </si>
  <si>
    <t>pg36414.txt</t>
  </si>
  <si>
    <t>pg786DickensHardTimes.txt</t>
  </si>
  <si>
    <t>pg8087.txt</t>
  </si>
  <si>
    <t>pg4923.txt</t>
  </si>
  <si>
    <t>pg13257.txt</t>
  </si>
  <si>
    <t>pg43037.txt</t>
  </si>
  <si>
    <t>pg31578.txt</t>
  </si>
  <si>
    <t>pg502.txt</t>
  </si>
  <si>
    <t>pg42926.txt</t>
  </si>
  <si>
    <t>pg36360.txt</t>
  </si>
  <si>
    <t>pg40348.txt</t>
  </si>
  <si>
    <t>pg6410.txt</t>
  </si>
  <si>
    <t>pg7855.txt</t>
  </si>
  <si>
    <t>pg12450.txt</t>
  </si>
  <si>
    <t>pg17434.txt</t>
  </si>
  <si>
    <t>pg38689.txt</t>
  </si>
  <si>
    <t>pg16138.txt</t>
  </si>
  <si>
    <t>pg29726.txt</t>
  </si>
  <si>
    <t>pg35442.txt</t>
  </si>
  <si>
    <t>pg39660.txt</t>
  </si>
  <si>
    <t>pg37412.txt</t>
  </si>
  <si>
    <t>pg35462.txt</t>
  </si>
  <si>
    <t>pg35528.txt</t>
  </si>
  <si>
    <t>pg49537.txt</t>
  </si>
  <si>
    <t>pg36366.txt</t>
  </si>
  <si>
    <t>pg33664.txt</t>
  </si>
  <si>
    <t>pg32882.txt</t>
  </si>
  <si>
    <t>pg6113.txt</t>
  </si>
  <si>
    <t>pg18894.txt</t>
  </si>
  <si>
    <t>pg40278.txt</t>
  </si>
  <si>
    <t>pg35523.txt</t>
  </si>
  <si>
    <t>pg23789.txt</t>
  </si>
  <si>
    <t>pg34142.txt</t>
  </si>
  <si>
    <t>pg51938.txt</t>
  </si>
  <si>
    <t>pg31825.txt</t>
  </si>
  <si>
    <t>pg32826.txt</t>
  </si>
  <si>
    <t>pg33312.txt</t>
  </si>
  <si>
    <t>pg47744.txt</t>
  </si>
  <si>
    <t>pg35233.txt</t>
  </si>
  <si>
    <t>pg35661.txt</t>
  </si>
  <si>
    <t>pg32917.txt</t>
  </si>
  <si>
    <t>pg39556.txt</t>
  </si>
  <si>
    <t>pg23797.txt</t>
  </si>
  <si>
    <t>pg42462.txt</t>
  </si>
  <si>
    <t>pg108DoyleReturnSherlk.txt</t>
  </si>
  <si>
    <t>pg39813.txt</t>
  </si>
  <si>
    <t>pg19818.txt</t>
  </si>
  <si>
    <t>pg21674.txt</t>
  </si>
  <si>
    <t>pg16497.txt</t>
  </si>
  <si>
    <t>pg11655.txt</t>
  </si>
  <si>
    <t>pg34616.txt</t>
  </si>
  <si>
    <t>pg35785.txt</t>
  </si>
  <si>
    <t>pg12360.txt</t>
  </si>
  <si>
    <t>pg30736.txt</t>
  </si>
  <si>
    <t>pg25730.txt</t>
  </si>
  <si>
    <t>pg305.txt</t>
  </si>
  <si>
    <t>pg31241.txt</t>
  </si>
  <si>
    <t>pg28459.txt</t>
  </si>
  <si>
    <t>pg18572.txt</t>
  </si>
  <si>
    <t>pg8522.txt</t>
  </si>
  <si>
    <t>pg26482.txt</t>
  </si>
  <si>
    <t>pg36029.txt</t>
  </si>
  <si>
    <t>pg21867.txt</t>
  </si>
  <si>
    <t>pg35765.txt</t>
  </si>
  <si>
    <t>pg30436.txt</t>
  </si>
  <si>
    <t>pg35664.txt</t>
  </si>
  <si>
    <t>pg44421.txt</t>
  </si>
  <si>
    <t>pg14145.txt</t>
  </si>
  <si>
    <t>pg39417.txt</t>
  </si>
  <si>
    <t>pg27909.txt</t>
  </si>
  <si>
    <t>pg16137.txt</t>
  </si>
  <si>
    <t>pg8569.txt</t>
  </si>
  <si>
    <t>pg35913.txt</t>
  </si>
  <si>
    <t>pg547.txt</t>
  </si>
  <si>
    <t>pg30108.txt</t>
  </si>
  <si>
    <t>pg36353.txt</t>
  </si>
  <si>
    <t>pg36875.txt</t>
  </si>
  <si>
    <t>pg34794.txt</t>
  </si>
  <si>
    <t>pg21641.txt</t>
  </si>
  <si>
    <t>pg32114.txt</t>
  </si>
  <si>
    <t>pg161SJaneAusSensSensi.txt</t>
  </si>
  <si>
    <t>pg51972.txt</t>
  </si>
  <si>
    <t>pg35384.txt</t>
  </si>
  <si>
    <t>pg14605.txt</t>
  </si>
  <si>
    <t>pg34244.txt</t>
  </si>
  <si>
    <t>pg14454.txt</t>
  </si>
  <si>
    <t>pg1342JaneAustenPP.txt</t>
  </si>
  <si>
    <t>pg36374.txt</t>
  </si>
  <si>
    <t>pg44828.txt</t>
  </si>
  <si>
    <t>pg43162.txt</t>
  </si>
  <si>
    <t>pg17141.txt</t>
  </si>
  <si>
    <t>pg36403.txt</t>
  </si>
  <si>
    <t>pg35548.txt</t>
  </si>
  <si>
    <t>pg34248.txt</t>
  </si>
  <si>
    <t>pg33715.txt</t>
  </si>
  <si>
    <t>pg36027.txt</t>
  </si>
  <si>
    <t>pg30106.txt</t>
  </si>
  <si>
    <t>pg30627.txt</t>
  </si>
  <si>
    <t>pg33490.txt</t>
  </si>
  <si>
    <t>pg30247.txt</t>
  </si>
  <si>
    <t>pg34609.txt</t>
  </si>
  <si>
    <t>pg6102.txt</t>
  </si>
  <si>
    <t>pg16788.txt</t>
  </si>
  <si>
    <t>pg15067.txt</t>
  </si>
  <si>
    <t>pg23664.txt</t>
  </si>
  <si>
    <t>pg9926.txt</t>
  </si>
  <si>
    <t>pg33468.txt</t>
  </si>
  <si>
    <t>pg41332.txt</t>
  </si>
  <si>
    <t>pg35296.txt</t>
  </si>
  <si>
    <t>pg16662.txt</t>
  </si>
  <si>
    <t>pg5165.txt</t>
  </si>
  <si>
    <t>pg15934.txt</t>
  </si>
  <si>
    <t>pg6028.txt</t>
  </si>
  <si>
    <t>pg47282.txt</t>
  </si>
  <si>
    <t>pg30245.txt</t>
  </si>
  <si>
    <t>pg34140.txt</t>
  </si>
  <si>
    <t>pg16720.txt</t>
  </si>
  <si>
    <t>pg33469.txt</t>
  </si>
  <si>
    <t>pg29366.txt</t>
  </si>
  <si>
    <t>pg34500.txt</t>
  </si>
  <si>
    <t>pg30111.txt</t>
  </si>
  <si>
    <t>pg28717.txt</t>
  </si>
  <si>
    <t>pg46505.txt</t>
  </si>
  <si>
    <t>pg32560.txt</t>
  </si>
  <si>
    <t>pg8711.txt</t>
  </si>
  <si>
    <t>pg47211.txt</t>
  </si>
  <si>
    <t>pg14303.txt</t>
  </si>
  <si>
    <t>pg15527.txt</t>
  </si>
  <si>
    <t>pg38186.txt</t>
  </si>
  <si>
    <t>pg21767.txt</t>
  </si>
  <si>
    <t>pg14852.txt</t>
  </si>
  <si>
    <t>pg16094.txt</t>
  </si>
  <si>
    <t>pg35443.txt</t>
  </si>
  <si>
    <t>pg35367.txt</t>
  </si>
  <si>
    <t>pg6060.txt</t>
  </si>
  <si>
    <t>pg30031.txt</t>
  </si>
  <si>
    <t>pg40114.txt</t>
  </si>
  <si>
    <t>pg6311.txt</t>
  </si>
  <si>
    <t>pg34246.txt</t>
  </si>
  <si>
    <t>pg43190.txt</t>
  </si>
  <si>
    <t>pg30110.txt</t>
  </si>
  <si>
    <t>pg43489.txt</t>
  </si>
  <si>
    <t>pg21578.txt</t>
  </si>
  <si>
    <t>pg1748.txt</t>
  </si>
  <si>
    <t>pg51455.txt</t>
  </si>
  <si>
    <t>pg22214.txt</t>
  </si>
  <si>
    <t>pg35527.txt</t>
  </si>
  <si>
    <t>pg15498.txt</t>
  </si>
  <si>
    <t>pg50440.txt</t>
  </si>
  <si>
    <t>pg31004.txt</t>
  </si>
  <si>
    <t>pg15704.txt</t>
  </si>
  <si>
    <t>pg34428.txt</t>
  </si>
  <si>
    <t>pg22276.txt</t>
  </si>
  <si>
    <t>pg16798.txt</t>
  </si>
  <si>
    <t>pg41817.txt</t>
  </si>
  <si>
    <t>pg26828.txt</t>
  </si>
  <si>
    <t>pg32692.txt</t>
  </si>
  <si>
    <t>pg9087.txt</t>
  </si>
  <si>
    <t>pg2675.txt</t>
  </si>
  <si>
    <t>pg10379.txt</t>
  </si>
  <si>
    <t>pg17564.txt</t>
  </si>
  <si>
    <t>pg9259.txt</t>
  </si>
  <si>
    <t>pg30115.txt</t>
  </si>
  <si>
    <t>pg33556.txt</t>
  </si>
  <si>
    <t>pg6474.txt</t>
  </si>
  <si>
    <t>pg7063.txt</t>
  </si>
  <si>
    <t>pg44633.txt</t>
  </si>
  <si>
    <t>pg41247.txt</t>
  </si>
  <si>
    <t>pg22961.txt</t>
  </si>
  <si>
    <t>pg9189.txt</t>
  </si>
  <si>
    <t>pg34970HermanPierre.txt</t>
  </si>
  <si>
    <t>pg31984.txt</t>
  </si>
  <si>
    <t>pg21858.txt</t>
  </si>
  <si>
    <t>pg12303.txt</t>
  </si>
  <si>
    <t>pg16398.txt</t>
  </si>
  <si>
    <t>pg20462.txt</t>
  </si>
  <si>
    <t>pg730DickensOliverTw.txt</t>
  </si>
  <si>
    <t>pg16993.txt</t>
  </si>
  <si>
    <t>pg49718.txt</t>
  </si>
  <si>
    <t>pg12453.txt</t>
  </si>
  <si>
    <t>pg27507.txt</t>
  </si>
  <si>
    <t>pg50042.txt</t>
  </si>
  <si>
    <t>pg141JaneAusMansPark.txt</t>
  </si>
  <si>
    <t>pg17642.txt</t>
  </si>
  <si>
    <t>pg16039.txt</t>
  </si>
  <si>
    <t>pg9362.txt</t>
  </si>
  <si>
    <t>pg9052.txt</t>
  </si>
  <si>
    <t>pg1218.txt</t>
  </si>
  <si>
    <t>pg158JaneAustenEmma.txt</t>
  </si>
  <si>
    <t>pg51715.txt</t>
  </si>
  <si>
    <t>pg12520.txt</t>
  </si>
  <si>
    <t>pg37827.txt</t>
  </si>
  <si>
    <t>pg51251.txt</t>
  </si>
  <si>
    <t>pg41672.txt</t>
  </si>
  <si>
    <t>pg41932.txt</t>
  </si>
  <si>
    <t>pg13985.txt</t>
  </si>
  <si>
    <t>pg13454.txt</t>
  </si>
  <si>
    <t>pg5179.txt</t>
  </si>
  <si>
    <t>pg18449.txt</t>
  </si>
  <si>
    <t>pg14420.txt</t>
  </si>
  <si>
    <t>pg30692.txt</t>
  </si>
  <si>
    <t>pg14253.txt</t>
  </si>
  <si>
    <t>pg36159.txt</t>
  </si>
  <si>
    <t>pg15315.txt</t>
  </si>
  <si>
    <t>pg16217.txt</t>
  </si>
  <si>
    <t>pg40702.txt</t>
  </si>
  <si>
    <t>pg20610.txt</t>
  </si>
  <si>
    <t>pg15275.txt</t>
  </si>
  <si>
    <t>pg17698.txt</t>
  </si>
  <si>
    <t>pg29902.txt</t>
  </si>
  <si>
    <t>pg17308.txt</t>
  </si>
  <si>
    <t>pg28463.txt</t>
  </si>
  <si>
    <t>pg32424.txt</t>
  </si>
  <si>
    <t>pg7827.txt</t>
  </si>
  <si>
    <t>pg12733.txt</t>
  </si>
  <si>
    <t>pg36723.txt</t>
  </si>
  <si>
    <t>pg1400DickensGreatExp.txt</t>
  </si>
  <si>
    <t>pg15321.txt</t>
  </si>
  <si>
    <t>pg5240.txt</t>
  </si>
  <si>
    <t>pg28925.txt</t>
  </si>
  <si>
    <t>pg16080.txt</t>
  </si>
  <si>
    <t>pg6376.txt</t>
  </si>
  <si>
    <t>pg50688.txt</t>
  </si>
  <si>
    <t>pg34748.txt</t>
  </si>
  <si>
    <t>pg31668.txt</t>
  </si>
  <si>
    <t>pg33604.txt</t>
  </si>
  <si>
    <t>pg32840.txt</t>
  </si>
  <si>
    <t>pg34598.txt</t>
  </si>
  <si>
    <t>pg33081.txt</t>
  </si>
  <si>
    <t>pg2701HermanMobyDick.txt</t>
  </si>
  <si>
    <t>pg31820.txt</t>
  </si>
  <si>
    <t>pg15774.txt</t>
  </si>
  <si>
    <t>pg4653.txt</t>
  </si>
  <si>
    <t>pg4084.txt</t>
  </si>
  <si>
    <t>pg766DickensDavidCopfld.txt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</si>
</sst>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1">
        <v>0.0</v>
      </c>
      <c r="B2" s="1" t="s">
        <v>2</v>
      </c>
      <c r="C2" s="1">
        <v>0.0</v>
      </c>
    </row>
    <row r="3">
      <c r="A3" s="1">
        <v>1.0</v>
      </c>
      <c r="B3" s="1" t="s">
        <v>3</v>
      </c>
      <c r="C3" s="1">
        <v>0.0</v>
      </c>
    </row>
    <row r="4">
      <c r="A4" s="1">
        <v>2.0</v>
      </c>
      <c r="B4" s="1" t="s">
        <v>4</v>
      </c>
      <c r="C4" s="1">
        <v>33.0</v>
      </c>
    </row>
    <row r="5">
      <c r="A5" s="1">
        <v>3.0</v>
      </c>
      <c r="B5" s="1" t="s">
        <v>5</v>
      </c>
      <c r="C5" s="1">
        <v>889.0</v>
      </c>
    </row>
    <row r="6">
      <c r="A6" s="1">
        <v>4.0</v>
      </c>
      <c r="B6" s="1" t="s">
        <v>6</v>
      </c>
      <c r="C6" s="1">
        <v>1677.0</v>
      </c>
    </row>
    <row r="7">
      <c r="A7" s="1">
        <v>5.0</v>
      </c>
      <c r="B7" s="1" t="s">
        <v>7</v>
      </c>
      <c r="C7" s="1">
        <v>1855.0</v>
      </c>
    </row>
    <row r="8">
      <c r="A8" s="1">
        <v>6.0</v>
      </c>
      <c r="B8" s="1" t="s">
        <v>8</v>
      </c>
      <c r="C8" s="1">
        <v>3075.0</v>
      </c>
    </row>
    <row r="9">
      <c r="A9" s="1">
        <v>7.0</v>
      </c>
      <c r="B9" s="1" t="s">
        <v>9</v>
      </c>
      <c r="C9" s="1">
        <v>4046.0</v>
      </c>
    </row>
    <row r="10">
      <c r="A10" s="1">
        <v>8.0</v>
      </c>
      <c r="B10" s="1" t="s">
        <v>10</v>
      </c>
      <c r="C10" s="1">
        <v>5170.0</v>
      </c>
    </row>
    <row r="11">
      <c r="A11" s="1">
        <v>9.0</v>
      </c>
      <c r="B11" s="1" t="s">
        <v>11</v>
      </c>
      <c r="C11" s="1">
        <v>5355.0</v>
      </c>
    </row>
    <row r="12">
      <c r="A12" s="1">
        <v>10.0</v>
      </c>
      <c r="B12" s="1" t="s">
        <v>12</v>
      </c>
      <c r="C12" s="1">
        <v>5542.0</v>
      </c>
    </row>
    <row r="13">
      <c r="A13" s="1">
        <v>11.0</v>
      </c>
      <c r="B13" s="1" t="s">
        <v>13</v>
      </c>
      <c r="C13" s="1">
        <v>6024.0</v>
      </c>
    </row>
    <row r="14">
      <c r="A14" s="1">
        <v>12.0</v>
      </c>
      <c r="B14" s="1" t="s">
        <v>14</v>
      </c>
      <c r="C14" s="1">
        <v>6400.0</v>
      </c>
    </row>
    <row r="15">
      <c r="A15" s="1">
        <v>13.0</v>
      </c>
      <c r="B15" s="1" t="s">
        <v>15</v>
      </c>
      <c r="C15" s="1">
        <v>6602.0</v>
      </c>
    </row>
    <row r="16">
      <c r="A16" s="1">
        <v>14.0</v>
      </c>
      <c r="B16" s="1" t="s">
        <v>16</v>
      </c>
      <c r="C16" s="1">
        <v>6882.0</v>
      </c>
    </row>
    <row r="17">
      <c r="A17" s="1">
        <v>15.0</v>
      </c>
      <c r="B17" s="1" t="s">
        <v>17</v>
      </c>
      <c r="C17" s="1">
        <v>7171.0</v>
      </c>
    </row>
    <row r="18">
      <c r="A18" s="1">
        <v>16.0</v>
      </c>
      <c r="B18" s="1" t="s">
        <v>18</v>
      </c>
      <c r="C18" s="1">
        <v>7174.0</v>
      </c>
    </row>
    <row r="19">
      <c r="A19" s="1">
        <v>17.0</v>
      </c>
      <c r="B19" s="1" t="s">
        <v>19</v>
      </c>
      <c r="C19" s="1">
        <v>8085.0</v>
      </c>
    </row>
    <row r="20">
      <c r="A20" s="1">
        <v>18.0</v>
      </c>
      <c r="B20" s="1" t="s">
        <v>20</v>
      </c>
      <c r="C20" s="1">
        <v>8493.0</v>
      </c>
    </row>
    <row r="21">
      <c r="A21" s="1">
        <v>19.0</v>
      </c>
      <c r="B21" s="1" t="s">
        <v>21</v>
      </c>
      <c r="C21" s="1">
        <v>8561.0</v>
      </c>
    </row>
    <row r="22">
      <c r="A22" s="1">
        <v>20.0</v>
      </c>
      <c r="B22" s="1" t="s">
        <v>22</v>
      </c>
      <c r="C22" s="1">
        <v>8643.0</v>
      </c>
    </row>
    <row r="23">
      <c r="A23" s="1">
        <v>21.0</v>
      </c>
      <c r="B23" s="1" t="s">
        <v>23</v>
      </c>
      <c r="C23" s="1">
        <v>8669.0</v>
      </c>
    </row>
    <row r="24">
      <c r="A24" s="1">
        <v>22.0</v>
      </c>
      <c r="B24" s="1" t="s">
        <v>24</v>
      </c>
      <c r="C24" s="1">
        <v>8851.0</v>
      </c>
    </row>
    <row r="25">
      <c r="A25" s="1">
        <v>23.0</v>
      </c>
      <c r="B25" s="1" t="s">
        <v>25</v>
      </c>
      <c r="C25" s="1">
        <v>9124.0</v>
      </c>
    </row>
    <row r="26">
      <c r="A26" s="1">
        <v>24.0</v>
      </c>
      <c r="B26" s="1" t="s">
        <v>26</v>
      </c>
      <c r="C26" s="1">
        <v>9338.0</v>
      </c>
    </row>
    <row r="27">
      <c r="A27" s="1">
        <v>25.0</v>
      </c>
      <c r="B27" s="1" t="s">
        <v>27</v>
      </c>
      <c r="C27" s="1">
        <v>9895.0</v>
      </c>
    </row>
    <row r="28">
      <c r="A28" s="1">
        <v>26.0</v>
      </c>
      <c r="B28" s="1" t="s">
        <v>28</v>
      </c>
      <c r="C28" s="1">
        <v>9976.0</v>
      </c>
    </row>
    <row r="29">
      <c r="A29" s="1">
        <v>27.0</v>
      </c>
      <c r="B29" s="1" t="s">
        <v>29</v>
      </c>
      <c r="C29" s="1">
        <v>9978.0</v>
      </c>
    </row>
    <row r="30">
      <c r="A30" s="1">
        <v>28.0</v>
      </c>
      <c r="B30" s="1" t="s">
        <v>30</v>
      </c>
      <c r="C30" s="1">
        <v>10122.0</v>
      </c>
    </row>
    <row r="31">
      <c r="A31" s="1">
        <v>29.0</v>
      </c>
      <c r="B31" s="1" t="s">
        <v>31</v>
      </c>
      <c r="C31" s="1">
        <v>10218.0</v>
      </c>
    </row>
    <row r="32">
      <c r="A32" s="1">
        <v>30.0</v>
      </c>
      <c r="B32" s="1" t="s">
        <v>32</v>
      </c>
      <c r="C32" s="1">
        <v>10247.0</v>
      </c>
    </row>
    <row r="33">
      <c r="A33" s="1">
        <v>31.0</v>
      </c>
      <c r="B33" s="1" t="s">
        <v>33</v>
      </c>
      <c r="C33" s="1">
        <v>10457.0</v>
      </c>
    </row>
    <row r="34">
      <c r="A34" s="1">
        <v>32.0</v>
      </c>
      <c r="B34" s="1" t="s">
        <v>34</v>
      </c>
      <c r="C34" s="1">
        <v>10758.0</v>
      </c>
    </row>
    <row r="35">
      <c r="A35" s="1">
        <v>33.0</v>
      </c>
      <c r="B35" s="1" t="s">
        <v>35</v>
      </c>
      <c r="C35" s="1">
        <v>10958.0</v>
      </c>
    </row>
    <row r="36">
      <c r="A36" s="1">
        <v>34.0</v>
      </c>
      <c r="B36" s="1" t="s">
        <v>36</v>
      </c>
      <c r="C36" s="1">
        <v>11163.0</v>
      </c>
    </row>
    <row r="37">
      <c r="A37" s="1">
        <v>35.0</v>
      </c>
      <c r="B37" s="1" t="s">
        <v>37</v>
      </c>
      <c r="C37" s="1">
        <v>11214.0</v>
      </c>
    </row>
    <row r="38">
      <c r="A38" s="1">
        <v>36.0</v>
      </c>
      <c r="B38" s="1" t="s">
        <v>38</v>
      </c>
      <c r="C38" s="1">
        <v>11452.0</v>
      </c>
    </row>
    <row r="39">
      <c r="A39" s="1">
        <v>37.0</v>
      </c>
      <c r="B39" s="1" t="s">
        <v>39</v>
      </c>
      <c r="C39" s="1">
        <v>12025.0</v>
      </c>
    </row>
    <row r="40">
      <c r="A40" s="1">
        <v>38.0</v>
      </c>
      <c r="B40" s="1" t="s">
        <v>40</v>
      </c>
      <c r="C40" s="1">
        <v>12132.0</v>
      </c>
    </row>
    <row r="41">
      <c r="A41" s="1">
        <v>39.0</v>
      </c>
      <c r="B41" s="1" t="s">
        <v>41</v>
      </c>
      <c r="C41" s="1">
        <v>12595.0</v>
      </c>
    </row>
    <row r="42">
      <c r="A42" s="1">
        <v>40.0</v>
      </c>
      <c r="B42" s="1" t="s">
        <v>42</v>
      </c>
      <c r="C42" s="1">
        <v>13073.0</v>
      </c>
    </row>
    <row r="43">
      <c r="A43" s="1">
        <v>41.0</v>
      </c>
      <c r="B43" s="1" t="s">
        <v>43</v>
      </c>
      <c r="C43" s="1">
        <v>13347.0</v>
      </c>
    </row>
    <row r="44">
      <c r="A44" s="1">
        <v>42.0</v>
      </c>
      <c r="B44" s="1" t="s">
        <v>44</v>
      </c>
      <c r="C44" s="1">
        <v>13373.0</v>
      </c>
    </row>
    <row r="45">
      <c r="A45" s="1">
        <v>43.0</v>
      </c>
      <c r="B45" s="1" t="s">
        <v>45</v>
      </c>
      <c r="C45" s="1">
        <v>13489.0</v>
      </c>
    </row>
    <row r="46">
      <c r="A46" s="1">
        <v>44.0</v>
      </c>
      <c r="B46" s="1" t="s">
        <v>46</v>
      </c>
      <c r="C46" s="1">
        <v>13704.0</v>
      </c>
    </row>
    <row r="47">
      <c r="A47" s="1">
        <v>45.0</v>
      </c>
      <c r="B47" s="1" t="s">
        <v>47</v>
      </c>
      <c r="C47" s="1">
        <v>13888.0</v>
      </c>
    </row>
    <row r="48">
      <c r="A48" s="1">
        <v>46.0</v>
      </c>
      <c r="B48" s="1" t="s">
        <v>48</v>
      </c>
      <c r="C48" s="1">
        <v>14024.0</v>
      </c>
    </row>
    <row r="49">
      <c r="A49" s="1">
        <v>47.0</v>
      </c>
      <c r="B49" s="1" t="s">
        <v>49</v>
      </c>
      <c r="C49" s="1">
        <v>14108.0</v>
      </c>
    </row>
    <row r="50">
      <c r="A50" s="1">
        <v>48.0</v>
      </c>
      <c r="B50" s="1" t="s">
        <v>50</v>
      </c>
      <c r="C50" s="1">
        <v>14366.0</v>
      </c>
    </row>
    <row r="51">
      <c r="A51" s="1">
        <v>49.0</v>
      </c>
      <c r="B51" s="1" t="s">
        <v>51</v>
      </c>
      <c r="C51" s="1">
        <v>14588.0</v>
      </c>
    </row>
    <row r="52">
      <c r="A52" s="1">
        <v>50.0</v>
      </c>
      <c r="B52" s="1" t="s">
        <v>52</v>
      </c>
      <c r="C52" s="1">
        <v>14768.0</v>
      </c>
    </row>
    <row r="53">
      <c r="A53" s="1">
        <v>51.0</v>
      </c>
      <c r="B53" s="1" t="s">
        <v>53</v>
      </c>
      <c r="C53" s="1">
        <v>15007.0</v>
      </c>
    </row>
    <row r="54">
      <c r="A54" s="1">
        <v>52.0</v>
      </c>
      <c r="B54" s="1" t="s">
        <v>54</v>
      </c>
      <c r="C54" s="1">
        <v>15092.0</v>
      </c>
    </row>
    <row r="55">
      <c r="A55" s="1">
        <v>53.0</v>
      </c>
      <c r="B55" s="1" t="s">
        <v>55</v>
      </c>
      <c r="C55" s="1">
        <v>15358.0</v>
      </c>
    </row>
    <row r="56">
      <c r="A56" s="1">
        <v>54.0</v>
      </c>
      <c r="B56" s="1" t="s">
        <v>56</v>
      </c>
      <c r="C56" s="1">
        <v>15594.0</v>
      </c>
    </row>
    <row r="57">
      <c r="A57" s="1">
        <v>55.0</v>
      </c>
      <c r="B57" s="1" t="s">
        <v>57</v>
      </c>
      <c r="C57" s="1">
        <v>16017.0</v>
      </c>
    </row>
    <row r="58">
      <c r="A58" s="1">
        <v>56.0</v>
      </c>
      <c r="B58" s="1" t="s">
        <v>58</v>
      </c>
      <c r="C58" s="1">
        <v>16218.0</v>
      </c>
    </row>
    <row r="59">
      <c r="A59" s="1">
        <v>57.0</v>
      </c>
      <c r="B59" s="1" t="s">
        <v>59</v>
      </c>
      <c r="C59" s="1">
        <v>16772.0</v>
      </c>
    </row>
    <row r="60">
      <c r="A60" s="1">
        <v>58.0</v>
      </c>
      <c r="B60" s="1" t="s">
        <v>60</v>
      </c>
      <c r="C60" s="1">
        <v>16893.0</v>
      </c>
    </row>
    <row r="61">
      <c r="A61" s="1">
        <v>59.0</v>
      </c>
      <c r="B61" s="1" t="s">
        <v>61</v>
      </c>
      <c r="C61" s="1">
        <v>17590.0</v>
      </c>
    </row>
    <row r="62">
      <c r="A62" s="1">
        <v>60.0</v>
      </c>
      <c r="B62" s="1" t="s">
        <v>62</v>
      </c>
      <c r="C62" s="1">
        <v>17756.0</v>
      </c>
    </row>
    <row r="63">
      <c r="A63" s="1">
        <v>61.0</v>
      </c>
      <c r="B63" s="1" t="s">
        <v>63</v>
      </c>
      <c r="C63" s="1">
        <v>17776.0</v>
      </c>
    </row>
    <row r="64">
      <c r="A64" s="1">
        <v>62.0</v>
      </c>
      <c r="B64" s="1" t="s">
        <v>64</v>
      </c>
      <c r="C64" s="1">
        <v>17883.0</v>
      </c>
    </row>
    <row r="65">
      <c r="A65" s="1">
        <v>63.0</v>
      </c>
      <c r="B65" s="1" t="s">
        <v>65</v>
      </c>
      <c r="C65" s="1">
        <v>18001.0</v>
      </c>
    </row>
    <row r="66">
      <c r="A66" s="1">
        <v>64.0</v>
      </c>
      <c r="B66" s="1" t="s">
        <v>66</v>
      </c>
      <c r="C66" s="1">
        <v>18064.0</v>
      </c>
    </row>
    <row r="67">
      <c r="A67" s="1">
        <v>65.0</v>
      </c>
      <c r="B67" s="1" t="s">
        <v>67</v>
      </c>
      <c r="C67" s="1">
        <v>18204.0</v>
      </c>
    </row>
    <row r="68">
      <c r="A68" s="1">
        <v>66.0</v>
      </c>
      <c r="B68" s="1" t="s">
        <v>68</v>
      </c>
      <c r="C68" s="1">
        <v>18283.0</v>
      </c>
    </row>
    <row r="69">
      <c r="A69" s="1">
        <v>67.0</v>
      </c>
      <c r="B69" s="1" t="s">
        <v>69</v>
      </c>
      <c r="C69" s="1">
        <v>18314.0</v>
      </c>
    </row>
    <row r="70">
      <c r="A70" s="1">
        <v>68.0</v>
      </c>
      <c r="B70" s="1" t="s">
        <v>70</v>
      </c>
      <c r="C70" s="1">
        <v>18618.0</v>
      </c>
    </row>
    <row r="71">
      <c r="A71" s="1">
        <v>69.0</v>
      </c>
      <c r="B71" s="1" t="s">
        <v>71</v>
      </c>
      <c r="C71" s="1">
        <v>18861.0</v>
      </c>
    </row>
    <row r="72">
      <c r="A72" s="1">
        <v>70.0</v>
      </c>
      <c r="B72" s="1" t="s">
        <v>72</v>
      </c>
      <c r="C72" s="1">
        <v>19227.0</v>
      </c>
    </row>
    <row r="73">
      <c r="A73" s="1">
        <v>71.0</v>
      </c>
      <c r="B73" s="1" t="s">
        <v>73</v>
      </c>
      <c r="C73" s="1">
        <v>19235.0</v>
      </c>
    </row>
    <row r="74">
      <c r="A74" s="1">
        <v>72.0</v>
      </c>
      <c r="B74" s="1" t="s">
        <v>74</v>
      </c>
      <c r="C74" s="1">
        <v>19417.0</v>
      </c>
    </row>
    <row r="75">
      <c r="A75" s="1">
        <v>73.0</v>
      </c>
      <c r="B75" s="1" t="s">
        <v>75</v>
      </c>
      <c r="C75" s="1">
        <v>19626.0</v>
      </c>
    </row>
    <row r="76">
      <c r="A76" s="1">
        <v>74.0</v>
      </c>
      <c r="B76" s="1" t="s">
        <v>76</v>
      </c>
      <c r="C76" s="1">
        <v>20041.0</v>
      </c>
    </row>
    <row r="77">
      <c r="A77" s="1">
        <v>75.0</v>
      </c>
      <c r="B77" s="1" t="s">
        <v>77</v>
      </c>
      <c r="C77" s="1">
        <v>20082.0</v>
      </c>
    </row>
    <row r="78">
      <c r="A78" s="1">
        <v>76.0</v>
      </c>
      <c r="B78" s="1" t="s">
        <v>78</v>
      </c>
      <c r="C78" s="1">
        <v>20087.0</v>
      </c>
    </row>
    <row r="79">
      <c r="A79" s="1">
        <v>77.0</v>
      </c>
      <c r="B79" s="1" t="s">
        <v>79</v>
      </c>
      <c r="C79" s="1">
        <v>20496.0</v>
      </c>
    </row>
    <row r="80">
      <c r="A80" s="1">
        <v>78.0</v>
      </c>
      <c r="B80" s="1" t="s">
        <v>80</v>
      </c>
      <c r="C80" s="1">
        <v>20561.0</v>
      </c>
    </row>
    <row r="81">
      <c r="A81" s="1">
        <v>79.0</v>
      </c>
      <c r="B81" s="1" t="s">
        <v>81</v>
      </c>
      <c r="C81" s="1">
        <v>21164.0</v>
      </c>
    </row>
    <row r="82">
      <c r="A82" s="1">
        <v>80.0</v>
      </c>
      <c r="B82" s="1" t="s">
        <v>82</v>
      </c>
      <c r="C82" s="1">
        <v>21344.0</v>
      </c>
    </row>
    <row r="83">
      <c r="A83" s="1">
        <v>81.0</v>
      </c>
      <c r="B83" s="1" t="s">
        <v>83</v>
      </c>
      <c r="C83" s="1">
        <v>21352.0</v>
      </c>
    </row>
    <row r="84">
      <c r="A84" s="1">
        <v>82.0</v>
      </c>
      <c r="B84" s="1" t="s">
        <v>84</v>
      </c>
      <c r="C84" s="1">
        <v>21706.0</v>
      </c>
    </row>
    <row r="85">
      <c r="A85" s="1">
        <v>83.0</v>
      </c>
      <c r="B85" s="1" t="s">
        <v>85</v>
      </c>
      <c r="C85" s="1">
        <v>22262.0</v>
      </c>
    </row>
    <row r="86">
      <c r="A86" s="1">
        <v>84.0</v>
      </c>
      <c r="B86" s="1" t="s">
        <v>86</v>
      </c>
      <c r="C86" s="1">
        <v>22436.0</v>
      </c>
    </row>
    <row r="87">
      <c r="A87" s="1">
        <v>85.0</v>
      </c>
      <c r="B87" s="1" t="s">
        <v>87</v>
      </c>
      <c r="C87" s="1">
        <v>22456.0</v>
      </c>
    </row>
    <row r="88">
      <c r="A88" s="1">
        <v>86.0</v>
      </c>
      <c r="B88" s="1" t="s">
        <v>88</v>
      </c>
      <c r="C88" s="1">
        <v>22517.0</v>
      </c>
    </row>
    <row r="89">
      <c r="A89" s="1">
        <v>87.0</v>
      </c>
      <c r="B89" s="1" t="s">
        <v>89</v>
      </c>
      <c r="C89" s="1">
        <v>22633.0</v>
      </c>
    </row>
    <row r="90">
      <c r="A90" s="1">
        <v>88.0</v>
      </c>
      <c r="B90" s="1" t="s">
        <v>90</v>
      </c>
      <c r="C90" s="1">
        <v>22691.0</v>
      </c>
    </row>
    <row r="91">
      <c r="A91" s="1">
        <v>89.0</v>
      </c>
      <c r="B91" s="1" t="s">
        <v>91</v>
      </c>
      <c r="C91" s="1">
        <v>22998.0</v>
      </c>
    </row>
    <row r="92">
      <c r="A92" s="1">
        <v>90.0</v>
      </c>
      <c r="B92" s="1" t="s">
        <v>92</v>
      </c>
      <c r="C92" s="1">
        <v>23007.0</v>
      </c>
    </row>
    <row r="93">
      <c r="A93" s="1">
        <v>91.0</v>
      </c>
      <c r="B93" s="1" t="s">
        <v>93</v>
      </c>
      <c r="C93" s="1">
        <v>23013.0</v>
      </c>
    </row>
    <row r="94">
      <c r="A94" s="1">
        <v>92.0</v>
      </c>
      <c r="B94" s="1" t="s">
        <v>94</v>
      </c>
      <c r="C94" s="1">
        <v>23022.0</v>
      </c>
    </row>
    <row r="95">
      <c r="A95" s="1">
        <v>93.0</v>
      </c>
      <c r="B95" s="1" t="s">
        <v>95</v>
      </c>
      <c r="C95" s="1">
        <v>23156.0</v>
      </c>
    </row>
    <row r="96">
      <c r="A96" s="1">
        <v>94.0</v>
      </c>
      <c r="B96" s="1" t="s">
        <v>96</v>
      </c>
      <c r="C96" s="1">
        <v>23314.0</v>
      </c>
    </row>
    <row r="97">
      <c r="A97" s="1">
        <v>95.0</v>
      </c>
      <c r="B97" s="1" t="s">
        <v>97</v>
      </c>
      <c r="C97" s="1">
        <v>23459.0</v>
      </c>
    </row>
    <row r="98">
      <c r="A98" s="1">
        <v>96.0</v>
      </c>
      <c r="B98" s="1" t="s">
        <v>98</v>
      </c>
      <c r="C98" s="1">
        <v>23561.0</v>
      </c>
    </row>
    <row r="99">
      <c r="A99" s="1">
        <v>97.0</v>
      </c>
      <c r="B99" s="1" t="s">
        <v>99</v>
      </c>
      <c r="C99" s="1">
        <v>23931.0</v>
      </c>
    </row>
    <row r="100">
      <c r="A100" s="1">
        <v>98.0</v>
      </c>
      <c r="B100" s="1" t="s">
        <v>100</v>
      </c>
      <c r="C100" s="1">
        <v>23952.0</v>
      </c>
    </row>
    <row r="101">
      <c r="A101" s="1">
        <v>99.0</v>
      </c>
      <c r="B101" s="1" t="s">
        <v>101</v>
      </c>
      <c r="C101" s="1">
        <v>24117.0</v>
      </c>
    </row>
    <row r="102">
      <c r="A102" s="1">
        <v>100.0</v>
      </c>
      <c r="B102" s="1" t="s">
        <v>102</v>
      </c>
      <c r="C102" s="1">
        <v>24272.0</v>
      </c>
    </row>
    <row r="103">
      <c r="A103" s="1">
        <v>101.0</v>
      </c>
      <c r="B103" s="1" t="s">
        <v>103</v>
      </c>
      <c r="C103" s="1">
        <v>24358.0</v>
      </c>
    </row>
    <row r="104">
      <c r="A104" s="1">
        <v>102.0</v>
      </c>
      <c r="B104" s="1" t="s">
        <v>104</v>
      </c>
      <c r="C104" s="1">
        <v>24652.0</v>
      </c>
    </row>
    <row r="105">
      <c r="A105" s="1">
        <v>103.0</v>
      </c>
      <c r="B105" s="1" t="s">
        <v>105</v>
      </c>
      <c r="C105" s="1">
        <v>24976.0</v>
      </c>
    </row>
    <row r="106">
      <c r="A106" s="1">
        <v>104.0</v>
      </c>
      <c r="B106" s="1" t="s">
        <v>106</v>
      </c>
      <c r="C106" s="1">
        <v>25203.0</v>
      </c>
    </row>
    <row r="107">
      <c r="A107" s="1">
        <v>105.0</v>
      </c>
      <c r="B107" s="1" t="s">
        <v>107</v>
      </c>
      <c r="C107" s="1">
        <v>25276.0</v>
      </c>
    </row>
    <row r="108">
      <c r="A108" s="1">
        <v>106.0</v>
      </c>
      <c r="B108" s="1" t="s">
        <v>108</v>
      </c>
      <c r="C108" s="1">
        <v>25431.0</v>
      </c>
    </row>
    <row r="109">
      <c r="A109" s="1">
        <v>107.0</v>
      </c>
      <c r="B109" s="1" t="s">
        <v>109</v>
      </c>
      <c r="C109" s="1">
        <v>25595.0</v>
      </c>
    </row>
    <row r="110">
      <c r="A110" s="1">
        <v>108.0</v>
      </c>
      <c r="B110" s="1" t="s">
        <v>110</v>
      </c>
      <c r="C110" s="1">
        <v>25755.0</v>
      </c>
    </row>
    <row r="111">
      <c r="A111" s="1">
        <v>109.0</v>
      </c>
      <c r="B111" s="1" t="s">
        <v>111</v>
      </c>
      <c r="C111" s="1">
        <v>25768.0</v>
      </c>
    </row>
    <row r="112">
      <c r="A112" s="1">
        <v>110.0</v>
      </c>
      <c r="B112" s="1" t="s">
        <v>112</v>
      </c>
      <c r="C112" s="1">
        <v>25804.0</v>
      </c>
    </row>
    <row r="113">
      <c r="A113" s="1">
        <v>111.0</v>
      </c>
      <c r="B113" s="1" t="s">
        <v>113</v>
      </c>
      <c r="C113" s="1">
        <v>25860.0</v>
      </c>
    </row>
    <row r="114">
      <c r="A114" s="1">
        <v>112.0</v>
      </c>
      <c r="B114" s="1" t="s">
        <v>114</v>
      </c>
      <c r="C114" s="1">
        <v>25868.0</v>
      </c>
    </row>
    <row r="115">
      <c r="A115" s="1">
        <v>113.0</v>
      </c>
      <c r="B115" s="1" t="s">
        <v>115</v>
      </c>
      <c r="C115" s="1">
        <v>25953.0</v>
      </c>
    </row>
    <row r="116">
      <c r="A116" s="1">
        <v>114.0</v>
      </c>
      <c r="B116" s="1" t="s">
        <v>116</v>
      </c>
      <c r="C116" s="1">
        <v>26101.0</v>
      </c>
    </row>
    <row r="117">
      <c r="A117" s="1">
        <v>115.0</v>
      </c>
      <c r="B117" s="1" t="s">
        <v>117</v>
      </c>
      <c r="C117" s="1">
        <v>26162.0</v>
      </c>
    </row>
    <row r="118">
      <c r="A118" s="1">
        <v>116.0</v>
      </c>
      <c r="B118" s="1" t="s">
        <v>118</v>
      </c>
      <c r="C118" s="1">
        <v>26218.0</v>
      </c>
    </row>
    <row r="119">
      <c r="A119" s="1">
        <v>117.0</v>
      </c>
      <c r="B119" s="1" t="s">
        <v>119</v>
      </c>
      <c r="C119" s="1">
        <v>26863.0</v>
      </c>
    </row>
    <row r="120">
      <c r="A120" s="1">
        <v>118.0</v>
      </c>
      <c r="B120" s="1" t="s">
        <v>120</v>
      </c>
      <c r="C120" s="1">
        <v>26946.0</v>
      </c>
    </row>
    <row r="121">
      <c r="A121" s="1">
        <v>119.0</v>
      </c>
      <c r="B121" s="1" t="s">
        <v>121</v>
      </c>
      <c r="C121" s="1">
        <v>27108.0</v>
      </c>
    </row>
    <row r="122">
      <c r="A122" s="1">
        <v>120.0</v>
      </c>
      <c r="B122" s="1" t="s">
        <v>122</v>
      </c>
      <c r="C122" s="1">
        <v>27145.0</v>
      </c>
    </row>
    <row r="123">
      <c r="A123" s="1">
        <v>121.0</v>
      </c>
      <c r="B123" s="1" t="s">
        <v>123</v>
      </c>
      <c r="C123" s="1">
        <v>27200.0</v>
      </c>
    </row>
    <row r="124">
      <c r="A124" s="1">
        <v>122.0</v>
      </c>
      <c r="B124" s="1" t="s">
        <v>124</v>
      </c>
      <c r="C124" s="1">
        <v>27266.0</v>
      </c>
    </row>
    <row r="125">
      <c r="A125" s="1">
        <v>123.0</v>
      </c>
      <c r="B125" s="1" t="s">
        <v>125</v>
      </c>
      <c r="C125" s="1">
        <v>27483.0</v>
      </c>
    </row>
    <row r="126">
      <c r="A126" s="1">
        <v>124.0</v>
      </c>
      <c r="B126" s="1" t="s">
        <v>126</v>
      </c>
      <c r="C126" s="1">
        <v>27665.0</v>
      </c>
    </row>
    <row r="127">
      <c r="A127" s="1">
        <v>125.0</v>
      </c>
      <c r="B127" s="1" t="s">
        <v>127</v>
      </c>
      <c r="C127" s="1">
        <v>27686.0</v>
      </c>
    </row>
    <row r="128">
      <c r="A128" s="1">
        <v>126.0</v>
      </c>
      <c r="B128" s="1" t="s">
        <v>128</v>
      </c>
      <c r="C128" s="1">
        <v>27823.0</v>
      </c>
    </row>
    <row r="129">
      <c r="A129" s="1">
        <v>127.0</v>
      </c>
      <c r="B129" s="1" t="s">
        <v>129</v>
      </c>
      <c r="C129" s="1">
        <v>28237.0</v>
      </c>
    </row>
    <row r="130">
      <c r="A130" s="1">
        <v>128.0</v>
      </c>
      <c r="B130" s="1" t="s">
        <v>130</v>
      </c>
      <c r="C130" s="1">
        <v>28462.0</v>
      </c>
    </row>
    <row r="131">
      <c r="A131" s="1">
        <v>129.0</v>
      </c>
      <c r="B131" s="1" t="s">
        <v>131</v>
      </c>
      <c r="C131" s="1">
        <v>28482.0</v>
      </c>
    </row>
    <row r="132">
      <c r="A132" s="1">
        <v>130.0</v>
      </c>
      <c r="B132" s="1" t="s">
        <v>132</v>
      </c>
      <c r="C132" s="1">
        <v>28495.0</v>
      </c>
    </row>
    <row r="133">
      <c r="A133" s="1">
        <v>131.0</v>
      </c>
      <c r="B133" s="1" t="s">
        <v>133</v>
      </c>
      <c r="C133" s="1">
        <v>28756.0</v>
      </c>
    </row>
    <row r="134">
      <c r="A134" s="1">
        <v>132.0</v>
      </c>
      <c r="B134" s="1" t="s">
        <v>134</v>
      </c>
      <c r="C134" s="1">
        <v>29016.0</v>
      </c>
    </row>
    <row r="135">
      <c r="A135" s="1">
        <v>133.0</v>
      </c>
      <c r="B135" s="1" t="s">
        <v>135</v>
      </c>
      <c r="C135" s="1">
        <v>29314.0</v>
      </c>
    </row>
    <row r="136">
      <c r="A136" s="1">
        <v>134.0</v>
      </c>
      <c r="B136" s="1" t="s">
        <v>136</v>
      </c>
      <c r="C136" s="1">
        <v>29863.0</v>
      </c>
    </row>
    <row r="137">
      <c r="A137" s="1">
        <v>135.0</v>
      </c>
      <c r="B137" s="1" t="s">
        <v>137</v>
      </c>
      <c r="C137" s="1">
        <v>30491.0</v>
      </c>
    </row>
    <row r="138">
      <c r="A138" s="1">
        <v>136.0</v>
      </c>
      <c r="B138" s="1" t="s">
        <v>138</v>
      </c>
      <c r="C138" s="1">
        <v>30708.0</v>
      </c>
    </row>
    <row r="139">
      <c r="A139" s="1">
        <v>137.0</v>
      </c>
      <c r="B139" s="1" t="s">
        <v>139</v>
      </c>
      <c r="C139" s="1">
        <v>30801.0</v>
      </c>
    </row>
    <row r="140">
      <c r="A140" s="1">
        <v>138.0</v>
      </c>
      <c r="B140" s="1" t="s">
        <v>140</v>
      </c>
      <c r="C140" s="1">
        <v>30811.0</v>
      </c>
    </row>
    <row r="141">
      <c r="A141" s="1">
        <v>139.0</v>
      </c>
      <c r="B141" s="1" t="s">
        <v>141</v>
      </c>
      <c r="C141" s="1">
        <v>31125.0</v>
      </c>
    </row>
    <row r="142">
      <c r="A142" s="1">
        <v>140.0</v>
      </c>
      <c r="B142" s="1" t="s">
        <v>142</v>
      </c>
      <c r="C142" s="1">
        <v>31210.0</v>
      </c>
    </row>
    <row r="143">
      <c r="A143" s="1">
        <v>141.0</v>
      </c>
      <c r="B143" s="1" t="s">
        <v>143</v>
      </c>
      <c r="C143" s="1">
        <v>31397.0</v>
      </c>
    </row>
    <row r="144">
      <c r="A144" s="1">
        <v>142.0</v>
      </c>
      <c r="B144" s="1" t="s">
        <v>144</v>
      </c>
      <c r="C144" s="1">
        <v>31503.0</v>
      </c>
    </row>
    <row r="145">
      <c r="A145" s="1">
        <v>143.0</v>
      </c>
      <c r="B145" s="1" t="s">
        <v>145</v>
      </c>
      <c r="C145" s="1">
        <v>31662.0</v>
      </c>
    </row>
    <row r="146">
      <c r="A146" s="1">
        <v>144.0</v>
      </c>
      <c r="B146" s="1" t="s">
        <v>146</v>
      </c>
      <c r="C146" s="1">
        <v>31719.0</v>
      </c>
    </row>
    <row r="147">
      <c r="A147" s="1">
        <v>145.0</v>
      </c>
      <c r="B147" s="1" t="s">
        <v>147</v>
      </c>
      <c r="C147" s="1">
        <v>31742.0</v>
      </c>
    </row>
    <row r="148">
      <c r="A148" s="1">
        <v>146.0</v>
      </c>
      <c r="B148" s="1" t="s">
        <v>148</v>
      </c>
      <c r="C148" s="1">
        <v>31932.0</v>
      </c>
    </row>
    <row r="149">
      <c r="A149" s="1">
        <v>147.0</v>
      </c>
      <c r="B149" s="1" t="s">
        <v>149</v>
      </c>
      <c r="C149" s="1">
        <v>32477.0</v>
      </c>
    </row>
    <row r="150">
      <c r="A150" s="1">
        <v>148.0</v>
      </c>
      <c r="B150" s="1" t="s">
        <v>150</v>
      </c>
      <c r="C150" s="1">
        <v>32584.0</v>
      </c>
    </row>
    <row r="151">
      <c r="A151" s="1">
        <v>149.0</v>
      </c>
      <c r="B151" s="1" t="s">
        <v>151</v>
      </c>
      <c r="C151" s="1">
        <v>32866.0</v>
      </c>
    </row>
    <row r="152">
      <c r="A152" s="1">
        <v>150.0</v>
      </c>
      <c r="B152" s="1" t="s">
        <v>152</v>
      </c>
      <c r="C152" s="1">
        <v>33103.0</v>
      </c>
    </row>
    <row r="153">
      <c r="A153" s="1">
        <v>151.0</v>
      </c>
      <c r="B153" s="1" t="s">
        <v>153</v>
      </c>
      <c r="C153" s="1">
        <v>33153.0</v>
      </c>
    </row>
    <row r="154">
      <c r="A154" s="1">
        <v>152.0</v>
      </c>
      <c r="B154" s="1" t="s">
        <v>154</v>
      </c>
      <c r="C154" s="1">
        <v>33368.0</v>
      </c>
    </row>
    <row r="155">
      <c r="A155" s="1">
        <v>153.0</v>
      </c>
      <c r="B155" s="1" t="s">
        <v>155</v>
      </c>
      <c r="C155" s="1">
        <v>33661.0</v>
      </c>
    </row>
    <row r="156">
      <c r="A156" s="1">
        <v>154.0</v>
      </c>
      <c r="B156" s="1" t="s">
        <v>156</v>
      </c>
      <c r="C156" s="1">
        <v>33670.0</v>
      </c>
    </row>
    <row r="157">
      <c r="A157" s="1">
        <v>155.0</v>
      </c>
      <c r="B157" s="1" t="s">
        <v>157</v>
      </c>
      <c r="C157" s="1">
        <v>33699.0</v>
      </c>
    </row>
    <row r="158">
      <c r="A158" s="1">
        <v>156.0</v>
      </c>
      <c r="B158" s="1" t="s">
        <v>158</v>
      </c>
      <c r="C158" s="1">
        <v>33862.0</v>
      </c>
    </row>
    <row r="159">
      <c r="A159" s="1">
        <v>157.0</v>
      </c>
      <c r="B159" s="1" t="s">
        <v>159</v>
      </c>
      <c r="C159" s="1">
        <v>34037.0</v>
      </c>
    </row>
    <row r="160">
      <c r="A160" s="1">
        <v>158.0</v>
      </c>
      <c r="B160" s="1" t="s">
        <v>160</v>
      </c>
      <c r="C160" s="1">
        <v>34125.0</v>
      </c>
    </row>
    <row r="161">
      <c r="A161" s="1">
        <v>159.0</v>
      </c>
      <c r="B161" s="1" t="s">
        <v>161</v>
      </c>
      <c r="C161" s="1">
        <v>34335.0</v>
      </c>
    </row>
    <row r="162">
      <c r="A162" s="1">
        <v>160.0</v>
      </c>
      <c r="B162" s="1" t="s">
        <v>162</v>
      </c>
      <c r="C162" s="1">
        <v>34520.0</v>
      </c>
    </row>
    <row r="163">
      <c r="A163" s="1">
        <v>161.0</v>
      </c>
      <c r="B163" s="1" t="s">
        <v>163</v>
      </c>
      <c r="C163" s="1">
        <v>34714.0</v>
      </c>
    </row>
    <row r="164">
      <c r="A164" s="1">
        <v>162.0</v>
      </c>
      <c r="B164" s="1" t="s">
        <v>164</v>
      </c>
      <c r="C164" s="1">
        <v>34913.0</v>
      </c>
    </row>
    <row r="165">
      <c r="A165" s="1">
        <v>163.0</v>
      </c>
      <c r="B165" s="1" t="s">
        <v>165</v>
      </c>
      <c r="C165" s="1">
        <v>34945.0</v>
      </c>
    </row>
    <row r="166">
      <c r="A166" s="1">
        <v>164.0</v>
      </c>
      <c r="B166" s="1" t="s">
        <v>166</v>
      </c>
      <c r="C166" s="1">
        <v>35146.0</v>
      </c>
    </row>
    <row r="167">
      <c r="A167" s="1">
        <v>165.0</v>
      </c>
      <c r="B167" s="1" t="s">
        <v>167</v>
      </c>
      <c r="C167" s="1">
        <v>35175.0</v>
      </c>
    </row>
    <row r="168">
      <c r="A168" s="1">
        <v>166.0</v>
      </c>
      <c r="B168" s="1" t="s">
        <v>168</v>
      </c>
      <c r="C168" s="1">
        <v>35216.0</v>
      </c>
    </row>
    <row r="169">
      <c r="A169" s="1">
        <v>167.0</v>
      </c>
      <c r="B169" s="1" t="s">
        <v>169</v>
      </c>
      <c r="C169" s="1">
        <v>35403.0</v>
      </c>
    </row>
    <row r="170">
      <c r="A170" s="1">
        <v>168.0</v>
      </c>
      <c r="B170" s="1" t="s">
        <v>170</v>
      </c>
      <c r="C170" s="1">
        <v>35487.0</v>
      </c>
    </row>
    <row r="171">
      <c r="A171" s="1">
        <v>169.0</v>
      </c>
      <c r="B171" s="1" t="s">
        <v>171</v>
      </c>
      <c r="C171" s="1">
        <v>35730.0</v>
      </c>
    </row>
    <row r="172">
      <c r="A172" s="1">
        <v>170.0</v>
      </c>
      <c r="B172" s="1" t="s">
        <v>172</v>
      </c>
      <c r="C172" s="1">
        <v>36203.0</v>
      </c>
    </row>
    <row r="173">
      <c r="A173" s="1">
        <v>171.0</v>
      </c>
      <c r="B173" s="1" t="s">
        <v>173</v>
      </c>
      <c r="C173" s="1">
        <v>36389.0</v>
      </c>
    </row>
    <row r="174">
      <c r="A174" s="1">
        <v>172.0</v>
      </c>
      <c r="B174" s="1" t="s">
        <v>174</v>
      </c>
      <c r="C174" s="1">
        <v>36888.0</v>
      </c>
    </row>
    <row r="175">
      <c r="A175" s="1">
        <v>173.0</v>
      </c>
      <c r="B175" s="1" t="s">
        <v>175</v>
      </c>
      <c r="C175" s="1">
        <v>36971.0</v>
      </c>
    </row>
    <row r="176">
      <c r="A176" s="1">
        <v>174.0</v>
      </c>
      <c r="B176" s="1" t="s">
        <v>176</v>
      </c>
      <c r="C176" s="1">
        <v>36993.0</v>
      </c>
    </row>
    <row r="177">
      <c r="A177" s="1">
        <v>175.0</v>
      </c>
      <c r="B177" s="1" t="s">
        <v>177</v>
      </c>
      <c r="C177" s="1">
        <v>37072.0</v>
      </c>
    </row>
    <row r="178">
      <c r="A178" s="1">
        <v>176.0</v>
      </c>
      <c r="B178" s="1" t="s">
        <v>178</v>
      </c>
      <c r="C178" s="1">
        <v>37194.0</v>
      </c>
    </row>
    <row r="179">
      <c r="A179" s="1">
        <v>177.0</v>
      </c>
      <c r="B179" s="1" t="s">
        <v>179</v>
      </c>
      <c r="C179" s="1">
        <v>37339.0</v>
      </c>
    </row>
    <row r="180">
      <c r="A180" s="1">
        <v>178.0</v>
      </c>
      <c r="B180" s="1" t="s">
        <v>180</v>
      </c>
      <c r="C180" s="1">
        <v>37383.0</v>
      </c>
    </row>
    <row r="181">
      <c r="A181" s="1">
        <v>179.0</v>
      </c>
      <c r="B181" s="1" t="s">
        <v>181</v>
      </c>
      <c r="C181" s="1">
        <v>37807.0</v>
      </c>
    </row>
    <row r="182">
      <c r="A182" s="1">
        <v>180.0</v>
      </c>
      <c r="B182" s="1" t="s">
        <v>182</v>
      </c>
      <c r="C182" s="1">
        <v>37849.0</v>
      </c>
    </row>
    <row r="183">
      <c r="A183" s="1">
        <v>181.0</v>
      </c>
      <c r="B183" s="1" t="s">
        <v>183</v>
      </c>
      <c r="C183" s="1">
        <v>38280.0</v>
      </c>
    </row>
    <row r="184">
      <c r="A184" s="1">
        <v>182.0</v>
      </c>
      <c r="B184" s="1" t="s">
        <v>184</v>
      </c>
      <c r="C184" s="1">
        <v>38599.0</v>
      </c>
    </row>
    <row r="185">
      <c r="A185" s="1">
        <v>183.0</v>
      </c>
      <c r="B185" s="1" t="s">
        <v>185</v>
      </c>
      <c r="C185" s="1">
        <v>38639.0</v>
      </c>
    </row>
    <row r="186">
      <c r="A186" s="1">
        <v>184.0</v>
      </c>
      <c r="B186" s="1" t="s">
        <v>186</v>
      </c>
      <c r="C186" s="1">
        <v>38735.0</v>
      </c>
    </row>
    <row r="187">
      <c r="A187" s="1">
        <v>185.0</v>
      </c>
      <c r="B187" s="1" t="s">
        <v>187</v>
      </c>
      <c r="C187" s="1">
        <v>38736.0</v>
      </c>
    </row>
    <row r="188">
      <c r="A188" s="1">
        <v>186.0</v>
      </c>
      <c r="B188" s="1" t="s">
        <v>188</v>
      </c>
      <c r="C188" s="1">
        <v>38740.0</v>
      </c>
    </row>
    <row r="189">
      <c r="A189" s="1">
        <v>187.0</v>
      </c>
      <c r="B189" s="1" t="s">
        <v>189</v>
      </c>
      <c r="C189" s="1">
        <v>39000.0</v>
      </c>
    </row>
    <row r="190">
      <c r="A190" s="1">
        <v>188.0</v>
      </c>
      <c r="B190" s="1" t="s">
        <v>190</v>
      </c>
      <c r="C190" s="1">
        <v>39121.0</v>
      </c>
    </row>
    <row r="191">
      <c r="A191" s="1">
        <v>189.0</v>
      </c>
      <c r="B191" s="1" t="s">
        <v>191</v>
      </c>
      <c r="C191" s="1">
        <v>39183.0</v>
      </c>
    </row>
    <row r="192">
      <c r="A192" s="1">
        <v>190.0</v>
      </c>
      <c r="B192" s="1" t="s">
        <v>192</v>
      </c>
      <c r="C192" s="1">
        <v>39410.0</v>
      </c>
    </row>
    <row r="193">
      <c r="A193" s="1">
        <v>191.0</v>
      </c>
      <c r="B193" s="1" t="s">
        <v>193</v>
      </c>
      <c r="C193" s="1">
        <v>39673.0</v>
      </c>
    </row>
    <row r="194">
      <c r="A194" s="1">
        <v>192.0</v>
      </c>
      <c r="B194" s="1" t="s">
        <v>194</v>
      </c>
      <c r="C194" s="1">
        <v>39749.0</v>
      </c>
    </row>
    <row r="195">
      <c r="A195" s="1">
        <v>193.0</v>
      </c>
      <c r="B195" s="1" t="s">
        <v>195</v>
      </c>
      <c r="C195" s="1">
        <v>39860.0</v>
      </c>
    </row>
    <row r="196">
      <c r="A196" s="1">
        <v>194.0</v>
      </c>
      <c r="B196" s="1" t="s">
        <v>196</v>
      </c>
      <c r="C196" s="1">
        <v>40103.0</v>
      </c>
    </row>
    <row r="197">
      <c r="A197" s="1">
        <v>195.0</v>
      </c>
      <c r="B197" s="1" t="s">
        <v>197</v>
      </c>
      <c r="C197" s="1">
        <v>40103.0</v>
      </c>
    </row>
    <row r="198">
      <c r="A198" s="1">
        <v>196.0</v>
      </c>
      <c r="B198" s="1" t="s">
        <v>198</v>
      </c>
      <c r="C198" s="1">
        <v>40157.0</v>
      </c>
    </row>
    <row r="199">
      <c r="A199" s="1">
        <v>197.0</v>
      </c>
      <c r="B199" s="1" t="s">
        <v>199</v>
      </c>
      <c r="C199" s="1">
        <v>40631.0</v>
      </c>
    </row>
    <row r="200">
      <c r="A200" s="1">
        <v>198.0</v>
      </c>
      <c r="B200" s="1" t="s">
        <v>200</v>
      </c>
      <c r="C200" s="1">
        <v>40980.0</v>
      </c>
    </row>
    <row r="201">
      <c r="A201" s="1">
        <v>199.0</v>
      </c>
      <c r="B201" s="1" t="s">
        <v>201</v>
      </c>
      <c r="C201" s="1">
        <v>41143.0</v>
      </c>
    </row>
    <row r="202">
      <c r="A202" s="1">
        <v>200.0</v>
      </c>
      <c r="B202" s="1" t="s">
        <v>202</v>
      </c>
      <c r="C202" s="1">
        <v>41184.0</v>
      </c>
    </row>
    <row r="203">
      <c r="A203" s="1">
        <v>201.0</v>
      </c>
      <c r="B203" s="1" t="s">
        <v>203</v>
      </c>
      <c r="C203" s="1">
        <v>41198.0</v>
      </c>
    </row>
    <row r="204">
      <c r="A204" s="1">
        <v>202.0</v>
      </c>
      <c r="B204" s="1" t="s">
        <v>204</v>
      </c>
      <c r="C204" s="1">
        <v>41381.0</v>
      </c>
    </row>
    <row r="205">
      <c r="A205" s="1">
        <v>203.0</v>
      </c>
      <c r="B205" s="1" t="s">
        <v>205</v>
      </c>
      <c r="C205" s="1">
        <v>41586.0</v>
      </c>
    </row>
    <row r="206">
      <c r="A206" s="1">
        <v>204.0</v>
      </c>
      <c r="B206" s="1" t="s">
        <v>206</v>
      </c>
      <c r="C206" s="1">
        <v>41748.0</v>
      </c>
    </row>
    <row r="207">
      <c r="A207" s="1">
        <v>205.0</v>
      </c>
      <c r="B207" s="1" t="s">
        <v>207</v>
      </c>
      <c r="C207" s="1">
        <v>41806.0</v>
      </c>
    </row>
    <row r="208">
      <c r="A208" s="1">
        <v>206.0</v>
      </c>
      <c r="B208" s="1" t="s">
        <v>208</v>
      </c>
      <c r="C208" s="1">
        <v>41967.0</v>
      </c>
    </row>
    <row r="209">
      <c r="A209" s="1">
        <v>207.0</v>
      </c>
      <c r="B209" s="1" t="s">
        <v>209</v>
      </c>
      <c r="C209" s="1">
        <v>42290.0</v>
      </c>
    </row>
    <row r="210">
      <c r="A210" s="1">
        <v>208.0</v>
      </c>
      <c r="B210" s="1" t="s">
        <v>210</v>
      </c>
      <c r="C210" s="1">
        <v>42436.0</v>
      </c>
    </row>
    <row r="211">
      <c r="A211" s="1">
        <v>209.0</v>
      </c>
      <c r="B211" s="1" t="s">
        <v>211</v>
      </c>
      <c r="C211" s="1">
        <v>42580.0</v>
      </c>
    </row>
    <row r="212">
      <c r="A212" s="1">
        <v>210.0</v>
      </c>
      <c r="B212" s="1" t="s">
        <v>212</v>
      </c>
      <c r="C212" s="1">
        <v>42631.0</v>
      </c>
    </row>
    <row r="213">
      <c r="A213" s="1">
        <v>211.0</v>
      </c>
      <c r="B213" s="1" t="s">
        <v>213</v>
      </c>
      <c r="C213" s="1">
        <v>42689.0</v>
      </c>
    </row>
    <row r="214">
      <c r="A214" s="1">
        <v>212.0</v>
      </c>
      <c r="B214" s="1" t="s">
        <v>214</v>
      </c>
      <c r="C214" s="1">
        <v>42739.0</v>
      </c>
    </row>
    <row r="215">
      <c r="A215" s="1">
        <v>213.0</v>
      </c>
      <c r="B215" s="1" t="s">
        <v>215</v>
      </c>
      <c r="C215" s="1">
        <v>42983.0</v>
      </c>
    </row>
    <row r="216">
      <c r="A216" s="1">
        <v>214.0</v>
      </c>
      <c r="B216" s="1" t="s">
        <v>216</v>
      </c>
      <c r="C216" s="1">
        <v>43101.0</v>
      </c>
    </row>
    <row r="217">
      <c r="A217" s="1">
        <v>215.0</v>
      </c>
      <c r="B217" s="1" t="s">
        <v>217</v>
      </c>
      <c r="C217" s="1">
        <v>43212.0</v>
      </c>
    </row>
    <row r="218">
      <c r="A218" s="1">
        <v>216.0</v>
      </c>
      <c r="B218" s="1" t="s">
        <v>218</v>
      </c>
      <c r="C218" s="1">
        <v>43273.0</v>
      </c>
    </row>
    <row r="219">
      <c r="A219" s="1">
        <v>217.0</v>
      </c>
      <c r="B219" s="1" t="s">
        <v>219</v>
      </c>
      <c r="C219" s="1">
        <v>43308.0</v>
      </c>
    </row>
    <row r="220">
      <c r="A220" s="1">
        <v>218.0</v>
      </c>
      <c r="B220" s="1" t="s">
        <v>220</v>
      </c>
      <c r="C220" s="1">
        <v>43325.0</v>
      </c>
    </row>
    <row r="221">
      <c r="A221" s="1">
        <v>219.0</v>
      </c>
      <c r="B221" s="1" t="s">
        <v>221</v>
      </c>
      <c r="C221" s="1">
        <v>43338.0</v>
      </c>
    </row>
    <row r="222">
      <c r="A222" s="1">
        <v>220.0</v>
      </c>
      <c r="B222" s="1" t="s">
        <v>222</v>
      </c>
      <c r="C222" s="1">
        <v>43398.0</v>
      </c>
    </row>
    <row r="223">
      <c r="A223" s="1">
        <v>221.0</v>
      </c>
      <c r="B223" s="1" t="s">
        <v>223</v>
      </c>
      <c r="C223" s="1">
        <v>43627.0</v>
      </c>
    </row>
    <row r="224">
      <c r="A224" s="1">
        <v>222.0</v>
      </c>
      <c r="B224" s="1" t="s">
        <v>224</v>
      </c>
      <c r="C224" s="1">
        <v>43786.0</v>
      </c>
    </row>
    <row r="225">
      <c r="A225" s="1">
        <v>223.0</v>
      </c>
      <c r="B225" s="1" t="s">
        <v>225</v>
      </c>
      <c r="C225" s="1">
        <v>43925.0</v>
      </c>
    </row>
    <row r="226">
      <c r="A226" s="1">
        <v>224.0</v>
      </c>
      <c r="B226" s="1" t="s">
        <v>226</v>
      </c>
      <c r="C226" s="1">
        <v>44283.0</v>
      </c>
    </row>
    <row r="227">
      <c r="A227" s="1">
        <v>225.0</v>
      </c>
      <c r="B227" s="1" t="s">
        <v>227</v>
      </c>
      <c r="C227" s="1">
        <v>44320.0</v>
      </c>
    </row>
    <row r="228">
      <c r="A228" s="1">
        <v>226.0</v>
      </c>
      <c r="B228" s="1" t="s">
        <v>228</v>
      </c>
      <c r="C228" s="1">
        <v>44389.0</v>
      </c>
    </row>
    <row r="229">
      <c r="A229" s="1">
        <v>227.0</v>
      </c>
      <c r="B229" s="1" t="s">
        <v>229</v>
      </c>
      <c r="C229" s="1">
        <v>44403.0</v>
      </c>
    </row>
    <row r="230">
      <c r="A230" s="1">
        <v>228.0</v>
      </c>
      <c r="B230" s="1" t="s">
        <v>230</v>
      </c>
      <c r="C230" s="1">
        <v>44472.0</v>
      </c>
    </row>
    <row r="231">
      <c r="A231" s="1">
        <v>229.0</v>
      </c>
      <c r="B231" s="1" t="s">
        <v>231</v>
      </c>
      <c r="C231" s="1">
        <v>44520.0</v>
      </c>
    </row>
    <row r="232">
      <c r="A232" s="1">
        <v>230.0</v>
      </c>
      <c r="B232" s="1" t="s">
        <v>232</v>
      </c>
      <c r="C232" s="1">
        <v>44616.0</v>
      </c>
    </row>
    <row r="233">
      <c r="A233" s="1">
        <v>231.0</v>
      </c>
      <c r="B233" s="1" t="s">
        <v>233</v>
      </c>
      <c r="C233" s="1">
        <v>44771.0</v>
      </c>
    </row>
    <row r="234">
      <c r="A234" s="1">
        <v>232.0</v>
      </c>
      <c r="B234" s="1" t="s">
        <v>234</v>
      </c>
      <c r="C234" s="1">
        <v>44807.0</v>
      </c>
    </row>
    <row r="235">
      <c r="A235" s="1">
        <v>233.0</v>
      </c>
      <c r="B235" s="1" t="s">
        <v>235</v>
      </c>
      <c r="C235" s="1">
        <v>44818.0</v>
      </c>
    </row>
    <row r="236">
      <c r="A236" s="1">
        <v>234.0</v>
      </c>
      <c r="B236" s="1" t="s">
        <v>236</v>
      </c>
      <c r="C236" s="1">
        <v>45057.0</v>
      </c>
    </row>
    <row r="237">
      <c r="A237" s="1">
        <v>235.0</v>
      </c>
      <c r="B237" s="1" t="s">
        <v>237</v>
      </c>
      <c r="C237" s="1">
        <v>45146.0</v>
      </c>
    </row>
    <row r="238">
      <c r="A238" s="1">
        <v>236.0</v>
      </c>
      <c r="B238" s="1" t="s">
        <v>238</v>
      </c>
      <c r="C238" s="1">
        <v>45610.0</v>
      </c>
    </row>
    <row r="239">
      <c r="A239" s="1">
        <v>237.0</v>
      </c>
      <c r="B239" s="1" t="s">
        <v>239</v>
      </c>
      <c r="C239" s="1">
        <v>45612.0</v>
      </c>
    </row>
    <row r="240">
      <c r="A240" s="1">
        <v>238.0</v>
      </c>
      <c r="B240" s="1" t="s">
        <v>240</v>
      </c>
      <c r="C240" s="1">
        <v>45801.0</v>
      </c>
    </row>
    <row r="241">
      <c r="A241" s="1">
        <v>239.0</v>
      </c>
      <c r="B241" s="1" t="s">
        <v>241</v>
      </c>
      <c r="C241" s="1">
        <v>46033.0</v>
      </c>
    </row>
    <row r="242">
      <c r="A242" s="1">
        <v>240.0</v>
      </c>
      <c r="B242" s="1" t="s">
        <v>242</v>
      </c>
      <c r="C242" s="1">
        <v>46044.0</v>
      </c>
    </row>
    <row r="243">
      <c r="A243" s="1">
        <v>241.0</v>
      </c>
      <c r="B243" s="1" t="s">
        <v>243</v>
      </c>
      <c r="C243" s="1">
        <v>46178.0</v>
      </c>
    </row>
    <row r="244">
      <c r="A244" s="1">
        <v>242.0</v>
      </c>
      <c r="B244" s="1" t="s">
        <v>244</v>
      </c>
      <c r="C244" s="1">
        <v>46223.0</v>
      </c>
    </row>
    <row r="245">
      <c r="A245" s="1">
        <v>243.0</v>
      </c>
      <c r="B245" s="1" t="s">
        <v>245</v>
      </c>
      <c r="C245" s="1">
        <v>46343.0</v>
      </c>
    </row>
    <row r="246">
      <c r="A246" s="1">
        <v>244.0</v>
      </c>
      <c r="B246" s="1" t="s">
        <v>246</v>
      </c>
      <c r="C246" s="1">
        <v>46410.0</v>
      </c>
    </row>
    <row r="247">
      <c r="A247" s="1">
        <v>245.0</v>
      </c>
      <c r="B247" s="1" t="s">
        <v>247</v>
      </c>
      <c r="C247" s="1">
        <v>46608.0</v>
      </c>
    </row>
    <row r="248">
      <c r="A248" s="1">
        <v>246.0</v>
      </c>
      <c r="B248" s="1" t="s">
        <v>248</v>
      </c>
      <c r="C248" s="1">
        <v>46850.0</v>
      </c>
    </row>
    <row r="249">
      <c r="A249" s="1">
        <v>247.0</v>
      </c>
      <c r="B249" s="1" t="s">
        <v>249</v>
      </c>
      <c r="C249" s="1">
        <v>47237.0</v>
      </c>
    </row>
    <row r="250">
      <c r="A250" s="1">
        <v>248.0</v>
      </c>
      <c r="B250" s="1" t="s">
        <v>250</v>
      </c>
      <c r="C250" s="1">
        <v>47534.0</v>
      </c>
    </row>
    <row r="251">
      <c r="A251" s="1">
        <v>249.0</v>
      </c>
      <c r="B251" s="1" t="s">
        <v>251</v>
      </c>
      <c r="C251" s="1">
        <v>47670.0</v>
      </c>
    </row>
    <row r="252">
      <c r="A252" s="1">
        <v>250.0</v>
      </c>
      <c r="B252" s="1" t="s">
        <v>252</v>
      </c>
      <c r="C252" s="1">
        <v>47732.0</v>
      </c>
    </row>
    <row r="253">
      <c r="A253" s="1">
        <v>251.0</v>
      </c>
      <c r="B253" s="1" t="s">
        <v>253</v>
      </c>
      <c r="C253" s="1">
        <v>47928.0</v>
      </c>
    </row>
    <row r="254">
      <c r="A254" s="1">
        <v>252.0</v>
      </c>
      <c r="B254" s="1" t="s">
        <v>254</v>
      </c>
      <c r="C254" s="1">
        <v>48007.0</v>
      </c>
    </row>
    <row r="255">
      <c r="A255" s="1">
        <v>253.0</v>
      </c>
      <c r="B255" s="1" t="s">
        <v>255</v>
      </c>
      <c r="C255" s="1">
        <v>48058.0</v>
      </c>
    </row>
    <row r="256">
      <c r="A256" s="1">
        <v>254.0</v>
      </c>
      <c r="B256" s="1" t="s">
        <v>256</v>
      </c>
      <c r="C256" s="1">
        <v>48122.0</v>
      </c>
    </row>
    <row r="257">
      <c r="A257" s="1">
        <v>255.0</v>
      </c>
      <c r="B257" s="1" t="s">
        <v>257</v>
      </c>
      <c r="C257" s="1">
        <v>48174.0</v>
      </c>
    </row>
    <row r="258">
      <c r="A258" s="1">
        <v>256.0</v>
      </c>
      <c r="B258" s="1" t="s">
        <v>258</v>
      </c>
      <c r="C258" s="1">
        <v>48305.0</v>
      </c>
    </row>
    <row r="259">
      <c r="A259" s="1">
        <v>257.0</v>
      </c>
      <c r="B259" s="1" t="s">
        <v>259</v>
      </c>
      <c r="C259" s="1">
        <v>48328.0</v>
      </c>
    </row>
    <row r="260">
      <c r="A260" s="1">
        <v>258.0</v>
      </c>
      <c r="B260" s="1" t="s">
        <v>260</v>
      </c>
      <c r="C260" s="1">
        <v>48425.0</v>
      </c>
    </row>
    <row r="261">
      <c r="A261" s="1">
        <v>259.0</v>
      </c>
      <c r="B261" s="1" t="s">
        <v>261</v>
      </c>
      <c r="C261" s="1">
        <v>48727.0</v>
      </c>
    </row>
    <row r="262">
      <c r="A262" s="1">
        <v>260.0</v>
      </c>
      <c r="B262" s="1" t="s">
        <v>262</v>
      </c>
      <c r="C262" s="1">
        <v>48972.0</v>
      </c>
    </row>
    <row r="263">
      <c r="A263" s="1">
        <v>261.0</v>
      </c>
      <c r="B263" s="1" t="s">
        <v>263</v>
      </c>
      <c r="C263" s="1">
        <v>49000.0</v>
      </c>
    </row>
    <row r="264">
      <c r="A264" s="1">
        <v>262.0</v>
      </c>
      <c r="B264" s="1" t="s">
        <v>264</v>
      </c>
      <c r="C264" s="1">
        <v>49492.0</v>
      </c>
    </row>
    <row r="265">
      <c r="A265" s="1">
        <v>263.0</v>
      </c>
      <c r="B265" s="1" t="s">
        <v>265</v>
      </c>
      <c r="C265" s="1">
        <v>49715.0</v>
      </c>
    </row>
    <row r="266">
      <c r="A266" s="1">
        <v>264.0</v>
      </c>
      <c r="B266" s="1" t="s">
        <v>266</v>
      </c>
      <c r="C266" s="1">
        <v>49787.0</v>
      </c>
    </row>
    <row r="267">
      <c r="A267" s="1">
        <v>265.0</v>
      </c>
      <c r="B267" s="1" t="s">
        <v>267</v>
      </c>
      <c r="C267" s="1">
        <v>49894.0</v>
      </c>
    </row>
    <row r="268">
      <c r="A268" s="1">
        <v>266.0</v>
      </c>
      <c r="B268" s="1" t="s">
        <v>268</v>
      </c>
      <c r="C268" s="1">
        <v>50066.0</v>
      </c>
    </row>
    <row r="269">
      <c r="A269" s="1">
        <v>267.0</v>
      </c>
      <c r="B269" s="1" t="s">
        <v>269</v>
      </c>
      <c r="C269" s="1">
        <v>50137.0</v>
      </c>
    </row>
    <row r="270">
      <c r="A270" s="1">
        <v>268.0</v>
      </c>
      <c r="B270" s="1" t="s">
        <v>270</v>
      </c>
      <c r="C270" s="1">
        <v>50215.0</v>
      </c>
    </row>
    <row r="271">
      <c r="A271" s="1">
        <v>269.0</v>
      </c>
      <c r="B271" s="1" t="s">
        <v>271</v>
      </c>
      <c r="C271" s="1">
        <v>50301.0</v>
      </c>
    </row>
    <row r="272">
      <c r="A272" s="1">
        <v>270.0</v>
      </c>
      <c r="B272" s="1" t="s">
        <v>272</v>
      </c>
      <c r="C272" s="1">
        <v>50726.0</v>
      </c>
    </row>
    <row r="273">
      <c r="A273" s="1">
        <v>271.0</v>
      </c>
      <c r="B273" s="1" t="s">
        <v>273</v>
      </c>
      <c r="C273" s="1">
        <v>50803.0</v>
      </c>
    </row>
    <row r="274">
      <c r="A274" s="1">
        <v>272.0</v>
      </c>
      <c r="B274" s="1" t="s">
        <v>274</v>
      </c>
      <c r="C274" s="1">
        <v>50991.0</v>
      </c>
    </row>
    <row r="275">
      <c r="A275" s="1">
        <v>273.0</v>
      </c>
      <c r="B275" s="1" t="s">
        <v>275</v>
      </c>
      <c r="C275" s="1">
        <v>51012.0</v>
      </c>
    </row>
    <row r="276">
      <c r="A276" s="1">
        <v>274.0</v>
      </c>
      <c r="B276" s="1" t="s">
        <v>276</v>
      </c>
      <c r="C276" s="1">
        <v>51346.0</v>
      </c>
    </row>
    <row r="277">
      <c r="A277" s="1">
        <v>275.0</v>
      </c>
      <c r="B277" s="1" t="s">
        <v>277</v>
      </c>
      <c r="C277" s="1">
        <v>51389.0</v>
      </c>
    </row>
    <row r="278">
      <c r="A278" s="1">
        <v>276.0</v>
      </c>
      <c r="B278" s="1" t="s">
        <v>278</v>
      </c>
      <c r="C278" s="1">
        <v>51428.0</v>
      </c>
    </row>
    <row r="279">
      <c r="A279" s="1">
        <v>277.0</v>
      </c>
      <c r="B279" s="1" t="s">
        <v>279</v>
      </c>
      <c r="C279" s="1">
        <v>51558.0</v>
      </c>
    </row>
    <row r="280">
      <c r="A280" s="1">
        <v>278.0</v>
      </c>
      <c r="B280" s="1" t="s">
        <v>280</v>
      </c>
      <c r="C280" s="1">
        <v>51642.0</v>
      </c>
    </row>
    <row r="281">
      <c r="A281" s="1">
        <v>279.0</v>
      </c>
      <c r="B281" s="1" t="s">
        <v>281</v>
      </c>
      <c r="C281" s="1">
        <v>51746.0</v>
      </c>
    </row>
    <row r="282">
      <c r="A282" s="1">
        <v>280.0</v>
      </c>
      <c r="B282" s="1" t="s">
        <v>282</v>
      </c>
      <c r="C282" s="1">
        <v>51763.0</v>
      </c>
    </row>
    <row r="283">
      <c r="A283" s="1">
        <v>281.0</v>
      </c>
      <c r="B283" s="1" t="s">
        <v>283</v>
      </c>
      <c r="C283" s="1">
        <v>51842.0</v>
      </c>
    </row>
    <row r="284">
      <c r="A284" s="1">
        <v>282.0</v>
      </c>
      <c r="B284" s="1" t="s">
        <v>284</v>
      </c>
      <c r="C284" s="1">
        <v>51882.0</v>
      </c>
    </row>
    <row r="285">
      <c r="A285" s="1">
        <v>283.0</v>
      </c>
      <c r="B285" s="1" t="s">
        <v>285</v>
      </c>
      <c r="C285" s="1">
        <v>51887.0</v>
      </c>
    </row>
    <row r="286">
      <c r="A286" s="1">
        <v>284.0</v>
      </c>
      <c r="B286" s="1" t="s">
        <v>286</v>
      </c>
      <c r="C286" s="1">
        <v>51999.0</v>
      </c>
    </row>
    <row r="287">
      <c r="A287" s="1">
        <v>285.0</v>
      </c>
      <c r="B287" s="1" t="s">
        <v>287</v>
      </c>
      <c r="C287" s="1">
        <v>52033.0</v>
      </c>
    </row>
    <row r="288">
      <c r="A288" s="1">
        <v>286.0</v>
      </c>
      <c r="B288" s="1" t="s">
        <v>288</v>
      </c>
      <c r="C288" s="1">
        <v>52046.0</v>
      </c>
    </row>
    <row r="289">
      <c r="A289" s="1">
        <v>287.0</v>
      </c>
      <c r="B289" s="1" t="s">
        <v>289</v>
      </c>
      <c r="C289" s="1">
        <v>52066.0</v>
      </c>
    </row>
    <row r="290">
      <c r="A290" s="1">
        <v>288.0</v>
      </c>
      <c r="B290" s="1" t="s">
        <v>290</v>
      </c>
      <c r="C290" s="1">
        <v>52199.0</v>
      </c>
    </row>
    <row r="291">
      <c r="A291" s="1">
        <v>289.0</v>
      </c>
      <c r="B291" s="1" t="s">
        <v>291</v>
      </c>
      <c r="C291" s="1">
        <v>52351.0</v>
      </c>
    </row>
    <row r="292">
      <c r="A292" s="1">
        <v>290.0</v>
      </c>
      <c r="B292" s="1" t="s">
        <v>292</v>
      </c>
      <c r="C292" s="1">
        <v>52463.0</v>
      </c>
    </row>
    <row r="293">
      <c r="A293" s="1">
        <v>291.0</v>
      </c>
      <c r="B293" s="1" t="s">
        <v>293</v>
      </c>
      <c r="C293" s="1">
        <v>52566.0</v>
      </c>
    </row>
    <row r="294">
      <c r="A294" s="1">
        <v>292.0</v>
      </c>
      <c r="B294" s="1" t="s">
        <v>294</v>
      </c>
      <c r="C294" s="1">
        <v>52630.0</v>
      </c>
    </row>
    <row r="295">
      <c r="A295" s="1">
        <v>293.0</v>
      </c>
      <c r="B295" s="1" t="s">
        <v>295</v>
      </c>
      <c r="C295" s="1">
        <v>52675.0</v>
      </c>
    </row>
    <row r="296">
      <c r="A296" s="1">
        <v>294.0</v>
      </c>
      <c r="B296" s="1" t="s">
        <v>296</v>
      </c>
      <c r="C296" s="1">
        <v>52756.0</v>
      </c>
    </row>
    <row r="297">
      <c r="A297" s="1">
        <v>295.0</v>
      </c>
      <c r="B297" s="1" t="s">
        <v>297</v>
      </c>
      <c r="C297" s="1">
        <v>52799.0</v>
      </c>
    </row>
    <row r="298">
      <c r="A298" s="1">
        <v>296.0</v>
      </c>
      <c r="B298" s="1" t="s">
        <v>298</v>
      </c>
      <c r="C298" s="1">
        <v>52836.0</v>
      </c>
    </row>
    <row r="299">
      <c r="A299" s="1">
        <v>297.0</v>
      </c>
      <c r="B299" s="1" t="s">
        <v>299</v>
      </c>
      <c r="C299" s="1">
        <v>52845.0</v>
      </c>
    </row>
    <row r="300">
      <c r="A300" s="1">
        <v>298.0</v>
      </c>
      <c r="B300" s="1" t="s">
        <v>300</v>
      </c>
      <c r="C300" s="1">
        <v>52867.0</v>
      </c>
    </row>
    <row r="301">
      <c r="A301" s="1">
        <v>299.0</v>
      </c>
      <c r="B301" s="1" t="s">
        <v>301</v>
      </c>
      <c r="C301" s="1">
        <v>53200.0</v>
      </c>
    </row>
    <row r="302">
      <c r="A302" s="1">
        <v>300.0</v>
      </c>
      <c r="B302" s="1" t="s">
        <v>302</v>
      </c>
      <c r="C302" s="1">
        <v>53213.0</v>
      </c>
    </row>
    <row r="303">
      <c r="A303" s="1">
        <v>301.0</v>
      </c>
      <c r="B303" s="1" t="s">
        <v>303</v>
      </c>
      <c r="C303" s="1">
        <v>53341.0</v>
      </c>
    </row>
    <row r="304">
      <c r="A304" s="1">
        <v>302.0</v>
      </c>
      <c r="B304" s="1" t="s">
        <v>304</v>
      </c>
      <c r="C304" s="1">
        <v>53356.0</v>
      </c>
    </row>
    <row r="305">
      <c r="A305" s="1">
        <v>303.0</v>
      </c>
      <c r="B305" s="1" t="s">
        <v>305</v>
      </c>
      <c r="C305" s="1">
        <v>53451.0</v>
      </c>
    </row>
    <row r="306">
      <c r="A306" s="1">
        <v>304.0</v>
      </c>
      <c r="B306" s="1" t="s">
        <v>306</v>
      </c>
      <c r="C306" s="1">
        <v>53489.0</v>
      </c>
    </row>
    <row r="307">
      <c r="A307" s="1">
        <v>305.0</v>
      </c>
      <c r="B307" s="1" t="s">
        <v>307</v>
      </c>
      <c r="C307" s="1">
        <v>53715.0</v>
      </c>
    </row>
    <row r="308">
      <c r="A308" s="1">
        <v>306.0</v>
      </c>
      <c r="B308" s="1" t="s">
        <v>308</v>
      </c>
      <c r="C308" s="1">
        <v>53735.0</v>
      </c>
    </row>
    <row r="309">
      <c r="A309" s="1">
        <v>307.0</v>
      </c>
      <c r="B309" s="1" t="s">
        <v>309</v>
      </c>
      <c r="C309" s="1">
        <v>54193.0</v>
      </c>
    </row>
    <row r="310">
      <c r="A310" s="1">
        <v>308.0</v>
      </c>
      <c r="B310" s="1" t="s">
        <v>310</v>
      </c>
      <c r="C310" s="1">
        <v>54206.0</v>
      </c>
    </row>
    <row r="311">
      <c r="A311" s="1">
        <v>309.0</v>
      </c>
      <c r="B311" s="1" t="s">
        <v>311</v>
      </c>
      <c r="C311" s="1">
        <v>54222.0</v>
      </c>
    </row>
    <row r="312">
      <c r="A312" s="1">
        <v>310.0</v>
      </c>
      <c r="B312" s="1" t="s">
        <v>312</v>
      </c>
      <c r="C312" s="1">
        <v>54363.0</v>
      </c>
    </row>
    <row r="313">
      <c r="A313" s="1">
        <v>311.0</v>
      </c>
      <c r="B313" s="1" t="s">
        <v>313</v>
      </c>
      <c r="C313" s="1">
        <v>54383.0</v>
      </c>
    </row>
    <row r="314">
      <c r="A314" s="1">
        <v>312.0</v>
      </c>
      <c r="B314" s="1" t="s">
        <v>314</v>
      </c>
      <c r="C314" s="1">
        <v>54434.0</v>
      </c>
    </row>
    <row r="315">
      <c r="A315" s="1">
        <v>313.0</v>
      </c>
      <c r="B315" s="1" t="s">
        <v>315</v>
      </c>
      <c r="C315" s="1">
        <v>54435.0</v>
      </c>
    </row>
    <row r="316">
      <c r="A316" s="1">
        <v>314.0</v>
      </c>
      <c r="B316" s="1" t="s">
        <v>316</v>
      </c>
      <c r="C316" s="1">
        <v>54694.0</v>
      </c>
    </row>
    <row r="317">
      <c r="A317" s="1">
        <v>315.0</v>
      </c>
      <c r="B317" s="1" t="s">
        <v>317</v>
      </c>
      <c r="C317" s="1">
        <v>55136.0</v>
      </c>
    </row>
    <row r="318">
      <c r="A318" s="1">
        <v>316.0</v>
      </c>
      <c r="B318" s="1" t="s">
        <v>318</v>
      </c>
      <c r="C318" s="1">
        <v>55173.0</v>
      </c>
    </row>
    <row r="319">
      <c r="A319" s="1">
        <v>317.0</v>
      </c>
      <c r="B319" s="1" t="s">
        <v>319</v>
      </c>
      <c r="C319" s="1">
        <v>55360.0</v>
      </c>
    </row>
    <row r="320">
      <c r="A320" s="1">
        <v>318.0</v>
      </c>
      <c r="B320" s="1" t="s">
        <v>320</v>
      </c>
      <c r="C320" s="1">
        <v>55406.0</v>
      </c>
    </row>
    <row r="321">
      <c r="A321" s="1">
        <v>319.0</v>
      </c>
      <c r="B321" s="1" t="s">
        <v>321</v>
      </c>
      <c r="C321" s="1">
        <v>55417.0</v>
      </c>
    </row>
    <row r="322">
      <c r="A322" s="1">
        <v>320.0</v>
      </c>
      <c r="B322" s="1" t="s">
        <v>322</v>
      </c>
      <c r="C322" s="1">
        <v>55494.0</v>
      </c>
    </row>
    <row r="323">
      <c r="A323" s="1">
        <v>321.0</v>
      </c>
      <c r="B323" s="1" t="s">
        <v>323</v>
      </c>
      <c r="C323" s="1">
        <v>55535.0</v>
      </c>
    </row>
    <row r="324">
      <c r="A324" s="1">
        <v>322.0</v>
      </c>
      <c r="B324" s="1" t="s">
        <v>324</v>
      </c>
      <c r="C324" s="1">
        <v>55553.0</v>
      </c>
    </row>
    <row r="325">
      <c r="A325" s="1">
        <v>323.0</v>
      </c>
      <c r="B325" s="1" t="s">
        <v>325</v>
      </c>
      <c r="C325" s="1">
        <v>55718.0</v>
      </c>
    </row>
    <row r="326">
      <c r="A326" s="1">
        <v>324.0</v>
      </c>
      <c r="B326" s="1" t="s">
        <v>326</v>
      </c>
      <c r="C326" s="1">
        <v>55964.0</v>
      </c>
    </row>
    <row r="327">
      <c r="A327" s="1">
        <v>325.0</v>
      </c>
      <c r="B327" s="1" t="s">
        <v>327</v>
      </c>
      <c r="C327" s="1">
        <v>56072.0</v>
      </c>
    </row>
    <row r="328">
      <c r="A328" s="1">
        <v>326.0</v>
      </c>
      <c r="B328" s="1" t="s">
        <v>328</v>
      </c>
      <c r="C328" s="1">
        <v>56075.0</v>
      </c>
    </row>
    <row r="329">
      <c r="A329" s="1">
        <v>327.0</v>
      </c>
      <c r="B329" s="1" t="s">
        <v>329</v>
      </c>
      <c r="C329" s="1">
        <v>56104.0</v>
      </c>
    </row>
    <row r="330">
      <c r="A330" s="1">
        <v>328.0</v>
      </c>
      <c r="B330" s="1" t="s">
        <v>330</v>
      </c>
      <c r="C330" s="1">
        <v>56728.0</v>
      </c>
    </row>
    <row r="331">
      <c r="A331" s="1">
        <v>329.0</v>
      </c>
      <c r="B331" s="1" t="s">
        <v>331</v>
      </c>
      <c r="C331" s="1">
        <v>56751.0</v>
      </c>
    </row>
    <row r="332">
      <c r="A332" s="1">
        <v>330.0</v>
      </c>
      <c r="B332" s="1" t="s">
        <v>332</v>
      </c>
      <c r="C332" s="1">
        <v>56765.0</v>
      </c>
    </row>
    <row r="333">
      <c r="A333" s="1">
        <v>331.0</v>
      </c>
      <c r="B333" s="1" t="s">
        <v>333</v>
      </c>
      <c r="C333" s="1">
        <v>56880.0</v>
      </c>
    </row>
    <row r="334">
      <c r="A334" s="1">
        <v>332.0</v>
      </c>
      <c r="B334" s="1" t="s">
        <v>334</v>
      </c>
      <c r="C334" s="1">
        <v>56931.0</v>
      </c>
    </row>
    <row r="335">
      <c r="A335" s="1">
        <v>333.0</v>
      </c>
      <c r="B335" s="1" t="s">
        <v>335</v>
      </c>
      <c r="C335" s="1">
        <v>56963.0</v>
      </c>
    </row>
    <row r="336">
      <c r="A336" s="1">
        <v>334.0</v>
      </c>
      <c r="B336" s="1" t="s">
        <v>336</v>
      </c>
      <c r="C336" s="1">
        <v>56985.0</v>
      </c>
    </row>
    <row r="337">
      <c r="A337" s="1">
        <v>335.0</v>
      </c>
      <c r="B337" s="1" t="s">
        <v>337</v>
      </c>
      <c r="C337" s="1">
        <v>57125.0</v>
      </c>
    </row>
    <row r="338">
      <c r="A338" s="1">
        <v>336.0</v>
      </c>
      <c r="B338" s="1" t="s">
        <v>338</v>
      </c>
      <c r="C338" s="1">
        <v>57204.0</v>
      </c>
    </row>
    <row r="339">
      <c r="A339" s="1">
        <v>337.0</v>
      </c>
      <c r="B339" s="1" t="s">
        <v>339</v>
      </c>
      <c r="C339" s="1">
        <v>57285.0</v>
      </c>
    </row>
    <row r="340">
      <c r="A340" s="1">
        <v>338.0</v>
      </c>
      <c r="B340" s="1" t="s">
        <v>340</v>
      </c>
      <c r="C340" s="1">
        <v>57378.0</v>
      </c>
    </row>
    <row r="341">
      <c r="A341" s="1">
        <v>339.0</v>
      </c>
      <c r="B341" s="1" t="s">
        <v>341</v>
      </c>
      <c r="C341" s="1">
        <v>57379.0</v>
      </c>
    </row>
    <row r="342">
      <c r="A342" s="1">
        <v>340.0</v>
      </c>
      <c r="B342" s="1" t="s">
        <v>342</v>
      </c>
      <c r="C342" s="1">
        <v>57390.0</v>
      </c>
    </row>
    <row r="343">
      <c r="A343" s="1">
        <v>341.0</v>
      </c>
      <c r="B343" s="1" t="s">
        <v>343</v>
      </c>
      <c r="C343" s="1">
        <v>57411.0</v>
      </c>
    </row>
    <row r="344">
      <c r="A344" s="1">
        <v>342.0</v>
      </c>
      <c r="B344" s="1" t="s">
        <v>344</v>
      </c>
      <c r="C344" s="1">
        <v>57439.0</v>
      </c>
    </row>
    <row r="345">
      <c r="A345" s="1">
        <v>343.0</v>
      </c>
      <c r="B345" s="1" t="s">
        <v>345</v>
      </c>
      <c r="C345" s="1">
        <v>57576.0</v>
      </c>
    </row>
    <row r="346">
      <c r="A346" s="1">
        <v>344.0</v>
      </c>
      <c r="B346" s="1" t="s">
        <v>346</v>
      </c>
      <c r="C346" s="1">
        <v>57797.0</v>
      </c>
    </row>
    <row r="347">
      <c r="A347" s="1">
        <v>345.0</v>
      </c>
      <c r="B347" s="1" t="s">
        <v>347</v>
      </c>
      <c r="C347" s="1">
        <v>57917.0</v>
      </c>
    </row>
    <row r="348">
      <c r="A348" s="1">
        <v>346.0</v>
      </c>
      <c r="B348" s="1" t="s">
        <v>348</v>
      </c>
      <c r="C348" s="1">
        <v>57922.0</v>
      </c>
    </row>
    <row r="349">
      <c r="A349" s="1">
        <v>347.0</v>
      </c>
      <c r="B349" s="1" t="s">
        <v>349</v>
      </c>
      <c r="C349" s="1">
        <v>58454.0</v>
      </c>
    </row>
    <row r="350">
      <c r="A350" s="1">
        <v>348.0</v>
      </c>
      <c r="B350" s="1" t="s">
        <v>350</v>
      </c>
      <c r="C350" s="1">
        <v>58541.0</v>
      </c>
    </row>
    <row r="351">
      <c r="A351" s="1">
        <v>349.0</v>
      </c>
      <c r="B351" s="1" t="s">
        <v>351</v>
      </c>
      <c r="C351" s="1">
        <v>58651.0</v>
      </c>
    </row>
    <row r="352">
      <c r="A352" s="1">
        <v>350.0</v>
      </c>
      <c r="B352" s="1" t="s">
        <v>352</v>
      </c>
      <c r="C352" s="1">
        <v>58767.0</v>
      </c>
    </row>
    <row r="353">
      <c r="A353" s="1">
        <v>351.0</v>
      </c>
      <c r="B353" s="1" t="s">
        <v>353</v>
      </c>
      <c r="C353" s="1">
        <v>58808.0</v>
      </c>
    </row>
    <row r="354">
      <c r="A354" s="1">
        <v>352.0</v>
      </c>
      <c r="B354" s="1" t="s">
        <v>354</v>
      </c>
      <c r="C354" s="1">
        <v>58836.0</v>
      </c>
    </row>
    <row r="355">
      <c r="A355" s="1">
        <v>353.0</v>
      </c>
      <c r="B355" s="1" t="s">
        <v>355</v>
      </c>
      <c r="C355" s="1">
        <v>58839.0</v>
      </c>
    </row>
    <row r="356">
      <c r="A356" s="1">
        <v>354.0</v>
      </c>
      <c r="B356" s="1" t="s">
        <v>356</v>
      </c>
      <c r="C356" s="1">
        <v>58906.0</v>
      </c>
    </row>
    <row r="357">
      <c r="A357" s="1">
        <v>355.0</v>
      </c>
      <c r="B357" s="1" t="s">
        <v>357</v>
      </c>
      <c r="C357" s="1">
        <v>58939.0</v>
      </c>
    </row>
    <row r="358">
      <c r="A358" s="1">
        <v>356.0</v>
      </c>
      <c r="B358" s="1" t="s">
        <v>358</v>
      </c>
      <c r="C358" s="1">
        <v>58972.0</v>
      </c>
    </row>
    <row r="359">
      <c r="A359" s="1">
        <v>357.0</v>
      </c>
      <c r="B359" s="1" t="s">
        <v>359</v>
      </c>
      <c r="C359" s="1">
        <v>59045.0</v>
      </c>
    </row>
    <row r="360">
      <c r="A360" s="1">
        <v>358.0</v>
      </c>
      <c r="B360" s="1" t="s">
        <v>360</v>
      </c>
      <c r="C360" s="1">
        <v>59062.0</v>
      </c>
    </row>
    <row r="361">
      <c r="A361" s="1">
        <v>359.0</v>
      </c>
      <c r="B361" s="1" t="s">
        <v>361</v>
      </c>
      <c r="C361" s="1">
        <v>59088.0</v>
      </c>
    </row>
    <row r="362">
      <c r="A362" s="1">
        <v>360.0</v>
      </c>
      <c r="B362" s="1" t="s">
        <v>362</v>
      </c>
      <c r="C362" s="1">
        <v>59149.0</v>
      </c>
    </row>
    <row r="363">
      <c r="A363" s="1">
        <v>361.0</v>
      </c>
      <c r="B363" s="1" t="s">
        <v>363</v>
      </c>
      <c r="C363" s="1">
        <v>59151.0</v>
      </c>
    </row>
    <row r="364">
      <c r="A364" s="1">
        <v>362.0</v>
      </c>
      <c r="B364" s="1" t="s">
        <v>364</v>
      </c>
      <c r="C364" s="1">
        <v>59264.0</v>
      </c>
    </row>
    <row r="365">
      <c r="A365" s="1">
        <v>363.0</v>
      </c>
      <c r="B365" s="1" t="s">
        <v>365</v>
      </c>
      <c r="C365" s="1">
        <v>59399.0</v>
      </c>
    </row>
    <row r="366">
      <c r="A366" s="1">
        <v>364.0</v>
      </c>
      <c r="B366" s="1" t="s">
        <v>366</v>
      </c>
      <c r="C366" s="1">
        <v>59405.0</v>
      </c>
    </row>
    <row r="367">
      <c r="A367" s="1">
        <v>365.0</v>
      </c>
      <c r="B367" s="1" t="s">
        <v>367</v>
      </c>
      <c r="C367" s="1">
        <v>59515.0</v>
      </c>
    </row>
    <row r="368">
      <c r="A368" s="1">
        <v>366.0</v>
      </c>
      <c r="B368" s="1" t="s">
        <v>368</v>
      </c>
      <c r="C368" s="1">
        <v>59543.0</v>
      </c>
    </row>
    <row r="369">
      <c r="A369" s="1">
        <v>367.0</v>
      </c>
      <c r="B369" s="1" t="s">
        <v>369</v>
      </c>
      <c r="C369" s="1">
        <v>59651.0</v>
      </c>
    </row>
    <row r="370">
      <c r="A370" s="1">
        <v>368.0</v>
      </c>
      <c r="B370" s="1" t="s">
        <v>370</v>
      </c>
      <c r="C370" s="1">
        <v>59702.0</v>
      </c>
    </row>
    <row r="371">
      <c r="A371" s="1">
        <v>369.0</v>
      </c>
      <c r="B371" s="1" t="s">
        <v>371</v>
      </c>
      <c r="C371" s="1">
        <v>60168.0</v>
      </c>
    </row>
    <row r="372">
      <c r="A372" s="1">
        <v>370.0</v>
      </c>
      <c r="B372" s="1" t="s">
        <v>372</v>
      </c>
      <c r="C372" s="1">
        <v>60215.0</v>
      </c>
    </row>
    <row r="373">
      <c r="A373" s="1">
        <v>371.0</v>
      </c>
      <c r="B373" s="1" t="s">
        <v>373</v>
      </c>
      <c r="C373" s="1">
        <v>60257.0</v>
      </c>
    </row>
    <row r="374">
      <c r="A374" s="1">
        <v>372.0</v>
      </c>
      <c r="B374" s="1" t="s">
        <v>374</v>
      </c>
      <c r="C374" s="1">
        <v>60297.0</v>
      </c>
    </row>
    <row r="375">
      <c r="A375" s="1">
        <v>373.0</v>
      </c>
      <c r="B375" s="1" t="s">
        <v>375</v>
      </c>
      <c r="C375" s="1">
        <v>60334.0</v>
      </c>
    </row>
    <row r="376">
      <c r="A376" s="1">
        <v>374.0</v>
      </c>
      <c r="B376" s="1" t="s">
        <v>376</v>
      </c>
      <c r="C376" s="1">
        <v>60372.0</v>
      </c>
    </row>
    <row r="377">
      <c r="A377" s="1">
        <v>375.0</v>
      </c>
      <c r="B377" s="1" t="s">
        <v>377</v>
      </c>
      <c r="C377" s="1">
        <v>60450.0</v>
      </c>
    </row>
    <row r="378">
      <c r="A378" s="1">
        <v>376.0</v>
      </c>
      <c r="B378" s="1" t="s">
        <v>378</v>
      </c>
      <c r="C378" s="1">
        <v>60455.0</v>
      </c>
    </row>
    <row r="379">
      <c r="A379" s="1">
        <v>377.0</v>
      </c>
      <c r="B379" s="1" t="s">
        <v>379</v>
      </c>
      <c r="C379" s="1">
        <v>60468.0</v>
      </c>
    </row>
    <row r="380">
      <c r="A380" s="1">
        <v>378.0</v>
      </c>
      <c r="B380" s="1" t="s">
        <v>380</v>
      </c>
      <c r="C380" s="1">
        <v>60490.0</v>
      </c>
    </row>
    <row r="381">
      <c r="A381" s="1">
        <v>379.0</v>
      </c>
      <c r="B381" s="1" t="s">
        <v>381</v>
      </c>
      <c r="C381" s="1">
        <v>60533.0</v>
      </c>
    </row>
    <row r="382">
      <c r="A382" s="1">
        <v>380.0</v>
      </c>
      <c r="B382" s="1" t="s">
        <v>382</v>
      </c>
      <c r="C382" s="1">
        <v>60724.0</v>
      </c>
    </row>
    <row r="383">
      <c r="A383" s="1">
        <v>381.0</v>
      </c>
      <c r="B383" s="1" t="s">
        <v>383</v>
      </c>
      <c r="C383" s="1">
        <v>60806.0</v>
      </c>
    </row>
    <row r="384">
      <c r="A384" s="1">
        <v>382.0</v>
      </c>
      <c r="B384" s="1" t="s">
        <v>384</v>
      </c>
      <c r="C384" s="1">
        <v>61505.0</v>
      </c>
    </row>
    <row r="385">
      <c r="A385" s="1">
        <v>383.0</v>
      </c>
      <c r="B385" s="1" t="s">
        <v>385</v>
      </c>
      <c r="C385" s="1">
        <v>61581.0</v>
      </c>
    </row>
    <row r="386">
      <c r="A386" s="1">
        <v>384.0</v>
      </c>
      <c r="B386" s="1" t="s">
        <v>386</v>
      </c>
      <c r="C386" s="1">
        <v>61612.0</v>
      </c>
    </row>
    <row r="387">
      <c r="A387" s="1">
        <v>385.0</v>
      </c>
      <c r="B387" s="1" t="s">
        <v>387</v>
      </c>
      <c r="C387" s="1">
        <v>61689.0</v>
      </c>
    </row>
    <row r="388">
      <c r="A388" s="1">
        <v>386.0</v>
      </c>
      <c r="B388" s="1" t="s">
        <v>388</v>
      </c>
      <c r="C388" s="1">
        <v>61871.0</v>
      </c>
    </row>
    <row r="389">
      <c r="A389" s="1">
        <v>387.0</v>
      </c>
      <c r="B389" s="1" t="s">
        <v>389</v>
      </c>
      <c r="C389" s="1">
        <v>61939.0</v>
      </c>
    </row>
    <row r="390">
      <c r="A390" s="1">
        <v>388.0</v>
      </c>
      <c r="B390" s="1" t="s">
        <v>390</v>
      </c>
      <c r="C390" s="1">
        <v>61950.0</v>
      </c>
    </row>
    <row r="391">
      <c r="A391" s="1">
        <v>389.0</v>
      </c>
      <c r="B391" s="1" t="s">
        <v>391</v>
      </c>
      <c r="C391" s="1">
        <v>62175.0</v>
      </c>
    </row>
    <row r="392">
      <c r="A392" s="1">
        <v>390.0</v>
      </c>
      <c r="B392" s="1" t="s">
        <v>392</v>
      </c>
      <c r="C392" s="1">
        <v>62370.0</v>
      </c>
    </row>
    <row r="393">
      <c r="A393" s="1">
        <v>391.0</v>
      </c>
      <c r="B393" s="1" t="s">
        <v>393</v>
      </c>
      <c r="C393" s="1">
        <v>62397.0</v>
      </c>
    </row>
    <row r="394">
      <c r="A394" s="1">
        <v>392.0</v>
      </c>
      <c r="B394" s="1" t="s">
        <v>394</v>
      </c>
      <c r="C394" s="1">
        <v>62574.0</v>
      </c>
    </row>
    <row r="395">
      <c r="A395" s="1">
        <v>393.0</v>
      </c>
      <c r="B395" s="1" t="s">
        <v>395</v>
      </c>
      <c r="C395" s="1">
        <v>62641.0</v>
      </c>
    </row>
    <row r="396">
      <c r="A396" s="1">
        <v>394.0</v>
      </c>
      <c r="B396" s="1" t="s">
        <v>396</v>
      </c>
      <c r="C396" s="1">
        <v>62661.0</v>
      </c>
    </row>
    <row r="397">
      <c r="A397" s="1">
        <v>395.0</v>
      </c>
      <c r="B397" s="1" t="s">
        <v>397</v>
      </c>
      <c r="C397" s="1">
        <v>62664.0</v>
      </c>
    </row>
    <row r="398">
      <c r="A398" s="1">
        <v>396.0</v>
      </c>
      <c r="B398" s="1" t="s">
        <v>398</v>
      </c>
      <c r="C398" s="1">
        <v>62684.0</v>
      </c>
    </row>
    <row r="399">
      <c r="A399" s="1">
        <v>397.0</v>
      </c>
      <c r="B399" s="1" t="s">
        <v>399</v>
      </c>
      <c r="C399" s="1">
        <v>62725.0</v>
      </c>
    </row>
    <row r="400">
      <c r="A400" s="1">
        <v>398.0</v>
      </c>
      <c r="B400" s="1" t="s">
        <v>400</v>
      </c>
      <c r="C400" s="1">
        <v>62789.0</v>
      </c>
    </row>
    <row r="401">
      <c r="A401" s="1">
        <v>399.0</v>
      </c>
      <c r="B401" s="1" t="s">
        <v>401</v>
      </c>
      <c r="C401" s="1">
        <v>62805.0</v>
      </c>
    </row>
    <row r="402">
      <c r="A402" s="1">
        <v>400.0</v>
      </c>
      <c r="B402" s="1" t="s">
        <v>402</v>
      </c>
      <c r="C402" s="1">
        <v>62896.0</v>
      </c>
    </row>
    <row r="403">
      <c r="A403" s="1">
        <v>401.0</v>
      </c>
      <c r="B403" s="1" t="s">
        <v>403</v>
      </c>
      <c r="C403" s="1">
        <v>63027.0</v>
      </c>
    </row>
    <row r="404">
      <c r="A404" s="1">
        <v>402.0</v>
      </c>
      <c r="B404" s="1" t="s">
        <v>404</v>
      </c>
      <c r="C404" s="1">
        <v>63215.0</v>
      </c>
    </row>
    <row r="405">
      <c r="A405" s="1">
        <v>403.0</v>
      </c>
      <c r="B405" s="1" t="s">
        <v>405</v>
      </c>
      <c r="C405" s="1">
        <v>63263.0</v>
      </c>
    </row>
    <row r="406">
      <c r="A406" s="1">
        <v>404.0</v>
      </c>
      <c r="B406" s="1" t="s">
        <v>406</v>
      </c>
      <c r="C406" s="1">
        <v>63323.0</v>
      </c>
    </row>
    <row r="407">
      <c r="A407" s="1">
        <v>405.0</v>
      </c>
      <c r="B407" s="1" t="s">
        <v>407</v>
      </c>
      <c r="C407" s="1">
        <v>63358.0</v>
      </c>
    </row>
    <row r="408">
      <c r="A408" s="1">
        <v>406.0</v>
      </c>
      <c r="B408" s="1" t="s">
        <v>408</v>
      </c>
      <c r="C408" s="1">
        <v>63376.0</v>
      </c>
    </row>
    <row r="409">
      <c r="A409" s="1">
        <v>407.0</v>
      </c>
      <c r="B409" s="1" t="s">
        <v>409</v>
      </c>
      <c r="C409" s="1">
        <v>63438.0</v>
      </c>
    </row>
    <row r="410">
      <c r="A410" s="1">
        <v>408.0</v>
      </c>
      <c r="B410" s="1" t="s">
        <v>410</v>
      </c>
      <c r="C410" s="1">
        <v>63461.0</v>
      </c>
    </row>
    <row r="411">
      <c r="A411" s="1">
        <v>409.0</v>
      </c>
      <c r="B411" s="1" t="s">
        <v>411</v>
      </c>
      <c r="C411" s="1">
        <v>63463.0</v>
      </c>
    </row>
    <row r="412">
      <c r="A412" s="1">
        <v>410.0</v>
      </c>
      <c r="B412" s="1" t="s">
        <v>412</v>
      </c>
      <c r="C412" s="1">
        <v>63595.0</v>
      </c>
    </row>
    <row r="413">
      <c r="A413" s="1">
        <v>411.0</v>
      </c>
      <c r="B413" s="1" t="s">
        <v>413</v>
      </c>
      <c r="C413" s="1">
        <v>63604.0</v>
      </c>
    </row>
    <row r="414">
      <c r="A414" s="1">
        <v>412.0</v>
      </c>
      <c r="B414" s="1" t="s">
        <v>414</v>
      </c>
      <c r="C414" s="1">
        <v>63715.0</v>
      </c>
    </row>
    <row r="415">
      <c r="A415" s="1">
        <v>413.0</v>
      </c>
      <c r="B415" s="1" t="s">
        <v>415</v>
      </c>
      <c r="C415" s="1">
        <v>63798.0</v>
      </c>
    </row>
    <row r="416">
      <c r="A416" s="1">
        <v>414.0</v>
      </c>
      <c r="B416" s="1" t="s">
        <v>416</v>
      </c>
      <c r="C416" s="1">
        <v>64123.0</v>
      </c>
    </row>
    <row r="417">
      <c r="A417" s="1">
        <v>415.0</v>
      </c>
      <c r="B417" s="1" t="s">
        <v>417</v>
      </c>
      <c r="C417" s="1">
        <v>64174.0</v>
      </c>
    </row>
    <row r="418">
      <c r="A418" s="1">
        <v>416.0</v>
      </c>
      <c r="B418" s="1" t="s">
        <v>418</v>
      </c>
      <c r="C418" s="1">
        <v>64222.0</v>
      </c>
    </row>
    <row r="419">
      <c r="A419" s="1">
        <v>417.0</v>
      </c>
      <c r="B419" s="1" t="s">
        <v>419</v>
      </c>
      <c r="C419" s="1">
        <v>64230.0</v>
      </c>
    </row>
    <row r="420">
      <c r="A420" s="1">
        <v>418.0</v>
      </c>
      <c r="B420" s="1" t="s">
        <v>420</v>
      </c>
      <c r="C420" s="1">
        <v>64300.0</v>
      </c>
    </row>
    <row r="421">
      <c r="A421" s="1">
        <v>419.0</v>
      </c>
      <c r="B421" s="1" t="s">
        <v>421</v>
      </c>
      <c r="C421" s="1">
        <v>64370.0</v>
      </c>
    </row>
    <row r="422">
      <c r="A422" s="1">
        <v>420.0</v>
      </c>
      <c r="B422" s="1" t="s">
        <v>422</v>
      </c>
      <c r="C422" s="1">
        <v>64402.0</v>
      </c>
    </row>
    <row r="423">
      <c r="A423" s="1">
        <v>421.0</v>
      </c>
      <c r="B423" s="1" t="s">
        <v>423</v>
      </c>
      <c r="C423" s="1">
        <v>64422.0</v>
      </c>
    </row>
    <row r="424">
      <c r="A424" s="1">
        <v>422.0</v>
      </c>
      <c r="B424" s="1" t="s">
        <v>424</v>
      </c>
      <c r="C424" s="1">
        <v>64508.0</v>
      </c>
    </row>
    <row r="425">
      <c r="A425" s="1">
        <v>423.0</v>
      </c>
      <c r="B425" s="1" t="s">
        <v>425</v>
      </c>
      <c r="C425" s="1">
        <v>64566.0</v>
      </c>
    </row>
    <row r="426">
      <c r="A426" s="1">
        <v>424.0</v>
      </c>
      <c r="B426" s="1" t="s">
        <v>426</v>
      </c>
      <c r="C426" s="1">
        <v>64687.0</v>
      </c>
    </row>
    <row r="427">
      <c r="A427" s="1">
        <v>425.0</v>
      </c>
      <c r="B427" s="1" t="s">
        <v>427</v>
      </c>
      <c r="C427" s="1">
        <v>64784.0</v>
      </c>
    </row>
    <row r="428">
      <c r="A428" s="1">
        <v>426.0</v>
      </c>
      <c r="B428" s="1" t="s">
        <v>428</v>
      </c>
      <c r="C428" s="1">
        <v>64938.0</v>
      </c>
    </row>
    <row r="429">
      <c r="A429" s="1">
        <v>427.0</v>
      </c>
      <c r="B429" s="1" t="s">
        <v>429</v>
      </c>
      <c r="C429" s="1">
        <v>65002.0</v>
      </c>
    </row>
    <row r="430">
      <c r="A430" s="1">
        <v>428.0</v>
      </c>
      <c r="B430" s="1" t="s">
        <v>430</v>
      </c>
      <c r="C430" s="1">
        <v>65046.0</v>
      </c>
    </row>
    <row r="431">
      <c r="A431" s="1">
        <v>429.0</v>
      </c>
      <c r="B431" s="1" t="s">
        <v>431</v>
      </c>
      <c r="C431" s="1">
        <v>65060.0</v>
      </c>
    </row>
    <row r="432">
      <c r="A432" s="1">
        <v>430.0</v>
      </c>
      <c r="B432" s="1" t="s">
        <v>432</v>
      </c>
      <c r="C432" s="1">
        <v>65064.0</v>
      </c>
    </row>
    <row r="433">
      <c r="A433" s="1">
        <v>431.0</v>
      </c>
      <c r="B433" s="1" t="s">
        <v>433</v>
      </c>
      <c r="C433" s="1">
        <v>65105.0</v>
      </c>
    </row>
    <row r="434">
      <c r="A434" s="1">
        <v>432.0</v>
      </c>
      <c r="B434" s="1" t="s">
        <v>434</v>
      </c>
      <c r="C434" s="1">
        <v>65107.0</v>
      </c>
    </row>
    <row r="435">
      <c r="A435" s="1">
        <v>433.0</v>
      </c>
      <c r="B435" s="1" t="s">
        <v>435</v>
      </c>
      <c r="C435" s="1">
        <v>65363.0</v>
      </c>
    </row>
    <row r="436">
      <c r="A436" s="1">
        <v>434.0</v>
      </c>
      <c r="B436" s="1" t="s">
        <v>436</v>
      </c>
      <c r="C436" s="1">
        <v>65383.0</v>
      </c>
    </row>
    <row r="437">
      <c r="A437" s="1">
        <v>435.0</v>
      </c>
      <c r="B437" s="1" t="s">
        <v>437</v>
      </c>
      <c r="C437" s="1">
        <v>65393.0</v>
      </c>
    </row>
    <row r="438">
      <c r="A438" s="1">
        <v>436.0</v>
      </c>
      <c r="B438" s="1" t="s">
        <v>438</v>
      </c>
      <c r="C438" s="1">
        <v>65447.0</v>
      </c>
    </row>
    <row r="439">
      <c r="A439" s="1">
        <v>437.0</v>
      </c>
      <c r="B439" s="1" t="s">
        <v>439</v>
      </c>
      <c r="C439" s="1">
        <v>65814.0</v>
      </c>
    </row>
    <row r="440">
      <c r="A440" s="1">
        <v>438.0</v>
      </c>
      <c r="B440" s="1" t="s">
        <v>440</v>
      </c>
      <c r="C440" s="1">
        <v>65836.0</v>
      </c>
    </row>
    <row r="441">
      <c r="A441" s="1">
        <v>439.0</v>
      </c>
      <c r="B441" s="1" t="s">
        <v>441</v>
      </c>
      <c r="C441" s="1">
        <v>66121.0</v>
      </c>
    </row>
    <row r="442">
      <c r="A442" s="1">
        <v>440.0</v>
      </c>
      <c r="B442" s="1" t="s">
        <v>442</v>
      </c>
      <c r="C442" s="1">
        <v>66176.0</v>
      </c>
    </row>
    <row r="443">
      <c r="A443" s="1">
        <v>441.0</v>
      </c>
      <c r="B443" s="1" t="s">
        <v>443</v>
      </c>
      <c r="C443" s="1">
        <v>66184.0</v>
      </c>
    </row>
    <row r="444">
      <c r="A444" s="1">
        <v>442.0</v>
      </c>
      <c r="B444" s="1" t="s">
        <v>444</v>
      </c>
      <c r="C444" s="1">
        <v>66214.0</v>
      </c>
    </row>
    <row r="445">
      <c r="A445" s="1">
        <v>443.0</v>
      </c>
      <c r="B445" s="1" t="s">
        <v>445</v>
      </c>
      <c r="C445" s="1">
        <v>66477.0</v>
      </c>
    </row>
    <row r="446">
      <c r="A446" s="1">
        <v>444.0</v>
      </c>
      <c r="B446" s="1" t="s">
        <v>446</v>
      </c>
      <c r="C446" s="1">
        <v>66548.0</v>
      </c>
    </row>
    <row r="447">
      <c r="A447" s="1">
        <v>445.0</v>
      </c>
      <c r="B447" s="1" t="s">
        <v>447</v>
      </c>
      <c r="C447" s="1">
        <v>66598.0</v>
      </c>
    </row>
    <row r="448">
      <c r="A448" s="1">
        <v>446.0</v>
      </c>
      <c r="B448" s="1" t="s">
        <v>448</v>
      </c>
      <c r="C448" s="1">
        <v>66619.0</v>
      </c>
    </row>
    <row r="449">
      <c r="A449" s="1">
        <v>447.0</v>
      </c>
      <c r="B449" s="1" t="s">
        <v>449</v>
      </c>
      <c r="C449" s="1">
        <v>66831.0</v>
      </c>
    </row>
    <row r="450">
      <c r="A450" s="1">
        <v>448.0</v>
      </c>
      <c r="B450" s="1" t="s">
        <v>450</v>
      </c>
      <c r="C450" s="1">
        <v>66878.0</v>
      </c>
    </row>
    <row r="451">
      <c r="A451" s="1">
        <v>449.0</v>
      </c>
      <c r="B451" s="1" t="s">
        <v>451</v>
      </c>
      <c r="C451" s="1">
        <v>67042.0</v>
      </c>
    </row>
    <row r="452">
      <c r="A452" s="1">
        <v>450.0</v>
      </c>
      <c r="B452" s="1" t="s">
        <v>452</v>
      </c>
      <c r="C452" s="1">
        <v>67198.0</v>
      </c>
    </row>
    <row r="453">
      <c r="A453" s="1">
        <v>451.0</v>
      </c>
      <c r="B453" s="1" t="s">
        <v>453</v>
      </c>
      <c r="C453" s="1">
        <v>67313.0</v>
      </c>
    </row>
    <row r="454">
      <c r="A454" s="1">
        <v>452.0</v>
      </c>
      <c r="B454" s="1" t="s">
        <v>454</v>
      </c>
      <c r="C454" s="1">
        <v>67372.0</v>
      </c>
    </row>
    <row r="455">
      <c r="A455" s="1">
        <v>453.0</v>
      </c>
      <c r="B455" s="1" t="s">
        <v>455</v>
      </c>
      <c r="C455" s="1">
        <v>67506.0</v>
      </c>
    </row>
    <row r="456">
      <c r="A456" s="1">
        <v>454.0</v>
      </c>
      <c r="B456" s="1" t="s">
        <v>456</v>
      </c>
      <c r="C456" s="1">
        <v>67599.0</v>
      </c>
    </row>
    <row r="457">
      <c r="A457" s="1">
        <v>455.0</v>
      </c>
      <c r="B457" s="1" t="s">
        <v>457</v>
      </c>
      <c r="C457" s="1">
        <v>67639.0</v>
      </c>
    </row>
    <row r="458">
      <c r="A458" s="1">
        <v>456.0</v>
      </c>
      <c r="B458" s="1" t="s">
        <v>458</v>
      </c>
      <c r="C458" s="1">
        <v>67903.0</v>
      </c>
    </row>
    <row r="459">
      <c r="A459" s="1">
        <v>457.0</v>
      </c>
      <c r="B459" s="1" t="s">
        <v>459</v>
      </c>
      <c r="C459" s="1">
        <v>67919.0</v>
      </c>
    </row>
    <row r="460">
      <c r="A460" s="1">
        <v>458.0</v>
      </c>
      <c r="B460" s="1" t="s">
        <v>460</v>
      </c>
      <c r="C460" s="1">
        <v>67982.0</v>
      </c>
    </row>
    <row r="461">
      <c r="A461" s="1">
        <v>459.0</v>
      </c>
      <c r="B461" s="1" t="s">
        <v>461</v>
      </c>
      <c r="C461" s="1">
        <v>68229.0</v>
      </c>
    </row>
    <row r="462">
      <c r="A462" s="1">
        <v>460.0</v>
      </c>
      <c r="B462" s="1" t="s">
        <v>462</v>
      </c>
      <c r="C462" s="1">
        <v>68404.0</v>
      </c>
    </row>
    <row r="463">
      <c r="A463" s="1">
        <v>461.0</v>
      </c>
      <c r="B463" s="1" t="s">
        <v>463</v>
      </c>
      <c r="C463" s="1">
        <v>68472.0</v>
      </c>
    </row>
    <row r="464">
      <c r="A464" s="1">
        <v>462.0</v>
      </c>
      <c r="B464" s="1" t="s">
        <v>464</v>
      </c>
      <c r="C464" s="1">
        <v>68610.0</v>
      </c>
    </row>
    <row r="465">
      <c r="A465" s="1">
        <v>463.0</v>
      </c>
      <c r="B465" s="1" t="s">
        <v>465</v>
      </c>
      <c r="C465" s="1">
        <v>68729.0</v>
      </c>
    </row>
    <row r="466">
      <c r="A466" s="1">
        <v>464.0</v>
      </c>
      <c r="B466" s="1" t="s">
        <v>466</v>
      </c>
      <c r="C466" s="1">
        <v>68822.0</v>
      </c>
    </row>
    <row r="467">
      <c r="A467" s="1">
        <v>465.0</v>
      </c>
      <c r="B467" s="1" t="s">
        <v>467</v>
      </c>
      <c r="C467" s="1">
        <v>68918.0</v>
      </c>
    </row>
    <row r="468">
      <c r="A468" s="1">
        <v>466.0</v>
      </c>
      <c r="B468" s="1" t="s">
        <v>468</v>
      </c>
      <c r="C468" s="1">
        <v>69011.0</v>
      </c>
    </row>
    <row r="469">
      <c r="A469" s="1">
        <v>467.0</v>
      </c>
      <c r="B469" s="1" t="s">
        <v>469</v>
      </c>
      <c r="C469" s="1">
        <v>69100.0</v>
      </c>
    </row>
    <row r="470">
      <c r="A470" s="1">
        <v>468.0</v>
      </c>
      <c r="B470" s="1" t="s">
        <v>470</v>
      </c>
      <c r="C470" s="1">
        <v>69433.0</v>
      </c>
    </row>
    <row r="471">
      <c r="A471" s="1">
        <v>469.0</v>
      </c>
      <c r="B471" s="1" t="s">
        <v>471</v>
      </c>
      <c r="C471" s="1">
        <v>69487.0</v>
      </c>
    </row>
    <row r="472">
      <c r="A472" s="1">
        <v>470.0</v>
      </c>
      <c r="B472" s="1" t="s">
        <v>472</v>
      </c>
      <c r="C472" s="1">
        <v>69526.0</v>
      </c>
    </row>
    <row r="473">
      <c r="A473" s="1">
        <v>471.0</v>
      </c>
      <c r="B473" s="1" t="s">
        <v>473</v>
      </c>
      <c r="C473" s="1">
        <v>69626.0</v>
      </c>
    </row>
    <row r="474">
      <c r="A474" s="1">
        <v>472.0</v>
      </c>
      <c r="B474" s="1" t="s">
        <v>474</v>
      </c>
      <c r="C474" s="1">
        <v>69761.0</v>
      </c>
    </row>
    <row r="475">
      <c r="A475" s="1">
        <v>473.0</v>
      </c>
      <c r="B475" s="1" t="s">
        <v>475</v>
      </c>
      <c r="C475" s="1">
        <v>69900.0</v>
      </c>
    </row>
    <row r="476">
      <c r="A476" s="1">
        <v>474.0</v>
      </c>
      <c r="B476" s="1" t="s">
        <v>476</v>
      </c>
      <c r="C476" s="1">
        <v>70006.0</v>
      </c>
    </row>
    <row r="477">
      <c r="A477" s="1">
        <v>475.0</v>
      </c>
      <c r="B477" s="1" t="s">
        <v>477</v>
      </c>
      <c r="C477" s="1">
        <v>70008.0</v>
      </c>
    </row>
    <row r="478">
      <c r="A478" s="1">
        <v>476.0</v>
      </c>
      <c r="B478" s="1" t="s">
        <v>478</v>
      </c>
      <c r="C478" s="1">
        <v>70036.0</v>
      </c>
    </row>
    <row r="479">
      <c r="A479" s="1">
        <v>477.0</v>
      </c>
      <c r="B479" s="1" t="s">
        <v>479</v>
      </c>
      <c r="C479" s="1">
        <v>70073.0</v>
      </c>
    </row>
    <row r="480">
      <c r="A480" s="1">
        <v>478.0</v>
      </c>
      <c r="B480" s="1" t="s">
        <v>480</v>
      </c>
      <c r="C480" s="1">
        <v>70080.0</v>
      </c>
    </row>
    <row r="481">
      <c r="A481" s="1">
        <v>479.0</v>
      </c>
      <c r="B481" s="1" t="s">
        <v>481</v>
      </c>
      <c r="C481" s="1">
        <v>70212.0</v>
      </c>
    </row>
    <row r="482">
      <c r="A482" s="1">
        <v>480.0</v>
      </c>
      <c r="B482" s="1" t="s">
        <v>482</v>
      </c>
      <c r="C482" s="1">
        <v>70218.0</v>
      </c>
    </row>
    <row r="483">
      <c r="A483" s="1">
        <v>481.0</v>
      </c>
      <c r="B483" s="1" t="s">
        <v>483</v>
      </c>
      <c r="C483" s="1">
        <v>70227.0</v>
      </c>
    </row>
    <row r="484">
      <c r="A484" s="1">
        <v>482.0</v>
      </c>
      <c r="B484" s="1" t="s">
        <v>484</v>
      </c>
      <c r="C484" s="1">
        <v>70272.0</v>
      </c>
    </row>
    <row r="485">
      <c r="A485" s="1">
        <v>483.0</v>
      </c>
      <c r="B485" s="1" t="s">
        <v>485</v>
      </c>
      <c r="C485" s="1">
        <v>70296.0</v>
      </c>
    </row>
    <row r="486">
      <c r="A486" s="1">
        <v>484.0</v>
      </c>
      <c r="B486" s="1" t="s">
        <v>486</v>
      </c>
      <c r="C486" s="1">
        <v>70381.0</v>
      </c>
    </row>
    <row r="487">
      <c r="A487" s="1">
        <v>485.0</v>
      </c>
      <c r="B487" s="1" t="s">
        <v>487</v>
      </c>
      <c r="C487" s="1">
        <v>70586.0</v>
      </c>
    </row>
    <row r="488">
      <c r="A488" s="1">
        <v>486.0</v>
      </c>
      <c r="B488" s="1" t="s">
        <v>488</v>
      </c>
      <c r="C488" s="1">
        <v>70669.0</v>
      </c>
    </row>
    <row r="489">
      <c r="A489" s="1">
        <v>487.0</v>
      </c>
      <c r="B489" s="1" t="s">
        <v>489</v>
      </c>
      <c r="C489" s="1">
        <v>70748.0</v>
      </c>
    </row>
    <row r="490">
      <c r="A490" s="1">
        <v>488.0</v>
      </c>
      <c r="B490" s="1" t="s">
        <v>490</v>
      </c>
      <c r="C490" s="1">
        <v>70814.0</v>
      </c>
    </row>
    <row r="491">
      <c r="A491" s="1">
        <v>489.0</v>
      </c>
      <c r="B491" s="1" t="s">
        <v>491</v>
      </c>
      <c r="C491" s="1">
        <v>70917.0</v>
      </c>
    </row>
    <row r="492">
      <c r="A492" s="1">
        <v>490.0</v>
      </c>
      <c r="B492" s="1" t="s">
        <v>492</v>
      </c>
      <c r="C492" s="1">
        <v>71037.0</v>
      </c>
    </row>
    <row r="493">
      <c r="A493" s="1">
        <v>491.0</v>
      </c>
      <c r="B493" s="1" t="s">
        <v>493</v>
      </c>
      <c r="C493" s="1">
        <v>71157.0</v>
      </c>
    </row>
    <row r="494">
      <c r="A494" s="1">
        <v>492.0</v>
      </c>
      <c r="B494" s="1" t="s">
        <v>494</v>
      </c>
      <c r="C494" s="1">
        <v>71258.0</v>
      </c>
    </row>
    <row r="495">
      <c r="A495" s="1">
        <v>493.0</v>
      </c>
      <c r="B495" s="1" t="s">
        <v>495</v>
      </c>
      <c r="C495" s="1">
        <v>71385.0</v>
      </c>
    </row>
    <row r="496">
      <c r="A496" s="1">
        <v>494.0</v>
      </c>
      <c r="B496" s="1" t="s">
        <v>496</v>
      </c>
      <c r="C496" s="1">
        <v>71495.0</v>
      </c>
    </row>
    <row r="497">
      <c r="A497" s="1">
        <v>495.0</v>
      </c>
      <c r="B497" s="1" t="s">
        <v>497</v>
      </c>
      <c r="C497" s="1">
        <v>71560.0</v>
      </c>
    </row>
    <row r="498">
      <c r="A498" s="1">
        <v>496.0</v>
      </c>
      <c r="B498" s="1" t="s">
        <v>498</v>
      </c>
      <c r="C498" s="1">
        <v>71753.0</v>
      </c>
    </row>
    <row r="499">
      <c r="A499" s="1">
        <v>497.0</v>
      </c>
      <c r="B499" s="1" t="s">
        <v>499</v>
      </c>
      <c r="C499" s="1">
        <v>71861.0</v>
      </c>
    </row>
    <row r="500">
      <c r="A500" s="1">
        <v>498.0</v>
      </c>
      <c r="B500" s="1" t="s">
        <v>500</v>
      </c>
      <c r="C500" s="1">
        <v>71904.0</v>
      </c>
    </row>
    <row r="501">
      <c r="A501" s="1">
        <v>499.0</v>
      </c>
      <c r="B501" s="1" t="s">
        <v>501</v>
      </c>
      <c r="C501" s="1">
        <v>72405.0</v>
      </c>
    </row>
    <row r="502">
      <c r="A502" s="1">
        <v>500.0</v>
      </c>
      <c r="B502" s="1" t="s">
        <v>502</v>
      </c>
      <c r="C502" s="1">
        <v>72543.0</v>
      </c>
    </row>
    <row r="503">
      <c r="A503" s="1">
        <v>501.0</v>
      </c>
      <c r="B503" s="1" t="s">
        <v>503</v>
      </c>
      <c r="C503" s="1">
        <v>72643.0</v>
      </c>
    </row>
    <row r="504">
      <c r="A504" s="1">
        <v>502.0</v>
      </c>
      <c r="B504" s="1" t="s">
        <v>504</v>
      </c>
      <c r="C504" s="1">
        <v>72652.0</v>
      </c>
    </row>
    <row r="505">
      <c r="A505" s="1">
        <v>503.0</v>
      </c>
      <c r="B505" s="1" t="s">
        <v>505</v>
      </c>
      <c r="C505" s="1">
        <v>72682.0</v>
      </c>
    </row>
    <row r="506">
      <c r="A506" s="1">
        <v>504.0</v>
      </c>
      <c r="B506" s="1" t="s">
        <v>506</v>
      </c>
      <c r="C506" s="1">
        <v>72682.0</v>
      </c>
    </row>
    <row r="507">
      <c r="A507" s="1">
        <v>505.0</v>
      </c>
      <c r="B507" s="1" t="s">
        <v>507</v>
      </c>
      <c r="C507" s="1">
        <v>72813.0</v>
      </c>
    </row>
    <row r="508">
      <c r="A508" s="1">
        <v>506.0</v>
      </c>
      <c r="B508" s="1" t="s">
        <v>508</v>
      </c>
      <c r="C508" s="1">
        <v>72846.0</v>
      </c>
    </row>
    <row r="509">
      <c r="A509" s="1">
        <v>507.0</v>
      </c>
      <c r="B509" s="1" t="s">
        <v>509</v>
      </c>
      <c r="C509" s="1">
        <v>72888.0</v>
      </c>
    </row>
    <row r="510">
      <c r="A510" s="1">
        <v>508.0</v>
      </c>
      <c r="B510" s="1" t="s">
        <v>510</v>
      </c>
      <c r="C510" s="1">
        <v>73085.0</v>
      </c>
    </row>
    <row r="511">
      <c r="A511" s="1">
        <v>509.0</v>
      </c>
      <c r="B511" s="1" t="s">
        <v>511</v>
      </c>
      <c r="C511" s="1">
        <v>73094.0</v>
      </c>
    </row>
    <row r="512">
      <c r="A512" s="1">
        <v>510.0</v>
      </c>
      <c r="B512" s="1" t="s">
        <v>512</v>
      </c>
      <c r="C512" s="1">
        <v>73130.0</v>
      </c>
    </row>
    <row r="513">
      <c r="A513" s="1">
        <v>511.0</v>
      </c>
      <c r="B513" s="1" t="s">
        <v>513</v>
      </c>
      <c r="C513" s="1">
        <v>73269.0</v>
      </c>
    </row>
    <row r="514">
      <c r="A514" s="1">
        <v>512.0</v>
      </c>
      <c r="B514" s="1" t="s">
        <v>514</v>
      </c>
      <c r="C514" s="1">
        <v>73284.0</v>
      </c>
    </row>
    <row r="515">
      <c r="A515" s="1">
        <v>513.0</v>
      </c>
      <c r="B515" s="1" t="s">
        <v>515</v>
      </c>
      <c r="C515" s="1">
        <v>73636.0</v>
      </c>
    </row>
    <row r="516">
      <c r="A516" s="1">
        <v>514.0</v>
      </c>
      <c r="B516" s="1" t="s">
        <v>516</v>
      </c>
      <c r="C516" s="1">
        <v>73657.0</v>
      </c>
    </row>
    <row r="517">
      <c r="A517" s="1">
        <v>515.0</v>
      </c>
      <c r="B517" s="1" t="s">
        <v>517</v>
      </c>
      <c r="C517" s="1">
        <v>73867.0</v>
      </c>
    </row>
    <row r="518">
      <c r="A518" s="1">
        <v>516.0</v>
      </c>
      <c r="B518" s="1" t="s">
        <v>518</v>
      </c>
      <c r="C518" s="1">
        <v>73977.0</v>
      </c>
    </row>
    <row r="519">
      <c r="A519" s="1">
        <v>517.0</v>
      </c>
      <c r="B519" s="1" t="s">
        <v>519</v>
      </c>
      <c r="C519" s="1">
        <v>74038.0</v>
      </c>
    </row>
    <row r="520">
      <c r="A520" s="1">
        <v>518.0</v>
      </c>
      <c r="B520" s="1" t="s">
        <v>520</v>
      </c>
      <c r="C520" s="1">
        <v>74045.0</v>
      </c>
    </row>
    <row r="521">
      <c r="A521" s="1">
        <v>519.0</v>
      </c>
      <c r="B521" s="1" t="s">
        <v>521</v>
      </c>
      <c r="C521" s="1">
        <v>74127.0</v>
      </c>
    </row>
    <row r="522">
      <c r="A522" s="1">
        <v>520.0</v>
      </c>
      <c r="B522" s="1" t="s">
        <v>522</v>
      </c>
      <c r="C522" s="1">
        <v>74205.0</v>
      </c>
    </row>
    <row r="523">
      <c r="A523" s="1">
        <v>521.0</v>
      </c>
      <c r="B523" s="1" t="s">
        <v>523</v>
      </c>
      <c r="C523" s="1">
        <v>74240.0</v>
      </c>
    </row>
    <row r="524">
      <c r="A524" s="1">
        <v>522.0</v>
      </c>
      <c r="B524" s="1" t="s">
        <v>524</v>
      </c>
      <c r="C524" s="1">
        <v>74269.0</v>
      </c>
    </row>
    <row r="525">
      <c r="A525" s="1">
        <v>523.0</v>
      </c>
      <c r="B525" s="1" t="s">
        <v>525</v>
      </c>
      <c r="C525" s="1">
        <v>74458.0</v>
      </c>
    </row>
    <row r="526">
      <c r="A526" s="1">
        <v>524.0</v>
      </c>
      <c r="B526" s="1" t="s">
        <v>526</v>
      </c>
      <c r="C526" s="1">
        <v>74546.0</v>
      </c>
    </row>
    <row r="527">
      <c r="A527" s="1">
        <v>525.0</v>
      </c>
      <c r="B527" s="1" t="s">
        <v>527</v>
      </c>
      <c r="C527" s="1">
        <v>74590.0</v>
      </c>
    </row>
    <row r="528">
      <c r="A528" s="1">
        <v>526.0</v>
      </c>
      <c r="B528" s="1" t="s">
        <v>528</v>
      </c>
      <c r="C528" s="1">
        <v>74594.0</v>
      </c>
    </row>
    <row r="529">
      <c r="A529" s="1">
        <v>527.0</v>
      </c>
      <c r="B529" s="1" t="s">
        <v>529</v>
      </c>
      <c r="C529" s="1">
        <v>74679.0</v>
      </c>
    </row>
    <row r="530">
      <c r="A530" s="1">
        <v>528.0</v>
      </c>
      <c r="B530" s="1" t="s">
        <v>530</v>
      </c>
      <c r="C530" s="1">
        <v>74684.0</v>
      </c>
    </row>
    <row r="531">
      <c r="A531" s="1">
        <v>529.0</v>
      </c>
      <c r="B531" s="1" t="s">
        <v>531</v>
      </c>
      <c r="C531" s="1">
        <v>74809.0</v>
      </c>
    </row>
    <row r="532">
      <c r="A532" s="1">
        <v>530.0</v>
      </c>
      <c r="B532" s="1" t="s">
        <v>532</v>
      </c>
      <c r="C532" s="1">
        <v>75082.0</v>
      </c>
    </row>
    <row r="533">
      <c r="A533" s="1">
        <v>531.0</v>
      </c>
      <c r="B533" s="1" t="s">
        <v>533</v>
      </c>
      <c r="C533" s="1">
        <v>75118.0</v>
      </c>
    </row>
    <row r="534">
      <c r="A534" s="1">
        <v>532.0</v>
      </c>
      <c r="B534" s="1" t="s">
        <v>534</v>
      </c>
      <c r="C534" s="1">
        <v>75124.0</v>
      </c>
    </row>
    <row r="535">
      <c r="A535" s="1">
        <v>533.0</v>
      </c>
      <c r="B535" s="1" t="s">
        <v>535</v>
      </c>
      <c r="C535" s="1">
        <v>75395.0</v>
      </c>
    </row>
    <row r="536">
      <c r="A536" s="1">
        <v>534.0</v>
      </c>
      <c r="B536" s="1" t="s">
        <v>536</v>
      </c>
      <c r="C536" s="1">
        <v>75440.0</v>
      </c>
    </row>
    <row r="537">
      <c r="A537" s="1">
        <v>535.0</v>
      </c>
      <c r="B537" s="1" t="s">
        <v>537</v>
      </c>
      <c r="C537" s="1">
        <v>75623.0</v>
      </c>
    </row>
    <row r="538">
      <c r="A538" s="1">
        <v>536.0</v>
      </c>
      <c r="B538" s="1" t="s">
        <v>538</v>
      </c>
      <c r="C538" s="1">
        <v>75698.0</v>
      </c>
    </row>
    <row r="539">
      <c r="A539" s="1">
        <v>537.0</v>
      </c>
      <c r="B539" s="1" t="s">
        <v>539</v>
      </c>
      <c r="C539" s="1">
        <v>75901.0</v>
      </c>
    </row>
    <row r="540">
      <c r="A540" s="1">
        <v>538.0</v>
      </c>
      <c r="B540" s="1" t="s">
        <v>540</v>
      </c>
      <c r="C540" s="1">
        <v>75991.0</v>
      </c>
    </row>
    <row r="541">
      <c r="A541" s="1">
        <v>539.0</v>
      </c>
      <c r="B541" s="1" t="s">
        <v>541</v>
      </c>
      <c r="C541" s="1">
        <v>75993.0</v>
      </c>
    </row>
    <row r="542">
      <c r="A542" s="1">
        <v>540.0</v>
      </c>
      <c r="B542" s="1" t="s">
        <v>542</v>
      </c>
      <c r="C542" s="1">
        <v>76004.0</v>
      </c>
    </row>
    <row r="543">
      <c r="A543" s="1">
        <v>541.0</v>
      </c>
      <c r="B543" s="1" t="s">
        <v>543</v>
      </c>
      <c r="C543" s="1">
        <v>76358.0</v>
      </c>
    </row>
    <row r="544">
      <c r="A544" s="1">
        <v>542.0</v>
      </c>
      <c r="B544" s="1" t="s">
        <v>544</v>
      </c>
      <c r="C544" s="1">
        <v>76456.0</v>
      </c>
    </row>
    <row r="545">
      <c r="A545" s="1">
        <v>543.0</v>
      </c>
      <c r="B545" s="1" t="s">
        <v>545</v>
      </c>
      <c r="C545" s="1">
        <v>76459.0</v>
      </c>
    </row>
    <row r="546">
      <c r="A546" s="1">
        <v>544.0</v>
      </c>
      <c r="B546" s="1" t="s">
        <v>546</v>
      </c>
      <c r="C546" s="1">
        <v>76659.0</v>
      </c>
    </row>
    <row r="547">
      <c r="A547" s="1">
        <v>545.0</v>
      </c>
      <c r="B547" s="1" t="s">
        <v>547</v>
      </c>
      <c r="C547" s="1">
        <v>76683.0</v>
      </c>
    </row>
    <row r="548">
      <c r="A548" s="1">
        <v>546.0</v>
      </c>
      <c r="B548" s="1" t="s">
        <v>548</v>
      </c>
      <c r="C548" s="1">
        <v>76711.0</v>
      </c>
    </row>
    <row r="549">
      <c r="A549" s="1">
        <v>547.0</v>
      </c>
      <c r="B549" s="1" t="s">
        <v>549</v>
      </c>
      <c r="C549" s="1">
        <v>76792.0</v>
      </c>
    </row>
    <row r="550">
      <c r="A550" s="1">
        <v>548.0</v>
      </c>
      <c r="B550" s="1" t="s">
        <v>550</v>
      </c>
      <c r="C550" s="1">
        <v>76857.0</v>
      </c>
    </row>
    <row r="551">
      <c r="A551" s="1">
        <v>549.0</v>
      </c>
      <c r="B551" s="1" t="s">
        <v>551</v>
      </c>
      <c r="C551" s="1">
        <v>76903.0</v>
      </c>
    </row>
    <row r="552">
      <c r="A552" s="1">
        <v>550.0</v>
      </c>
      <c r="B552" s="1" t="s">
        <v>552</v>
      </c>
      <c r="C552" s="1">
        <v>76964.0</v>
      </c>
    </row>
    <row r="553">
      <c r="A553" s="1">
        <v>551.0</v>
      </c>
      <c r="B553" s="1" t="s">
        <v>553</v>
      </c>
      <c r="C553" s="1">
        <v>76992.0</v>
      </c>
    </row>
    <row r="554">
      <c r="A554" s="1">
        <v>552.0</v>
      </c>
      <c r="B554" s="1" t="s">
        <v>554</v>
      </c>
      <c r="C554" s="1">
        <v>77108.0</v>
      </c>
    </row>
    <row r="555">
      <c r="A555" s="1">
        <v>553.0</v>
      </c>
      <c r="B555" s="1" t="s">
        <v>555</v>
      </c>
      <c r="C555" s="1">
        <v>77136.0</v>
      </c>
    </row>
    <row r="556">
      <c r="A556" s="1">
        <v>554.0</v>
      </c>
      <c r="B556" s="1" t="s">
        <v>556</v>
      </c>
      <c r="C556" s="1">
        <v>77219.0</v>
      </c>
    </row>
    <row r="557">
      <c r="A557" s="1">
        <v>555.0</v>
      </c>
      <c r="B557" s="1" t="s">
        <v>557</v>
      </c>
      <c r="C557" s="1">
        <v>77230.0</v>
      </c>
    </row>
    <row r="558">
      <c r="A558" s="1">
        <v>556.0</v>
      </c>
      <c r="B558" s="1" t="s">
        <v>558</v>
      </c>
      <c r="C558" s="1">
        <v>77421.0</v>
      </c>
    </row>
    <row r="559">
      <c r="A559" s="1">
        <v>557.0</v>
      </c>
      <c r="B559" s="1" t="s">
        <v>559</v>
      </c>
      <c r="C559" s="1">
        <v>77595.0</v>
      </c>
    </row>
    <row r="560">
      <c r="A560" s="1">
        <v>558.0</v>
      </c>
      <c r="B560" s="1" t="s">
        <v>560</v>
      </c>
      <c r="C560" s="1">
        <v>77911.0</v>
      </c>
    </row>
    <row r="561">
      <c r="A561" s="1">
        <v>559.0</v>
      </c>
      <c r="B561" s="1" t="s">
        <v>561</v>
      </c>
      <c r="C561" s="1">
        <v>78084.0</v>
      </c>
    </row>
    <row r="562">
      <c r="A562" s="1">
        <v>560.0</v>
      </c>
      <c r="B562" s="1" t="s">
        <v>562</v>
      </c>
      <c r="C562" s="1">
        <v>78130.0</v>
      </c>
    </row>
    <row r="563">
      <c r="A563" s="1">
        <v>561.0</v>
      </c>
      <c r="B563" s="1" t="s">
        <v>563</v>
      </c>
      <c r="C563" s="1">
        <v>78133.0</v>
      </c>
    </row>
    <row r="564">
      <c r="A564" s="1">
        <v>562.0</v>
      </c>
      <c r="B564" s="1" t="s">
        <v>564</v>
      </c>
      <c r="C564" s="1">
        <v>78249.0</v>
      </c>
    </row>
    <row r="565">
      <c r="A565" s="1">
        <v>563.0</v>
      </c>
      <c r="B565" s="1" t="s">
        <v>565</v>
      </c>
      <c r="C565" s="1">
        <v>78674.0</v>
      </c>
    </row>
    <row r="566">
      <c r="A566" s="1">
        <v>564.0</v>
      </c>
      <c r="B566" s="1" t="s">
        <v>566</v>
      </c>
      <c r="C566" s="1">
        <v>78793.0</v>
      </c>
    </row>
    <row r="567">
      <c r="A567" s="1">
        <v>565.0</v>
      </c>
      <c r="B567" s="1" t="s">
        <v>567</v>
      </c>
      <c r="C567" s="1">
        <v>78818.0</v>
      </c>
    </row>
    <row r="568">
      <c r="A568" s="1">
        <v>566.0</v>
      </c>
      <c r="B568" s="1" t="s">
        <v>568</v>
      </c>
      <c r="C568" s="1">
        <v>78862.0</v>
      </c>
    </row>
    <row r="569">
      <c r="A569" s="1">
        <v>567.0</v>
      </c>
      <c r="B569" s="1" t="s">
        <v>569</v>
      </c>
      <c r="C569" s="1">
        <v>78996.0</v>
      </c>
    </row>
    <row r="570">
      <c r="A570" s="1">
        <v>568.0</v>
      </c>
      <c r="B570" s="1" t="s">
        <v>570</v>
      </c>
      <c r="C570" s="1">
        <v>79219.0</v>
      </c>
    </row>
    <row r="571">
      <c r="A571" s="1">
        <v>569.0</v>
      </c>
      <c r="B571" s="1" t="s">
        <v>571</v>
      </c>
      <c r="C571" s="1">
        <v>79303.0</v>
      </c>
    </row>
    <row r="572">
      <c r="A572" s="1">
        <v>570.0</v>
      </c>
      <c r="B572" s="1" t="s">
        <v>572</v>
      </c>
      <c r="C572" s="1">
        <v>79526.0</v>
      </c>
    </row>
    <row r="573">
      <c r="A573" s="1">
        <v>571.0</v>
      </c>
      <c r="B573" s="1" t="s">
        <v>573</v>
      </c>
      <c r="C573" s="1">
        <v>79583.0</v>
      </c>
    </row>
    <row r="574">
      <c r="A574" s="1">
        <v>572.0</v>
      </c>
      <c r="B574" s="1" t="s">
        <v>574</v>
      </c>
      <c r="C574" s="1">
        <v>79730.0</v>
      </c>
    </row>
    <row r="575">
      <c r="A575" s="1">
        <v>573.0</v>
      </c>
      <c r="B575" s="1" t="s">
        <v>575</v>
      </c>
      <c r="C575" s="1">
        <v>79733.0</v>
      </c>
    </row>
    <row r="576">
      <c r="A576" s="1">
        <v>574.0</v>
      </c>
      <c r="B576" s="1" t="s">
        <v>576</v>
      </c>
      <c r="C576" s="1">
        <v>79808.0</v>
      </c>
    </row>
    <row r="577">
      <c r="A577" s="1">
        <v>575.0</v>
      </c>
      <c r="B577" s="1" t="s">
        <v>577</v>
      </c>
      <c r="C577" s="1">
        <v>79841.0</v>
      </c>
    </row>
    <row r="578">
      <c r="A578" s="1">
        <v>576.0</v>
      </c>
      <c r="B578" s="1" t="s">
        <v>578</v>
      </c>
      <c r="C578" s="1">
        <v>80054.0</v>
      </c>
    </row>
    <row r="579">
      <c r="A579" s="1">
        <v>577.0</v>
      </c>
      <c r="B579" s="1" t="s">
        <v>579</v>
      </c>
      <c r="C579" s="1">
        <v>80063.0</v>
      </c>
    </row>
    <row r="580">
      <c r="A580" s="1">
        <v>578.0</v>
      </c>
      <c r="B580" s="1" t="s">
        <v>580</v>
      </c>
      <c r="C580" s="1">
        <v>80094.0</v>
      </c>
    </row>
    <row r="581">
      <c r="A581" s="1">
        <v>579.0</v>
      </c>
      <c r="B581" s="1" t="s">
        <v>581</v>
      </c>
      <c r="C581" s="1">
        <v>80125.0</v>
      </c>
    </row>
    <row r="582">
      <c r="A582" s="1">
        <v>580.0</v>
      </c>
      <c r="B582" s="1" t="s">
        <v>582</v>
      </c>
      <c r="C582" s="1">
        <v>80311.0</v>
      </c>
    </row>
    <row r="583">
      <c r="A583" s="1">
        <v>581.0</v>
      </c>
      <c r="B583" s="1" t="s">
        <v>583</v>
      </c>
      <c r="C583" s="1">
        <v>80350.0</v>
      </c>
    </row>
    <row r="584">
      <c r="A584" s="1">
        <v>582.0</v>
      </c>
      <c r="B584" s="1" t="s">
        <v>584</v>
      </c>
      <c r="C584" s="1">
        <v>80414.0</v>
      </c>
    </row>
    <row r="585">
      <c r="A585" s="1">
        <v>583.0</v>
      </c>
      <c r="B585" s="1" t="s">
        <v>585</v>
      </c>
      <c r="C585" s="1">
        <v>80684.0</v>
      </c>
    </row>
    <row r="586">
      <c r="A586" s="1">
        <v>584.0</v>
      </c>
      <c r="B586" s="1" t="s">
        <v>586</v>
      </c>
      <c r="C586" s="1">
        <v>80872.0</v>
      </c>
    </row>
    <row r="587">
      <c r="A587" s="1">
        <v>585.0</v>
      </c>
      <c r="B587" s="1" t="s">
        <v>587</v>
      </c>
      <c r="C587" s="1">
        <v>81031.0</v>
      </c>
    </row>
    <row r="588">
      <c r="A588" s="1">
        <v>586.0</v>
      </c>
      <c r="B588" s="1" t="s">
        <v>588</v>
      </c>
      <c r="C588" s="1">
        <v>81066.0</v>
      </c>
    </row>
    <row r="589">
      <c r="A589" s="1">
        <v>587.0</v>
      </c>
      <c r="B589" s="1" t="s">
        <v>589</v>
      </c>
      <c r="C589" s="1">
        <v>81244.0</v>
      </c>
    </row>
    <row r="590">
      <c r="A590" s="1">
        <v>588.0</v>
      </c>
      <c r="B590" s="1" t="s">
        <v>590</v>
      </c>
      <c r="C590" s="1">
        <v>81434.0</v>
      </c>
    </row>
    <row r="591">
      <c r="A591" s="1">
        <v>589.0</v>
      </c>
      <c r="B591" s="1" t="s">
        <v>591</v>
      </c>
      <c r="C591" s="1">
        <v>81641.0</v>
      </c>
    </row>
    <row r="592">
      <c r="A592" s="1">
        <v>590.0</v>
      </c>
      <c r="B592" s="1" t="s">
        <v>592</v>
      </c>
      <c r="C592" s="1">
        <v>81670.0</v>
      </c>
    </row>
    <row r="593">
      <c r="A593" s="1">
        <v>591.0</v>
      </c>
      <c r="B593" s="1" t="s">
        <v>593</v>
      </c>
      <c r="C593" s="1">
        <v>81796.0</v>
      </c>
    </row>
    <row r="594">
      <c r="A594" s="1">
        <v>592.0</v>
      </c>
      <c r="B594" s="1" t="s">
        <v>594</v>
      </c>
      <c r="C594" s="1">
        <v>81873.0</v>
      </c>
    </row>
    <row r="595">
      <c r="A595" s="1">
        <v>593.0</v>
      </c>
      <c r="B595" s="1" t="s">
        <v>595</v>
      </c>
      <c r="C595" s="1">
        <v>81920.0</v>
      </c>
    </row>
    <row r="596">
      <c r="A596" s="1">
        <v>594.0</v>
      </c>
      <c r="B596" s="1" t="s">
        <v>596</v>
      </c>
      <c r="C596" s="1">
        <v>82064.0</v>
      </c>
    </row>
    <row r="597">
      <c r="A597" s="1">
        <v>595.0</v>
      </c>
      <c r="B597" s="1" t="s">
        <v>597</v>
      </c>
      <c r="C597" s="1">
        <v>82136.0</v>
      </c>
    </row>
    <row r="598">
      <c r="A598" s="1">
        <v>596.0</v>
      </c>
      <c r="B598" s="1" t="s">
        <v>598</v>
      </c>
      <c r="C598" s="1">
        <v>82272.0</v>
      </c>
    </row>
    <row r="599">
      <c r="A599" s="1">
        <v>597.0</v>
      </c>
      <c r="B599" s="1" t="s">
        <v>599</v>
      </c>
      <c r="C599" s="1">
        <v>82391.0</v>
      </c>
    </row>
    <row r="600">
      <c r="A600" s="1">
        <v>598.0</v>
      </c>
      <c r="B600" s="1" t="s">
        <v>600</v>
      </c>
      <c r="C600" s="1">
        <v>82458.0</v>
      </c>
    </row>
    <row r="601">
      <c r="A601" s="1">
        <v>599.0</v>
      </c>
      <c r="B601" s="1" t="s">
        <v>601</v>
      </c>
      <c r="C601" s="1">
        <v>82599.0</v>
      </c>
    </row>
    <row r="602">
      <c r="A602" s="1">
        <v>600.0</v>
      </c>
      <c r="B602" s="1" t="s">
        <v>602</v>
      </c>
      <c r="C602" s="1">
        <v>82617.0</v>
      </c>
    </row>
    <row r="603">
      <c r="A603" s="1">
        <v>601.0</v>
      </c>
      <c r="B603" s="1" t="s">
        <v>603</v>
      </c>
      <c r="C603" s="1">
        <v>82779.0</v>
      </c>
    </row>
    <row r="604">
      <c r="A604" s="1">
        <v>602.0</v>
      </c>
      <c r="B604" s="1" t="s">
        <v>604</v>
      </c>
      <c r="C604" s="1">
        <v>82894.0</v>
      </c>
    </row>
    <row r="605">
      <c r="A605" s="1">
        <v>603.0</v>
      </c>
      <c r="B605" s="1" t="s">
        <v>605</v>
      </c>
      <c r="C605" s="1">
        <v>82945.0</v>
      </c>
    </row>
    <row r="606">
      <c r="A606" s="1">
        <v>604.0</v>
      </c>
      <c r="B606" s="1" t="s">
        <v>606</v>
      </c>
      <c r="C606" s="1">
        <v>83090.0</v>
      </c>
    </row>
    <row r="607">
      <c r="A607" s="1">
        <v>605.0</v>
      </c>
      <c r="B607" s="1" t="s">
        <v>607</v>
      </c>
      <c r="C607" s="1">
        <v>83134.0</v>
      </c>
    </row>
    <row r="608">
      <c r="A608" s="1">
        <v>606.0</v>
      </c>
      <c r="B608" s="1" t="s">
        <v>608</v>
      </c>
      <c r="C608" s="1">
        <v>83222.0</v>
      </c>
    </row>
    <row r="609">
      <c r="A609" s="1">
        <v>607.0</v>
      </c>
      <c r="B609" s="1" t="s">
        <v>609</v>
      </c>
      <c r="C609" s="1">
        <v>83333.0</v>
      </c>
    </row>
    <row r="610">
      <c r="A610" s="1">
        <v>608.0</v>
      </c>
      <c r="B610" s="1" t="s">
        <v>610</v>
      </c>
      <c r="C610" s="1">
        <v>83342.0</v>
      </c>
    </row>
    <row r="611">
      <c r="A611" s="1">
        <v>609.0</v>
      </c>
      <c r="B611" s="1" t="s">
        <v>611</v>
      </c>
      <c r="C611" s="1">
        <v>83440.0</v>
      </c>
    </row>
    <row r="612">
      <c r="A612" s="1">
        <v>610.0</v>
      </c>
      <c r="B612" s="1" t="s">
        <v>612</v>
      </c>
      <c r="C612" s="1">
        <v>83487.0</v>
      </c>
    </row>
    <row r="613">
      <c r="A613" s="1">
        <v>611.0</v>
      </c>
      <c r="B613" s="1" t="s">
        <v>613</v>
      </c>
      <c r="C613" s="1">
        <v>83753.0</v>
      </c>
    </row>
    <row r="614">
      <c r="A614" s="1">
        <v>612.0</v>
      </c>
      <c r="B614" s="1" t="s">
        <v>614</v>
      </c>
      <c r="C614" s="1">
        <v>83925.0</v>
      </c>
    </row>
    <row r="615">
      <c r="A615" s="1">
        <v>613.0</v>
      </c>
      <c r="B615" s="1" t="s">
        <v>615</v>
      </c>
      <c r="C615" s="1">
        <v>83951.0</v>
      </c>
    </row>
    <row r="616">
      <c r="A616" s="1">
        <v>614.0</v>
      </c>
      <c r="B616" s="1" t="s">
        <v>616</v>
      </c>
      <c r="C616" s="1">
        <v>84033.0</v>
      </c>
    </row>
    <row r="617">
      <c r="A617" s="1">
        <v>615.0</v>
      </c>
      <c r="B617" s="1" t="s">
        <v>617</v>
      </c>
      <c r="C617" s="1">
        <v>84139.0</v>
      </c>
    </row>
    <row r="618">
      <c r="A618" s="1">
        <v>616.0</v>
      </c>
      <c r="B618" s="1" t="s">
        <v>618</v>
      </c>
      <c r="C618" s="1">
        <v>84235.0</v>
      </c>
    </row>
    <row r="619">
      <c r="A619" s="1">
        <v>617.0</v>
      </c>
      <c r="B619" s="1" t="s">
        <v>619</v>
      </c>
      <c r="C619" s="1">
        <v>84455.0</v>
      </c>
    </row>
    <row r="620">
      <c r="A620" s="1">
        <v>618.0</v>
      </c>
      <c r="B620" s="1" t="s">
        <v>620</v>
      </c>
      <c r="C620" s="1">
        <v>84527.0</v>
      </c>
    </row>
    <row r="621">
      <c r="A621" s="1">
        <v>619.0</v>
      </c>
      <c r="B621" s="1" t="s">
        <v>621</v>
      </c>
      <c r="C621" s="1">
        <v>84787.0</v>
      </c>
    </row>
    <row r="622">
      <c r="A622" s="1">
        <v>620.0</v>
      </c>
      <c r="B622" s="1" t="s">
        <v>622</v>
      </c>
      <c r="C622" s="1">
        <v>85048.0</v>
      </c>
    </row>
    <row r="623">
      <c r="A623" s="1">
        <v>621.0</v>
      </c>
      <c r="B623" s="1" t="s">
        <v>623</v>
      </c>
      <c r="C623" s="1">
        <v>85097.0</v>
      </c>
    </row>
    <row r="624">
      <c r="A624" s="1">
        <v>622.0</v>
      </c>
      <c r="B624" s="1" t="s">
        <v>624</v>
      </c>
      <c r="C624" s="1">
        <v>85341.0</v>
      </c>
    </row>
    <row r="625">
      <c r="A625" s="1">
        <v>623.0</v>
      </c>
      <c r="B625" s="1" t="s">
        <v>625</v>
      </c>
      <c r="C625" s="1">
        <v>85474.0</v>
      </c>
    </row>
    <row r="626">
      <c r="A626" s="1">
        <v>624.0</v>
      </c>
      <c r="B626" s="1" t="s">
        <v>626</v>
      </c>
      <c r="C626" s="1">
        <v>85491.0</v>
      </c>
    </row>
    <row r="627">
      <c r="A627" s="1">
        <v>625.0</v>
      </c>
      <c r="B627" s="1" t="s">
        <v>627</v>
      </c>
      <c r="C627" s="1">
        <v>85508.0</v>
      </c>
    </row>
    <row r="628">
      <c r="A628" s="1">
        <v>626.0</v>
      </c>
      <c r="B628" s="1" t="s">
        <v>628</v>
      </c>
      <c r="C628" s="1">
        <v>85565.0</v>
      </c>
    </row>
    <row r="629">
      <c r="A629" s="1">
        <v>627.0</v>
      </c>
      <c r="B629" s="1" t="s">
        <v>629</v>
      </c>
      <c r="C629" s="1">
        <v>85649.0</v>
      </c>
    </row>
    <row r="630">
      <c r="A630" s="1">
        <v>628.0</v>
      </c>
      <c r="B630" s="1" t="s">
        <v>630</v>
      </c>
      <c r="C630" s="1">
        <v>85749.0</v>
      </c>
    </row>
    <row r="631">
      <c r="A631" s="1">
        <v>629.0</v>
      </c>
      <c r="B631" s="1" t="s">
        <v>631</v>
      </c>
      <c r="C631" s="1">
        <v>85819.0</v>
      </c>
    </row>
    <row r="632">
      <c r="A632" s="1">
        <v>630.0</v>
      </c>
      <c r="B632" s="1" t="s">
        <v>632</v>
      </c>
      <c r="C632" s="1">
        <v>86023.0</v>
      </c>
    </row>
    <row r="633">
      <c r="A633" s="1">
        <v>631.0</v>
      </c>
      <c r="B633" s="1" t="s">
        <v>633</v>
      </c>
      <c r="C633" s="1">
        <v>86220.0</v>
      </c>
    </row>
    <row r="634">
      <c r="A634" s="1">
        <v>632.0</v>
      </c>
      <c r="B634" s="1" t="s">
        <v>634</v>
      </c>
      <c r="C634" s="1">
        <v>86278.0</v>
      </c>
    </row>
    <row r="635">
      <c r="A635" s="1">
        <v>633.0</v>
      </c>
      <c r="B635" s="1" t="s">
        <v>635</v>
      </c>
      <c r="C635" s="1">
        <v>86283.0</v>
      </c>
    </row>
    <row r="636">
      <c r="A636" s="1">
        <v>634.0</v>
      </c>
      <c r="B636" s="1" t="s">
        <v>636</v>
      </c>
      <c r="C636" s="1">
        <v>86359.0</v>
      </c>
    </row>
    <row r="637">
      <c r="A637" s="1">
        <v>635.0</v>
      </c>
      <c r="B637" s="1" t="s">
        <v>637</v>
      </c>
      <c r="C637" s="1">
        <v>86397.0</v>
      </c>
    </row>
    <row r="638">
      <c r="A638" s="1">
        <v>636.0</v>
      </c>
      <c r="B638" s="1" t="s">
        <v>638</v>
      </c>
      <c r="C638" s="1">
        <v>86754.0</v>
      </c>
    </row>
    <row r="639">
      <c r="A639" s="1">
        <v>637.0</v>
      </c>
      <c r="B639" s="1" t="s">
        <v>639</v>
      </c>
      <c r="C639" s="1">
        <v>86842.0</v>
      </c>
    </row>
    <row r="640">
      <c r="A640" s="1">
        <v>638.0</v>
      </c>
      <c r="B640" s="1" t="s">
        <v>640</v>
      </c>
      <c r="C640" s="1">
        <v>86988.0</v>
      </c>
    </row>
    <row r="641">
      <c r="A641" s="1">
        <v>639.0</v>
      </c>
      <c r="B641" s="1" t="s">
        <v>641</v>
      </c>
      <c r="C641" s="1">
        <v>87323.0</v>
      </c>
    </row>
    <row r="642">
      <c r="A642" s="1">
        <v>640.0</v>
      </c>
      <c r="B642" s="1" t="s">
        <v>642</v>
      </c>
      <c r="C642" s="1">
        <v>87416.0</v>
      </c>
    </row>
    <row r="643">
      <c r="A643" s="1">
        <v>641.0</v>
      </c>
      <c r="B643" s="1" t="s">
        <v>643</v>
      </c>
      <c r="C643" s="1">
        <v>87428.0</v>
      </c>
    </row>
    <row r="644">
      <c r="A644" s="1">
        <v>642.0</v>
      </c>
      <c r="B644" s="1" t="s">
        <v>644</v>
      </c>
      <c r="C644" s="1">
        <v>87588.0</v>
      </c>
    </row>
    <row r="645">
      <c r="A645" s="1">
        <v>643.0</v>
      </c>
      <c r="B645" s="1" t="s">
        <v>645</v>
      </c>
      <c r="C645" s="1">
        <v>87620.0</v>
      </c>
    </row>
    <row r="646">
      <c r="A646" s="1">
        <v>644.0</v>
      </c>
      <c r="B646" s="1" t="s">
        <v>646</v>
      </c>
      <c r="C646" s="1">
        <v>87822.0</v>
      </c>
    </row>
    <row r="647">
      <c r="A647" s="1">
        <v>645.0</v>
      </c>
      <c r="B647" s="1" t="s">
        <v>647</v>
      </c>
      <c r="C647" s="1">
        <v>87892.0</v>
      </c>
    </row>
    <row r="648">
      <c r="A648" s="1">
        <v>646.0</v>
      </c>
      <c r="B648" s="1" t="s">
        <v>648</v>
      </c>
      <c r="C648" s="1">
        <v>87997.0</v>
      </c>
    </row>
    <row r="649">
      <c r="A649" s="1">
        <v>647.0</v>
      </c>
      <c r="B649" s="1" t="s">
        <v>649</v>
      </c>
      <c r="C649" s="1">
        <v>88063.0</v>
      </c>
    </row>
    <row r="650">
      <c r="A650" s="1">
        <v>648.0</v>
      </c>
      <c r="B650" s="1" t="s">
        <v>650</v>
      </c>
      <c r="C650" s="1">
        <v>88196.0</v>
      </c>
    </row>
    <row r="651">
      <c r="A651" s="1">
        <v>649.0</v>
      </c>
      <c r="B651" s="1" t="s">
        <v>651</v>
      </c>
      <c r="C651" s="1">
        <v>88262.0</v>
      </c>
    </row>
    <row r="652">
      <c r="A652" s="1">
        <v>650.0</v>
      </c>
      <c r="B652" s="1" t="s">
        <v>652</v>
      </c>
      <c r="C652" s="1">
        <v>88289.0</v>
      </c>
    </row>
    <row r="653">
      <c r="A653" s="1">
        <v>651.0</v>
      </c>
      <c r="B653" s="1" t="s">
        <v>653</v>
      </c>
      <c r="C653" s="1">
        <v>88329.0</v>
      </c>
    </row>
    <row r="654">
      <c r="A654" s="1">
        <v>652.0</v>
      </c>
      <c r="B654" s="1" t="s">
        <v>654</v>
      </c>
      <c r="C654" s="1">
        <v>88484.0</v>
      </c>
    </row>
    <row r="655">
      <c r="A655" s="1">
        <v>653.0</v>
      </c>
      <c r="B655" s="1" t="s">
        <v>655</v>
      </c>
      <c r="C655" s="1">
        <v>88586.0</v>
      </c>
    </row>
    <row r="656">
      <c r="A656" s="1">
        <v>654.0</v>
      </c>
      <c r="B656" s="1" t="s">
        <v>656</v>
      </c>
      <c r="C656" s="1">
        <v>88974.0</v>
      </c>
    </row>
    <row r="657">
      <c r="A657" s="1">
        <v>655.0</v>
      </c>
      <c r="B657" s="1" t="s">
        <v>657</v>
      </c>
      <c r="C657" s="1">
        <v>89088.0</v>
      </c>
    </row>
    <row r="658">
      <c r="A658" s="1">
        <v>656.0</v>
      </c>
      <c r="B658" s="1" t="s">
        <v>658</v>
      </c>
      <c r="C658" s="1">
        <v>89225.0</v>
      </c>
    </row>
    <row r="659">
      <c r="A659" s="1">
        <v>657.0</v>
      </c>
      <c r="B659" s="1" t="s">
        <v>659</v>
      </c>
      <c r="C659" s="1">
        <v>89304.0</v>
      </c>
    </row>
    <row r="660">
      <c r="A660" s="1">
        <v>658.0</v>
      </c>
      <c r="B660" s="1" t="s">
        <v>660</v>
      </c>
      <c r="C660" s="1">
        <v>89305.0</v>
      </c>
    </row>
    <row r="661">
      <c r="A661" s="1">
        <v>659.0</v>
      </c>
      <c r="B661" s="1" t="s">
        <v>661</v>
      </c>
      <c r="C661" s="1">
        <v>89453.0</v>
      </c>
    </row>
    <row r="662">
      <c r="A662" s="1">
        <v>660.0</v>
      </c>
      <c r="B662" s="1" t="s">
        <v>662</v>
      </c>
      <c r="C662" s="1">
        <v>89497.0</v>
      </c>
    </row>
    <row r="663">
      <c r="A663" s="1">
        <v>661.0</v>
      </c>
      <c r="B663" s="1" t="s">
        <v>663</v>
      </c>
      <c r="C663" s="1">
        <v>89510.0</v>
      </c>
    </row>
    <row r="664">
      <c r="A664" s="1">
        <v>662.0</v>
      </c>
      <c r="B664" s="1" t="s">
        <v>664</v>
      </c>
      <c r="C664" s="1">
        <v>89522.0</v>
      </c>
    </row>
    <row r="665">
      <c r="A665" s="1">
        <v>663.0</v>
      </c>
      <c r="B665" s="1" t="s">
        <v>665</v>
      </c>
      <c r="C665" s="1">
        <v>89638.0</v>
      </c>
    </row>
    <row r="666">
      <c r="A666" s="1">
        <v>664.0</v>
      </c>
      <c r="B666" s="1" t="s">
        <v>666</v>
      </c>
      <c r="C666" s="1">
        <v>90128.0</v>
      </c>
    </row>
    <row r="667">
      <c r="A667" s="1">
        <v>665.0</v>
      </c>
      <c r="B667" s="1" t="s">
        <v>667</v>
      </c>
      <c r="C667" s="1">
        <v>90136.0</v>
      </c>
    </row>
    <row r="668">
      <c r="A668" s="1">
        <v>666.0</v>
      </c>
      <c r="B668" s="1" t="s">
        <v>668</v>
      </c>
      <c r="C668" s="1">
        <v>90196.0</v>
      </c>
    </row>
    <row r="669">
      <c r="A669" s="1">
        <v>667.0</v>
      </c>
      <c r="B669" s="1" t="s">
        <v>669</v>
      </c>
      <c r="C669" s="1">
        <v>90220.0</v>
      </c>
    </row>
    <row r="670">
      <c r="A670" s="1">
        <v>668.0</v>
      </c>
      <c r="B670" s="1" t="s">
        <v>670</v>
      </c>
      <c r="C670" s="1">
        <v>90260.0</v>
      </c>
    </row>
    <row r="671">
      <c r="A671" s="1">
        <v>669.0</v>
      </c>
      <c r="B671" s="1" t="s">
        <v>671</v>
      </c>
      <c r="C671" s="1">
        <v>90275.0</v>
      </c>
    </row>
    <row r="672">
      <c r="A672" s="1">
        <v>670.0</v>
      </c>
      <c r="B672" s="1" t="s">
        <v>672</v>
      </c>
      <c r="C672" s="1">
        <v>90285.0</v>
      </c>
    </row>
    <row r="673">
      <c r="A673" s="1">
        <v>671.0</v>
      </c>
      <c r="B673" s="1" t="s">
        <v>673</v>
      </c>
      <c r="C673" s="1">
        <v>90286.0</v>
      </c>
    </row>
    <row r="674">
      <c r="A674" s="1">
        <v>672.0</v>
      </c>
      <c r="B674" s="1" t="s">
        <v>674</v>
      </c>
      <c r="C674" s="1">
        <v>90401.0</v>
      </c>
    </row>
    <row r="675">
      <c r="A675" s="1">
        <v>673.0</v>
      </c>
      <c r="B675" s="1" t="s">
        <v>675</v>
      </c>
      <c r="C675" s="1">
        <v>90421.0</v>
      </c>
    </row>
    <row r="676">
      <c r="A676" s="1">
        <v>674.0</v>
      </c>
      <c r="B676" s="1" t="s">
        <v>676</v>
      </c>
      <c r="C676" s="1">
        <v>90437.0</v>
      </c>
    </row>
    <row r="677">
      <c r="A677" s="1">
        <v>675.0</v>
      </c>
      <c r="B677" s="1" t="s">
        <v>677</v>
      </c>
      <c r="C677" s="1">
        <v>90462.0</v>
      </c>
    </row>
    <row r="678">
      <c r="A678" s="1">
        <v>676.0</v>
      </c>
      <c r="B678" s="1" t="s">
        <v>678</v>
      </c>
      <c r="C678" s="1">
        <v>90599.0</v>
      </c>
    </row>
    <row r="679">
      <c r="A679" s="1">
        <v>677.0</v>
      </c>
      <c r="B679" s="1" t="s">
        <v>679</v>
      </c>
      <c r="C679" s="1">
        <v>90638.0</v>
      </c>
    </row>
    <row r="680">
      <c r="A680" s="1">
        <v>678.0</v>
      </c>
      <c r="B680" s="1" t="s">
        <v>680</v>
      </c>
      <c r="C680" s="1">
        <v>90953.0</v>
      </c>
    </row>
    <row r="681">
      <c r="A681" s="1">
        <v>679.0</v>
      </c>
      <c r="B681" s="1" t="s">
        <v>681</v>
      </c>
      <c r="C681" s="1">
        <v>90962.0</v>
      </c>
    </row>
    <row r="682">
      <c r="A682" s="1">
        <v>680.0</v>
      </c>
      <c r="B682" s="1" t="s">
        <v>682</v>
      </c>
      <c r="C682" s="1">
        <v>91056.0</v>
      </c>
    </row>
    <row r="683">
      <c r="A683" s="1">
        <v>681.0</v>
      </c>
      <c r="B683" s="1" t="s">
        <v>683</v>
      </c>
      <c r="C683" s="1">
        <v>91149.0</v>
      </c>
    </row>
    <row r="684">
      <c r="A684" s="1">
        <v>682.0</v>
      </c>
      <c r="B684" s="1" t="s">
        <v>684</v>
      </c>
      <c r="C684" s="1">
        <v>91160.0</v>
      </c>
    </row>
    <row r="685">
      <c r="A685" s="1">
        <v>683.0</v>
      </c>
      <c r="B685" s="1" t="s">
        <v>685</v>
      </c>
      <c r="C685" s="1">
        <v>91173.0</v>
      </c>
    </row>
    <row r="686">
      <c r="A686" s="1">
        <v>684.0</v>
      </c>
      <c r="B686" s="1" t="s">
        <v>686</v>
      </c>
      <c r="C686" s="1">
        <v>91281.0</v>
      </c>
    </row>
    <row r="687">
      <c r="A687" s="1">
        <v>685.0</v>
      </c>
      <c r="B687" s="1" t="s">
        <v>687</v>
      </c>
      <c r="C687" s="1">
        <v>91365.0</v>
      </c>
    </row>
    <row r="688">
      <c r="A688" s="1">
        <v>686.0</v>
      </c>
      <c r="B688" s="1" t="s">
        <v>688</v>
      </c>
      <c r="C688" s="1">
        <v>91485.0</v>
      </c>
    </row>
    <row r="689">
      <c r="A689" s="1">
        <v>687.0</v>
      </c>
      <c r="B689" s="1" t="s">
        <v>689</v>
      </c>
      <c r="C689" s="1">
        <v>91637.0</v>
      </c>
    </row>
    <row r="690">
      <c r="A690" s="1">
        <v>688.0</v>
      </c>
      <c r="B690" s="1" t="s">
        <v>690</v>
      </c>
      <c r="C690" s="1">
        <v>91883.0</v>
      </c>
    </row>
    <row r="691">
      <c r="A691" s="1">
        <v>689.0</v>
      </c>
      <c r="B691" s="1" t="s">
        <v>691</v>
      </c>
      <c r="C691" s="1">
        <v>91910.0</v>
      </c>
    </row>
    <row r="692">
      <c r="A692" s="1">
        <v>690.0</v>
      </c>
      <c r="B692" s="1" t="s">
        <v>692</v>
      </c>
      <c r="C692" s="1">
        <v>92015.0</v>
      </c>
    </row>
    <row r="693">
      <c r="A693" s="1">
        <v>691.0</v>
      </c>
      <c r="B693" s="1" t="s">
        <v>693</v>
      </c>
      <c r="C693" s="1">
        <v>92566.0</v>
      </c>
    </row>
    <row r="694">
      <c r="A694" s="1">
        <v>692.0</v>
      </c>
      <c r="B694" s="1" t="s">
        <v>694</v>
      </c>
      <c r="C694" s="1">
        <v>92684.0</v>
      </c>
    </row>
    <row r="695">
      <c r="A695" s="1">
        <v>693.0</v>
      </c>
      <c r="B695" s="1" t="s">
        <v>695</v>
      </c>
      <c r="C695" s="1">
        <v>92843.0</v>
      </c>
    </row>
    <row r="696">
      <c r="A696" s="1">
        <v>694.0</v>
      </c>
      <c r="B696" s="1" t="s">
        <v>696</v>
      </c>
      <c r="C696" s="1">
        <v>92963.0</v>
      </c>
    </row>
    <row r="697">
      <c r="A697" s="1">
        <v>695.0</v>
      </c>
      <c r="B697" s="1" t="s">
        <v>697</v>
      </c>
      <c r="C697" s="1">
        <v>93063.0</v>
      </c>
    </row>
    <row r="698">
      <c r="A698" s="1">
        <v>696.0</v>
      </c>
      <c r="B698" s="1" t="s">
        <v>698</v>
      </c>
      <c r="C698" s="1">
        <v>93075.0</v>
      </c>
    </row>
    <row r="699">
      <c r="A699" s="1">
        <v>697.0</v>
      </c>
      <c r="B699" s="1" t="s">
        <v>699</v>
      </c>
      <c r="C699" s="1">
        <v>93316.0</v>
      </c>
    </row>
    <row r="700">
      <c r="A700" s="1">
        <v>698.0</v>
      </c>
      <c r="B700" s="1" t="s">
        <v>700</v>
      </c>
      <c r="C700" s="1">
        <v>93388.0</v>
      </c>
    </row>
    <row r="701">
      <c r="A701" s="1">
        <v>699.0</v>
      </c>
      <c r="B701" s="1" t="s">
        <v>701</v>
      </c>
      <c r="C701" s="1">
        <v>93794.0</v>
      </c>
    </row>
    <row r="702">
      <c r="A702" s="1">
        <v>700.0</v>
      </c>
      <c r="B702" s="1" t="s">
        <v>702</v>
      </c>
      <c r="C702" s="1">
        <v>94049.0</v>
      </c>
    </row>
    <row r="703">
      <c r="A703" s="1">
        <v>701.0</v>
      </c>
      <c r="B703" s="1" t="s">
        <v>703</v>
      </c>
      <c r="C703" s="1">
        <v>94231.0</v>
      </c>
    </row>
    <row r="704">
      <c r="A704" s="1">
        <v>702.0</v>
      </c>
      <c r="B704" s="1" t="s">
        <v>704</v>
      </c>
      <c r="C704" s="1">
        <v>94345.0</v>
      </c>
    </row>
    <row r="705">
      <c r="A705" s="1">
        <v>703.0</v>
      </c>
      <c r="B705" s="1" t="s">
        <v>705</v>
      </c>
      <c r="C705" s="1">
        <v>94348.0</v>
      </c>
    </row>
    <row r="706">
      <c r="A706" s="1">
        <v>704.0</v>
      </c>
      <c r="B706" s="1" t="s">
        <v>706</v>
      </c>
      <c r="C706" s="1">
        <v>94433.0</v>
      </c>
    </row>
    <row r="707">
      <c r="A707" s="1">
        <v>705.0</v>
      </c>
      <c r="B707" s="1" t="s">
        <v>707</v>
      </c>
      <c r="C707" s="1">
        <v>94762.0</v>
      </c>
    </row>
    <row r="708">
      <c r="A708" s="1">
        <v>706.0</v>
      </c>
      <c r="B708" s="1" t="s">
        <v>708</v>
      </c>
      <c r="C708" s="1">
        <v>94855.0</v>
      </c>
    </row>
    <row r="709">
      <c r="A709" s="1">
        <v>707.0</v>
      </c>
      <c r="B709" s="1" t="s">
        <v>709</v>
      </c>
      <c r="C709" s="1">
        <v>95086.0</v>
      </c>
    </row>
    <row r="710">
      <c r="A710" s="1">
        <v>708.0</v>
      </c>
      <c r="B710" s="1" t="s">
        <v>710</v>
      </c>
      <c r="C710" s="1">
        <v>95325.0</v>
      </c>
    </row>
    <row r="711">
      <c r="A711" s="1">
        <v>709.0</v>
      </c>
      <c r="B711" s="1" t="s">
        <v>711</v>
      </c>
      <c r="C711" s="1">
        <v>95440.0</v>
      </c>
    </row>
    <row r="712">
      <c r="A712" s="1">
        <v>710.0</v>
      </c>
      <c r="B712" s="1" t="s">
        <v>712</v>
      </c>
      <c r="C712" s="1">
        <v>95549.0</v>
      </c>
    </row>
    <row r="713">
      <c r="A713" s="1">
        <v>711.0</v>
      </c>
      <c r="B713" s="1" t="s">
        <v>713</v>
      </c>
      <c r="C713" s="1">
        <v>95660.0</v>
      </c>
    </row>
    <row r="714">
      <c r="A714" s="1">
        <v>712.0</v>
      </c>
      <c r="B714" s="1" t="s">
        <v>714</v>
      </c>
      <c r="C714" s="1">
        <v>95682.0</v>
      </c>
    </row>
    <row r="715">
      <c r="A715" s="1">
        <v>713.0</v>
      </c>
      <c r="B715" s="1" t="s">
        <v>715</v>
      </c>
      <c r="C715" s="1">
        <v>95750.0</v>
      </c>
    </row>
    <row r="716">
      <c r="A716" s="1">
        <v>714.0</v>
      </c>
      <c r="B716" s="1" t="s">
        <v>716</v>
      </c>
      <c r="C716" s="1">
        <v>95907.0</v>
      </c>
    </row>
    <row r="717">
      <c r="A717" s="1">
        <v>715.0</v>
      </c>
      <c r="B717" s="1" t="s">
        <v>717</v>
      </c>
      <c r="C717" s="1">
        <v>96127.0</v>
      </c>
    </row>
    <row r="718">
      <c r="A718" s="1">
        <v>716.0</v>
      </c>
      <c r="B718" s="1" t="s">
        <v>718</v>
      </c>
      <c r="C718" s="1">
        <v>96321.0</v>
      </c>
    </row>
    <row r="719">
      <c r="A719" s="1">
        <v>717.0</v>
      </c>
      <c r="B719" s="1" t="s">
        <v>719</v>
      </c>
      <c r="C719" s="1">
        <v>96360.0</v>
      </c>
    </row>
    <row r="720">
      <c r="A720" s="1">
        <v>718.0</v>
      </c>
      <c r="B720" s="1" t="s">
        <v>720</v>
      </c>
      <c r="C720" s="1">
        <v>96423.0</v>
      </c>
    </row>
    <row r="721">
      <c r="A721" s="1">
        <v>719.0</v>
      </c>
      <c r="B721" s="1" t="s">
        <v>721</v>
      </c>
      <c r="C721" s="1">
        <v>96493.0</v>
      </c>
    </row>
    <row r="722">
      <c r="A722" s="1">
        <v>720.0</v>
      </c>
      <c r="B722" s="1" t="s">
        <v>722</v>
      </c>
      <c r="C722" s="1">
        <v>96583.0</v>
      </c>
    </row>
    <row r="723">
      <c r="A723" s="1">
        <v>721.0</v>
      </c>
      <c r="B723" s="1" t="s">
        <v>723</v>
      </c>
      <c r="C723" s="1">
        <v>96831.0</v>
      </c>
    </row>
    <row r="724">
      <c r="A724" s="1">
        <v>722.0</v>
      </c>
      <c r="B724" s="1" t="s">
        <v>724</v>
      </c>
      <c r="C724" s="1">
        <v>96926.0</v>
      </c>
    </row>
    <row r="725">
      <c r="A725" s="1">
        <v>723.0</v>
      </c>
      <c r="B725" s="1" t="s">
        <v>725</v>
      </c>
      <c r="C725" s="1">
        <v>97146.0</v>
      </c>
    </row>
    <row r="726">
      <c r="A726" s="1">
        <v>724.0</v>
      </c>
      <c r="B726" s="1" t="s">
        <v>726</v>
      </c>
      <c r="C726" s="1">
        <v>97355.0</v>
      </c>
    </row>
    <row r="727">
      <c r="A727" s="1">
        <v>725.0</v>
      </c>
      <c r="B727" s="1" t="s">
        <v>727</v>
      </c>
      <c r="C727" s="1">
        <v>97408.0</v>
      </c>
    </row>
    <row r="728">
      <c r="A728" s="1">
        <v>726.0</v>
      </c>
      <c r="B728" s="1" t="s">
        <v>728</v>
      </c>
      <c r="C728" s="1">
        <v>97514.0</v>
      </c>
    </row>
    <row r="729">
      <c r="A729" s="1">
        <v>727.0</v>
      </c>
      <c r="B729" s="1" t="s">
        <v>729</v>
      </c>
      <c r="C729" s="1">
        <v>97637.0</v>
      </c>
    </row>
    <row r="730">
      <c r="A730" s="1">
        <v>728.0</v>
      </c>
      <c r="B730" s="1" t="s">
        <v>730</v>
      </c>
      <c r="C730" s="1">
        <v>97683.0</v>
      </c>
    </row>
    <row r="731">
      <c r="A731" s="1">
        <v>729.0</v>
      </c>
      <c r="B731" s="1" t="s">
        <v>731</v>
      </c>
      <c r="C731" s="1">
        <v>97720.0</v>
      </c>
    </row>
    <row r="732">
      <c r="A732" s="1">
        <v>730.0</v>
      </c>
      <c r="B732" s="1" t="s">
        <v>732</v>
      </c>
      <c r="C732" s="1">
        <v>97826.0</v>
      </c>
    </row>
    <row r="733">
      <c r="A733" s="1">
        <v>731.0</v>
      </c>
      <c r="B733" s="1" t="s">
        <v>733</v>
      </c>
      <c r="C733" s="1">
        <v>97962.0</v>
      </c>
    </row>
    <row r="734">
      <c r="A734" s="1">
        <v>732.0</v>
      </c>
      <c r="B734" s="1" t="s">
        <v>734</v>
      </c>
      <c r="C734" s="1">
        <v>98060.0</v>
      </c>
    </row>
    <row r="735">
      <c r="A735" s="1">
        <v>733.0</v>
      </c>
      <c r="B735" s="1" t="s">
        <v>735</v>
      </c>
      <c r="C735" s="1">
        <v>98535.0</v>
      </c>
    </row>
    <row r="736">
      <c r="A736" s="1">
        <v>734.0</v>
      </c>
      <c r="B736" s="1" t="s">
        <v>736</v>
      </c>
      <c r="C736" s="1">
        <v>98926.0</v>
      </c>
    </row>
    <row r="737">
      <c r="A737" s="1">
        <v>735.0</v>
      </c>
      <c r="B737" s="1" t="s">
        <v>737</v>
      </c>
      <c r="C737" s="1">
        <v>99225.0</v>
      </c>
    </row>
    <row r="738">
      <c r="A738" s="1">
        <v>736.0</v>
      </c>
      <c r="B738" s="1" t="s">
        <v>738</v>
      </c>
      <c r="C738" s="1">
        <v>99232.0</v>
      </c>
    </row>
    <row r="739">
      <c r="A739" s="1">
        <v>737.0</v>
      </c>
      <c r="B739" s="1" t="s">
        <v>739</v>
      </c>
      <c r="C739" s="1">
        <v>99331.0</v>
      </c>
    </row>
    <row r="740">
      <c r="A740" s="1">
        <v>738.0</v>
      </c>
      <c r="B740" s="1" t="s">
        <v>740</v>
      </c>
      <c r="C740" s="1">
        <v>99351.0</v>
      </c>
    </row>
    <row r="741">
      <c r="A741" s="1">
        <v>739.0</v>
      </c>
      <c r="B741" s="1" t="s">
        <v>741</v>
      </c>
      <c r="C741" s="1">
        <v>99583.0</v>
      </c>
    </row>
    <row r="742">
      <c r="A742" s="1">
        <v>740.0</v>
      </c>
      <c r="B742" s="1" t="s">
        <v>742</v>
      </c>
      <c r="C742" s="1">
        <v>99644.0</v>
      </c>
    </row>
    <row r="743">
      <c r="A743" s="1">
        <v>741.0</v>
      </c>
      <c r="B743" s="1" t="s">
        <v>743</v>
      </c>
      <c r="C743" s="1">
        <v>99707.0</v>
      </c>
    </row>
    <row r="744">
      <c r="A744" s="1">
        <v>742.0</v>
      </c>
      <c r="B744" s="1" t="s">
        <v>744</v>
      </c>
      <c r="C744" s="1">
        <v>99828.0</v>
      </c>
    </row>
    <row r="745">
      <c r="A745" s="1">
        <v>743.0</v>
      </c>
      <c r="B745" s="1" t="s">
        <v>745</v>
      </c>
      <c r="C745" s="1">
        <v>100039.0</v>
      </c>
    </row>
    <row r="746">
      <c r="A746" s="1">
        <v>744.0</v>
      </c>
      <c r="B746" s="1" t="s">
        <v>746</v>
      </c>
      <c r="C746" s="1">
        <v>100144.0</v>
      </c>
    </row>
    <row r="747">
      <c r="A747" s="1">
        <v>745.0</v>
      </c>
      <c r="B747" s="1" t="s">
        <v>747</v>
      </c>
      <c r="C747" s="1">
        <v>100395.0</v>
      </c>
    </row>
    <row r="748">
      <c r="A748" s="1">
        <v>746.0</v>
      </c>
      <c r="B748" s="1" t="s">
        <v>748</v>
      </c>
      <c r="C748" s="1">
        <v>100449.0</v>
      </c>
    </row>
    <row r="749">
      <c r="A749" s="1">
        <v>747.0</v>
      </c>
      <c r="B749" s="1" t="s">
        <v>749</v>
      </c>
      <c r="C749" s="1">
        <v>100580.0</v>
      </c>
    </row>
    <row r="750">
      <c r="A750" s="1">
        <v>748.0</v>
      </c>
      <c r="B750" s="1" t="s">
        <v>750</v>
      </c>
      <c r="C750" s="1">
        <v>100777.0</v>
      </c>
    </row>
    <row r="751">
      <c r="A751" s="1">
        <v>749.0</v>
      </c>
      <c r="B751" s="1" t="s">
        <v>751</v>
      </c>
      <c r="C751" s="1">
        <v>100949.0</v>
      </c>
    </row>
    <row r="752">
      <c r="A752" s="1">
        <v>750.0</v>
      </c>
      <c r="B752" s="1" t="s">
        <v>752</v>
      </c>
      <c r="C752" s="1">
        <v>100989.0</v>
      </c>
    </row>
    <row r="753">
      <c r="A753" s="1">
        <v>751.0</v>
      </c>
      <c r="B753" s="1" t="s">
        <v>753</v>
      </c>
      <c r="C753" s="1">
        <v>101128.0</v>
      </c>
    </row>
    <row r="754">
      <c r="A754" s="1">
        <v>752.0</v>
      </c>
      <c r="B754" s="1" t="s">
        <v>754</v>
      </c>
      <c r="C754" s="1">
        <v>101397.0</v>
      </c>
    </row>
    <row r="755">
      <c r="A755" s="1">
        <v>753.0</v>
      </c>
      <c r="B755" s="1" t="s">
        <v>755</v>
      </c>
      <c r="C755" s="1">
        <v>101457.0</v>
      </c>
    </row>
    <row r="756">
      <c r="A756" s="1">
        <v>754.0</v>
      </c>
      <c r="B756" s="1" t="s">
        <v>756</v>
      </c>
      <c r="C756" s="1">
        <v>101551.0</v>
      </c>
    </row>
    <row r="757">
      <c r="A757" s="1">
        <v>755.0</v>
      </c>
      <c r="B757" s="1" t="s">
        <v>757</v>
      </c>
      <c r="C757" s="1">
        <v>102374.0</v>
      </c>
    </row>
    <row r="758">
      <c r="A758" s="1">
        <v>756.0</v>
      </c>
      <c r="B758" s="1" t="s">
        <v>758</v>
      </c>
      <c r="C758" s="1">
        <v>102625.0</v>
      </c>
    </row>
    <row r="759">
      <c r="A759" s="1">
        <v>757.0</v>
      </c>
      <c r="B759" s="1" t="s">
        <v>759</v>
      </c>
      <c r="C759" s="1">
        <v>102839.0</v>
      </c>
    </row>
    <row r="760">
      <c r="A760" s="1">
        <v>758.0</v>
      </c>
      <c r="B760" s="1" t="s">
        <v>760</v>
      </c>
      <c r="C760" s="1">
        <v>103000.0</v>
      </c>
    </row>
    <row r="761">
      <c r="A761" s="1">
        <v>759.0</v>
      </c>
      <c r="B761" s="1" t="s">
        <v>761</v>
      </c>
      <c r="C761" s="1">
        <v>103524.0</v>
      </c>
    </row>
    <row r="762">
      <c r="A762" s="1">
        <v>760.0</v>
      </c>
      <c r="B762" s="1" t="s">
        <v>762</v>
      </c>
      <c r="C762" s="1">
        <v>103543.0</v>
      </c>
    </row>
    <row r="763">
      <c r="A763" s="1">
        <v>761.0</v>
      </c>
      <c r="B763" s="1" t="s">
        <v>763</v>
      </c>
      <c r="C763" s="1">
        <v>103930.0</v>
      </c>
    </row>
    <row r="764">
      <c r="A764" s="1">
        <v>762.0</v>
      </c>
      <c r="B764" s="1" t="s">
        <v>764</v>
      </c>
      <c r="C764" s="1">
        <v>103977.0</v>
      </c>
    </row>
    <row r="765">
      <c r="A765" s="1">
        <v>763.0</v>
      </c>
      <c r="B765" s="1" t="s">
        <v>765</v>
      </c>
      <c r="C765" s="1">
        <v>103988.0</v>
      </c>
    </row>
    <row r="766">
      <c r="A766" s="1">
        <v>764.0</v>
      </c>
      <c r="B766" s="1" t="s">
        <v>766</v>
      </c>
      <c r="C766" s="1">
        <v>104112.0</v>
      </c>
    </row>
    <row r="767">
      <c r="A767" s="1">
        <v>765.0</v>
      </c>
      <c r="B767" s="1" t="s">
        <v>767</v>
      </c>
      <c r="C767" s="1">
        <v>104308.0</v>
      </c>
    </row>
    <row r="768">
      <c r="A768" s="1">
        <v>766.0</v>
      </c>
      <c r="B768" s="1" t="s">
        <v>768</v>
      </c>
      <c r="C768" s="1">
        <v>104414.0</v>
      </c>
    </row>
    <row r="769">
      <c r="A769" s="1">
        <v>767.0</v>
      </c>
      <c r="B769" s="1" t="s">
        <v>769</v>
      </c>
      <c r="C769" s="1">
        <v>104617.0</v>
      </c>
    </row>
    <row r="770">
      <c r="A770" s="1">
        <v>768.0</v>
      </c>
      <c r="B770" s="1" t="s">
        <v>770</v>
      </c>
      <c r="C770" s="1">
        <v>104926.0</v>
      </c>
    </row>
    <row r="771">
      <c r="A771" s="1">
        <v>769.0</v>
      </c>
      <c r="B771" s="1" t="s">
        <v>771</v>
      </c>
      <c r="C771" s="1">
        <v>105446.0</v>
      </c>
    </row>
    <row r="772">
      <c r="A772" s="1">
        <v>770.0</v>
      </c>
      <c r="B772" s="1" t="s">
        <v>772</v>
      </c>
      <c r="C772" s="1">
        <v>105473.0</v>
      </c>
    </row>
    <row r="773">
      <c r="A773" s="1">
        <v>771.0</v>
      </c>
      <c r="B773" s="1" t="s">
        <v>773</v>
      </c>
      <c r="C773" s="1">
        <v>106024.0</v>
      </c>
    </row>
    <row r="774">
      <c r="A774" s="1">
        <v>772.0</v>
      </c>
      <c r="B774" s="1" t="s">
        <v>774</v>
      </c>
      <c r="C774" s="1">
        <v>106449.0</v>
      </c>
    </row>
    <row r="775">
      <c r="A775" s="1">
        <v>773.0</v>
      </c>
      <c r="B775" s="1" t="s">
        <v>775</v>
      </c>
      <c r="C775" s="1">
        <v>106557.0</v>
      </c>
    </row>
    <row r="776">
      <c r="A776" s="1">
        <v>774.0</v>
      </c>
      <c r="B776" s="1" t="s">
        <v>776</v>
      </c>
      <c r="C776" s="1">
        <v>106742.0</v>
      </c>
    </row>
    <row r="777">
      <c r="A777" s="1">
        <v>775.0</v>
      </c>
      <c r="B777" s="1" t="s">
        <v>777</v>
      </c>
      <c r="C777" s="1">
        <v>107002.0</v>
      </c>
    </row>
    <row r="778">
      <c r="A778" s="1">
        <v>776.0</v>
      </c>
      <c r="B778" s="1" t="s">
        <v>778</v>
      </c>
      <c r="C778" s="1">
        <v>107093.0</v>
      </c>
    </row>
    <row r="779">
      <c r="A779" s="1">
        <v>777.0</v>
      </c>
      <c r="B779" s="1" t="s">
        <v>779</v>
      </c>
      <c r="C779" s="1">
        <v>107153.0</v>
      </c>
    </row>
    <row r="780">
      <c r="A780" s="1">
        <v>778.0</v>
      </c>
      <c r="B780" s="1" t="s">
        <v>780</v>
      </c>
      <c r="C780" s="1">
        <v>107317.0</v>
      </c>
    </row>
    <row r="781">
      <c r="A781" s="1">
        <v>779.0</v>
      </c>
      <c r="B781" s="1" t="s">
        <v>781</v>
      </c>
      <c r="C781" s="1">
        <v>107338.0</v>
      </c>
    </row>
    <row r="782">
      <c r="A782" s="1">
        <v>780.0</v>
      </c>
      <c r="B782" s="1" t="s">
        <v>782</v>
      </c>
      <c r="C782" s="1">
        <v>107352.0</v>
      </c>
    </row>
    <row r="783">
      <c r="A783" s="1">
        <v>781.0</v>
      </c>
      <c r="B783" s="1" t="s">
        <v>783</v>
      </c>
      <c r="C783" s="1">
        <v>107528.0</v>
      </c>
    </row>
    <row r="784">
      <c r="A784" s="1">
        <v>782.0</v>
      </c>
      <c r="B784" s="1" t="s">
        <v>784</v>
      </c>
      <c r="C784" s="1">
        <v>107711.0</v>
      </c>
    </row>
    <row r="785">
      <c r="A785" s="1">
        <v>783.0</v>
      </c>
      <c r="B785" s="1" t="s">
        <v>785</v>
      </c>
      <c r="C785" s="1">
        <v>107778.0</v>
      </c>
    </row>
    <row r="786">
      <c r="A786" s="1">
        <v>784.0</v>
      </c>
      <c r="B786" s="1" t="s">
        <v>786</v>
      </c>
      <c r="C786" s="1">
        <v>108383.0</v>
      </c>
    </row>
    <row r="787">
      <c r="A787" s="1">
        <v>785.0</v>
      </c>
      <c r="B787" s="1" t="s">
        <v>787</v>
      </c>
      <c r="C787" s="1">
        <v>108835.0</v>
      </c>
    </row>
    <row r="788">
      <c r="A788" s="1">
        <v>786.0</v>
      </c>
      <c r="B788" s="1" t="s">
        <v>788</v>
      </c>
      <c r="C788" s="1">
        <v>108931.0</v>
      </c>
    </row>
    <row r="789">
      <c r="A789" s="1">
        <v>787.0</v>
      </c>
      <c r="B789" s="1" t="s">
        <v>789</v>
      </c>
      <c r="C789" s="1">
        <v>108987.0</v>
      </c>
    </row>
    <row r="790">
      <c r="A790" s="1">
        <v>788.0</v>
      </c>
      <c r="B790" s="1" t="s">
        <v>790</v>
      </c>
      <c r="C790" s="1">
        <v>109007.0</v>
      </c>
    </row>
    <row r="791">
      <c r="A791" s="1">
        <v>789.0</v>
      </c>
      <c r="B791" s="1" t="s">
        <v>791</v>
      </c>
      <c r="C791" s="1">
        <v>109076.0</v>
      </c>
    </row>
    <row r="792">
      <c r="A792" s="1">
        <v>790.0</v>
      </c>
      <c r="B792" s="1" t="s">
        <v>792</v>
      </c>
      <c r="C792" s="1">
        <v>109137.0</v>
      </c>
    </row>
    <row r="793">
      <c r="A793" s="1">
        <v>791.0</v>
      </c>
      <c r="B793" s="1" t="s">
        <v>793</v>
      </c>
      <c r="C793" s="1">
        <v>109201.0</v>
      </c>
    </row>
    <row r="794">
      <c r="A794" s="1">
        <v>792.0</v>
      </c>
      <c r="B794" s="1" t="s">
        <v>794</v>
      </c>
      <c r="C794" s="1">
        <v>109277.0</v>
      </c>
    </row>
    <row r="795">
      <c r="A795" s="1">
        <v>793.0</v>
      </c>
      <c r="B795" s="1" t="s">
        <v>795</v>
      </c>
      <c r="C795" s="1">
        <v>109612.0</v>
      </c>
    </row>
    <row r="796">
      <c r="A796" s="1">
        <v>794.0</v>
      </c>
      <c r="B796" s="1" t="s">
        <v>796</v>
      </c>
      <c r="C796" s="1">
        <v>110005.0</v>
      </c>
    </row>
    <row r="797">
      <c r="A797" s="1">
        <v>795.0</v>
      </c>
      <c r="B797" s="1" t="s">
        <v>797</v>
      </c>
      <c r="C797" s="1">
        <v>110229.0</v>
      </c>
    </row>
    <row r="798">
      <c r="A798" s="1">
        <v>796.0</v>
      </c>
      <c r="B798" s="1" t="s">
        <v>798</v>
      </c>
      <c r="C798" s="1">
        <v>110674.0</v>
      </c>
    </row>
    <row r="799">
      <c r="A799" s="1">
        <v>797.0</v>
      </c>
      <c r="B799" s="1" t="s">
        <v>799</v>
      </c>
      <c r="C799" s="1">
        <v>110716.0</v>
      </c>
    </row>
    <row r="800">
      <c r="A800" s="1">
        <v>798.0</v>
      </c>
      <c r="B800" s="1" t="s">
        <v>800</v>
      </c>
      <c r="C800" s="1">
        <v>111333.0</v>
      </c>
    </row>
    <row r="801">
      <c r="A801" s="1">
        <v>799.0</v>
      </c>
      <c r="B801" s="1" t="s">
        <v>801</v>
      </c>
      <c r="C801" s="1">
        <v>111697.0</v>
      </c>
    </row>
    <row r="802">
      <c r="A802" s="1">
        <v>800.0</v>
      </c>
      <c r="B802" s="1" t="s">
        <v>802</v>
      </c>
      <c r="C802" s="1">
        <v>111729.0</v>
      </c>
    </row>
    <row r="803">
      <c r="A803" s="1">
        <v>801.0</v>
      </c>
      <c r="B803" s="1" t="s">
        <v>803</v>
      </c>
      <c r="C803" s="1">
        <v>111994.0</v>
      </c>
    </row>
    <row r="804">
      <c r="A804" s="1">
        <v>802.0</v>
      </c>
      <c r="B804" s="1" t="s">
        <v>804</v>
      </c>
      <c r="C804" s="1">
        <v>112221.0</v>
      </c>
    </row>
    <row r="805">
      <c r="A805" s="1">
        <v>803.0</v>
      </c>
      <c r="B805" s="1" t="s">
        <v>805</v>
      </c>
      <c r="C805" s="1">
        <v>112291.0</v>
      </c>
    </row>
    <row r="806">
      <c r="A806" s="1">
        <v>804.0</v>
      </c>
      <c r="B806" s="1" t="s">
        <v>806</v>
      </c>
      <c r="C806" s="1">
        <v>112344.0</v>
      </c>
    </row>
    <row r="807">
      <c r="A807" s="1">
        <v>805.0</v>
      </c>
      <c r="B807" s="1" t="s">
        <v>807</v>
      </c>
      <c r="C807" s="1">
        <v>112892.0</v>
      </c>
    </row>
    <row r="808">
      <c r="A808" s="1">
        <v>806.0</v>
      </c>
      <c r="B808" s="1" t="s">
        <v>808</v>
      </c>
      <c r="C808" s="1">
        <v>112976.0</v>
      </c>
    </row>
    <row r="809">
      <c r="A809" s="1">
        <v>807.0</v>
      </c>
      <c r="B809" s="1" t="s">
        <v>809</v>
      </c>
      <c r="C809" s="1">
        <v>113134.0</v>
      </c>
    </row>
    <row r="810">
      <c r="A810" s="1">
        <v>808.0</v>
      </c>
      <c r="B810" s="1" t="s">
        <v>810</v>
      </c>
      <c r="C810" s="1">
        <v>113487.0</v>
      </c>
    </row>
    <row r="811">
      <c r="A811" s="1">
        <v>809.0</v>
      </c>
      <c r="B811" s="1" t="s">
        <v>811</v>
      </c>
      <c r="C811" s="1">
        <v>113720.0</v>
      </c>
    </row>
    <row r="812">
      <c r="A812" s="1">
        <v>810.0</v>
      </c>
      <c r="B812" s="1" t="s">
        <v>812</v>
      </c>
      <c r="C812" s="1">
        <v>114079.0</v>
      </c>
    </row>
    <row r="813">
      <c r="A813" s="1">
        <v>811.0</v>
      </c>
      <c r="B813" s="1" t="s">
        <v>813</v>
      </c>
      <c r="C813" s="1">
        <v>114158.0</v>
      </c>
    </row>
    <row r="814">
      <c r="A814" s="1">
        <v>812.0</v>
      </c>
      <c r="B814" s="1" t="s">
        <v>814</v>
      </c>
      <c r="C814" s="1">
        <v>114178.0</v>
      </c>
    </row>
    <row r="815">
      <c r="A815" s="1">
        <v>813.0</v>
      </c>
      <c r="B815" s="1" t="s">
        <v>815</v>
      </c>
      <c r="C815" s="1">
        <v>114314.0</v>
      </c>
    </row>
    <row r="816">
      <c r="A816" s="1">
        <v>814.0</v>
      </c>
      <c r="B816" s="1" t="s">
        <v>816</v>
      </c>
      <c r="C816" s="1">
        <v>114508.0</v>
      </c>
    </row>
    <row r="817">
      <c r="A817" s="1">
        <v>815.0</v>
      </c>
      <c r="B817" s="1" t="s">
        <v>817</v>
      </c>
      <c r="C817" s="1">
        <v>114601.0</v>
      </c>
    </row>
    <row r="818">
      <c r="A818" s="1">
        <v>816.0</v>
      </c>
      <c r="B818" s="1" t="s">
        <v>818</v>
      </c>
      <c r="C818" s="1">
        <v>114821.0</v>
      </c>
    </row>
    <row r="819">
      <c r="A819" s="1">
        <v>817.0</v>
      </c>
      <c r="B819" s="1" t="s">
        <v>819</v>
      </c>
      <c r="C819" s="1">
        <v>114847.0</v>
      </c>
    </row>
    <row r="820">
      <c r="A820" s="1">
        <v>818.0</v>
      </c>
      <c r="B820" s="1" t="s">
        <v>820</v>
      </c>
      <c r="C820" s="1">
        <v>115335.0</v>
      </c>
    </row>
    <row r="821">
      <c r="A821" s="1">
        <v>819.0</v>
      </c>
      <c r="B821" s="1" t="s">
        <v>821</v>
      </c>
      <c r="C821" s="1">
        <v>115402.0</v>
      </c>
    </row>
    <row r="822">
      <c r="A822" s="1">
        <v>820.0</v>
      </c>
      <c r="B822" s="1" t="s">
        <v>822</v>
      </c>
      <c r="C822" s="1">
        <v>115956.0</v>
      </c>
    </row>
    <row r="823">
      <c r="A823" s="1">
        <v>821.0</v>
      </c>
      <c r="B823" s="1" t="s">
        <v>823</v>
      </c>
      <c r="C823" s="1">
        <v>115974.0</v>
      </c>
    </row>
    <row r="824">
      <c r="A824" s="1">
        <v>822.0</v>
      </c>
      <c r="B824" s="1" t="s">
        <v>824</v>
      </c>
      <c r="C824" s="1">
        <v>116113.0</v>
      </c>
    </row>
    <row r="825">
      <c r="A825" s="1">
        <v>823.0</v>
      </c>
      <c r="B825" s="1" t="s">
        <v>825</v>
      </c>
      <c r="C825" s="1">
        <v>116281.0</v>
      </c>
    </row>
    <row r="826">
      <c r="A826" s="1">
        <v>824.0</v>
      </c>
      <c r="B826" s="1" t="s">
        <v>826</v>
      </c>
      <c r="C826" s="1">
        <v>116731.0</v>
      </c>
    </row>
    <row r="827">
      <c r="A827" s="1">
        <v>825.0</v>
      </c>
      <c r="B827" s="1" t="s">
        <v>827</v>
      </c>
      <c r="C827" s="1">
        <v>116950.0</v>
      </c>
    </row>
    <row r="828">
      <c r="A828" s="1">
        <v>826.0</v>
      </c>
      <c r="B828" s="1" t="s">
        <v>828</v>
      </c>
      <c r="C828" s="1">
        <v>116975.0</v>
      </c>
    </row>
    <row r="829">
      <c r="A829" s="1">
        <v>827.0</v>
      </c>
      <c r="B829" s="1" t="s">
        <v>829</v>
      </c>
      <c r="C829" s="1">
        <v>117100.0</v>
      </c>
    </row>
    <row r="830">
      <c r="A830" s="1">
        <v>828.0</v>
      </c>
      <c r="B830" s="1" t="s">
        <v>830</v>
      </c>
      <c r="C830" s="1">
        <v>117464.0</v>
      </c>
    </row>
    <row r="831">
      <c r="A831" s="1">
        <v>829.0</v>
      </c>
      <c r="B831" s="1" t="s">
        <v>831</v>
      </c>
      <c r="C831" s="1">
        <v>117560.0</v>
      </c>
    </row>
    <row r="832">
      <c r="A832" s="1">
        <v>830.0</v>
      </c>
      <c r="B832" s="1" t="s">
        <v>832</v>
      </c>
      <c r="C832" s="1">
        <v>117884.0</v>
      </c>
    </row>
    <row r="833">
      <c r="A833" s="1">
        <v>831.0</v>
      </c>
      <c r="B833" s="1" t="s">
        <v>833</v>
      </c>
      <c r="C833" s="1">
        <v>117984.0</v>
      </c>
    </row>
    <row r="834">
      <c r="A834" s="1">
        <v>832.0</v>
      </c>
      <c r="B834" s="1" t="s">
        <v>834</v>
      </c>
      <c r="C834" s="1">
        <v>118532.0</v>
      </c>
    </row>
    <row r="835">
      <c r="A835" s="1">
        <v>833.0</v>
      </c>
      <c r="B835" s="1" t="s">
        <v>835</v>
      </c>
      <c r="C835" s="1">
        <v>118883.0</v>
      </c>
    </row>
    <row r="836">
      <c r="A836" s="1">
        <v>834.0</v>
      </c>
      <c r="B836" s="1" t="s">
        <v>836</v>
      </c>
      <c r="C836" s="1">
        <v>119398.0</v>
      </c>
    </row>
    <row r="837">
      <c r="A837" s="1">
        <v>835.0</v>
      </c>
      <c r="B837" s="1" t="s">
        <v>837</v>
      </c>
      <c r="C837" s="1">
        <v>119657.0</v>
      </c>
    </row>
    <row r="838">
      <c r="A838" s="1">
        <v>836.0</v>
      </c>
      <c r="B838" s="1" t="s">
        <v>838</v>
      </c>
      <c r="C838" s="1">
        <v>119910.0</v>
      </c>
    </row>
    <row r="839">
      <c r="A839" s="1">
        <v>837.0</v>
      </c>
      <c r="B839" s="1" t="s">
        <v>839</v>
      </c>
      <c r="C839" s="1">
        <v>120085.0</v>
      </c>
    </row>
    <row r="840">
      <c r="A840" s="1">
        <v>838.0</v>
      </c>
      <c r="B840" s="1" t="s">
        <v>840</v>
      </c>
      <c r="C840" s="1">
        <v>120336.0</v>
      </c>
    </row>
    <row r="841">
      <c r="A841" s="1">
        <v>839.0</v>
      </c>
      <c r="B841" s="1" t="s">
        <v>841</v>
      </c>
      <c r="C841" s="1">
        <v>120357.0</v>
      </c>
    </row>
    <row r="842">
      <c r="A842" s="1">
        <v>840.0</v>
      </c>
      <c r="B842" s="1" t="s">
        <v>842</v>
      </c>
      <c r="C842" s="1">
        <v>120386.0</v>
      </c>
    </row>
    <row r="843">
      <c r="A843" s="1">
        <v>841.0</v>
      </c>
      <c r="B843" s="1" t="s">
        <v>843</v>
      </c>
      <c r="C843" s="1">
        <v>120660.0</v>
      </c>
    </row>
    <row r="844">
      <c r="A844" s="1">
        <v>842.0</v>
      </c>
      <c r="B844" s="1" t="s">
        <v>844</v>
      </c>
      <c r="C844" s="1">
        <v>120790.0</v>
      </c>
    </row>
    <row r="845">
      <c r="A845" s="1">
        <v>843.0</v>
      </c>
      <c r="B845" s="1" t="s">
        <v>845</v>
      </c>
      <c r="C845" s="1">
        <v>120845.0</v>
      </c>
    </row>
    <row r="846">
      <c r="A846" s="1">
        <v>844.0</v>
      </c>
      <c r="B846" s="1" t="s">
        <v>846</v>
      </c>
      <c r="C846" s="1">
        <v>120975.0</v>
      </c>
    </row>
    <row r="847">
      <c r="A847" s="1">
        <v>845.0</v>
      </c>
      <c r="B847" s="1" t="s">
        <v>847</v>
      </c>
      <c r="C847" s="1">
        <v>121071.0</v>
      </c>
    </row>
    <row r="848">
      <c r="A848" s="1">
        <v>846.0</v>
      </c>
      <c r="B848" s="1" t="s">
        <v>848</v>
      </c>
      <c r="C848" s="1">
        <v>121900.0</v>
      </c>
    </row>
    <row r="849">
      <c r="A849" s="1">
        <v>847.0</v>
      </c>
      <c r="B849" s="1" t="s">
        <v>849</v>
      </c>
      <c r="C849" s="1">
        <v>122295.0</v>
      </c>
    </row>
    <row r="850">
      <c r="A850" s="1">
        <v>848.0</v>
      </c>
      <c r="B850" s="1" t="s">
        <v>850</v>
      </c>
      <c r="C850" s="1">
        <v>122425.0</v>
      </c>
    </row>
    <row r="851">
      <c r="A851" s="1">
        <v>849.0</v>
      </c>
      <c r="B851" s="1" t="s">
        <v>851</v>
      </c>
      <c r="C851" s="1">
        <v>122780.0</v>
      </c>
    </row>
    <row r="852">
      <c r="A852" s="1">
        <v>850.0</v>
      </c>
      <c r="B852" s="1" t="s">
        <v>852</v>
      </c>
      <c r="C852" s="1">
        <v>123620.0</v>
      </c>
    </row>
    <row r="853">
      <c r="A853" s="1">
        <v>851.0</v>
      </c>
      <c r="B853" s="1" t="s">
        <v>853</v>
      </c>
      <c r="C853" s="1">
        <v>123655.0</v>
      </c>
    </row>
    <row r="854">
      <c r="A854" s="1">
        <v>852.0</v>
      </c>
      <c r="B854" s="1" t="s">
        <v>854</v>
      </c>
      <c r="C854" s="1">
        <v>124320.0</v>
      </c>
    </row>
    <row r="855">
      <c r="A855" s="1">
        <v>853.0</v>
      </c>
      <c r="B855" s="1" t="s">
        <v>855</v>
      </c>
      <c r="C855" s="1">
        <v>124827.0</v>
      </c>
    </row>
    <row r="856">
      <c r="A856" s="1">
        <v>854.0</v>
      </c>
      <c r="B856" s="1" t="s">
        <v>856</v>
      </c>
      <c r="C856" s="1">
        <v>125468.0</v>
      </c>
    </row>
    <row r="857">
      <c r="A857" s="1">
        <v>855.0</v>
      </c>
      <c r="B857" s="1" t="s">
        <v>857</v>
      </c>
      <c r="C857" s="1">
        <v>126007.0</v>
      </c>
    </row>
    <row r="858">
      <c r="A858" s="1">
        <v>856.0</v>
      </c>
      <c r="B858" s="1" t="s">
        <v>858</v>
      </c>
      <c r="C858" s="1">
        <v>126023.0</v>
      </c>
    </row>
    <row r="859">
      <c r="A859" s="1">
        <v>857.0</v>
      </c>
      <c r="B859" s="1" t="s">
        <v>859</v>
      </c>
      <c r="C859" s="1">
        <v>126380.0</v>
      </c>
    </row>
    <row r="860">
      <c r="A860" s="1">
        <v>858.0</v>
      </c>
      <c r="B860" s="1" t="s">
        <v>860</v>
      </c>
      <c r="C860" s="1">
        <v>126451.0</v>
      </c>
    </row>
    <row r="861">
      <c r="A861" s="1">
        <v>859.0</v>
      </c>
      <c r="B861" s="1" t="s">
        <v>861</v>
      </c>
      <c r="C861" s="1">
        <v>128154.0</v>
      </c>
    </row>
    <row r="862">
      <c r="A862" s="1">
        <v>860.0</v>
      </c>
      <c r="B862" s="1" t="s">
        <v>862</v>
      </c>
      <c r="C862" s="1">
        <v>128914.0</v>
      </c>
    </row>
    <row r="863">
      <c r="A863" s="1">
        <v>861.0</v>
      </c>
      <c r="B863" s="1" t="s">
        <v>863</v>
      </c>
      <c r="C863" s="1">
        <v>128972.0</v>
      </c>
    </row>
    <row r="864">
      <c r="A864" s="1">
        <v>862.0</v>
      </c>
      <c r="B864" s="1" t="s">
        <v>864</v>
      </c>
      <c r="C864" s="1">
        <v>129089.0</v>
      </c>
    </row>
    <row r="865">
      <c r="A865" s="1">
        <v>863.0</v>
      </c>
      <c r="B865" s="1" t="s">
        <v>865</v>
      </c>
      <c r="C865" s="1">
        <v>129137.0</v>
      </c>
    </row>
    <row r="866">
      <c r="A866" s="1">
        <v>864.0</v>
      </c>
      <c r="B866" s="1" t="s">
        <v>866</v>
      </c>
      <c r="C866" s="1">
        <v>129464.0</v>
      </c>
    </row>
    <row r="867">
      <c r="A867" s="1">
        <v>865.0</v>
      </c>
      <c r="B867" s="1" t="s">
        <v>867</v>
      </c>
      <c r="C867" s="1">
        <v>130307.0</v>
      </c>
    </row>
    <row r="868">
      <c r="A868" s="1">
        <v>866.0</v>
      </c>
      <c r="B868" s="1" t="s">
        <v>868</v>
      </c>
      <c r="C868" s="1">
        <v>130992.0</v>
      </c>
    </row>
    <row r="869">
      <c r="A869" s="1">
        <v>867.0</v>
      </c>
      <c r="B869" s="1" t="s">
        <v>869</v>
      </c>
      <c r="C869" s="1">
        <v>131091.0</v>
      </c>
    </row>
    <row r="870">
      <c r="A870" s="1">
        <v>868.0</v>
      </c>
      <c r="B870" s="1" t="s">
        <v>870</v>
      </c>
      <c r="C870" s="1">
        <v>131168.0</v>
      </c>
    </row>
    <row r="871">
      <c r="A871" s="1">
        <v>869.0</v>
      </c>
      <c r="B871" s="1" t="s">
        <v>871</v>
      </c>
      <c r="C871" s="1">
        <v>131240.0</v>
      </c>
    </row>
    <row r="872">
      <c r="A872" s="1">
        <v>870.0</v>
      </c>
      <c r="B872" s="1" t="s">
        <v>872</v>
      </c>
      <c r="C872" s="1">
        <v>131914.0</v>
      </c>
    </row>
    <row r="873">
      <c r="A873" s="1">
        <v>871.0</v>
      </c>
      <c r="B873" s="1" t="s">
        <v>873</v>
      </c>
      <c r="C873" s="1">
        <v>131957.0</v>
      </c>
    </row>
    <row r="874">
      <c r="A874" s="1">
        <v>872.0</v>
      </c>
      <c r="B874" s="1" t="s">
        <v>874</v>
      </c>
      <c r="C874" s="1">
        <v>132432.0</v>
      </c>
    </row>
    <row r="875">
      <c r="A875" s="1">
        <v>873.0</v>
      </c>
      <c r="B875" s="1" t="s">
        <v>875</v>
      </c>
      <c r="C875" s="1">
        <v>132858.0</v>
      </c>
    </row>
    <row r="876">
      <c r="A876" s="1">
        <v>874.0</v>
      </c>
      <c r="B876" s="1" t="s">
        <v>876</v>
      </c>
      <c r="C876" s="1">
        <v>133101.0</v>
      </c>
    </row>
    <row r="877">
      <c r="A877" s="1">
        <v>875.0</v>
      </c>
      <c r="B877" s="1" t="s">
        <v>877</v>
      </c>
      <c r="C877" s="1">
        <v>134793.0</v>
      </c>
    </row>
    <row r="878">
      <c r="A878" s="1">
        <v>876.0</v>
      </c>
      <c r="B878" s="1" t="s">
        <v>878</v>
      </c>
      <c r="C878" s="1">
        <v>135187.0</v>
      </c>
    </row>
    <row r="879">
      <c r="A879" s="1">
        <v>877.0</v>
      </c>
      <c r="B879" s="1" t="s">
        <v>879</v>
      </c>
      <c r="C879" s="1">
        <v>135680.0</v>
      </c>
    </row>
    <row r="880">
      <c r="A880" s="1">
        <v>878.0</v>
      </c>
      <c r="B880" s="1" t="s">
        <v>880</v>
      </c>
      <c r="C880" s="1">
        <v>136321.0</v>
      </c>
    </row>
    <row r="881">
      <c r="A881" s="1">
        <v>879.0</v>
      </c>
      <c r="B881" s="1" t="s">
        <v>881</v>
      </c>
      <c r="C881" s="1">
        <v>137250.0</v>
      </c>
    </row>
    <row r="882">
      <c r="A882" s="1">
        <v>880.0</v>
      </c>
      <c r="B882" s="1" t="s">
        <v>882</v>
      </c>
      <c r="C882" s="1">
        <v>137372.0</v>
      </c>
    </row>
    <row r="883">
      <c r="A883" s="1">
        <v>881.0</v>
      </c>
      <c r="B883" s="1" t="s">
        <v>883</v>
      </c>
      <c r="C883" s="1">
        <v>138310.0</v>
      </c>
    </row>
    <row r="884">
      <c r="A884" s="1">
        <v>882.0</v>
      </c>
      <c r="B884" s="1" t="s">
        <v>884</v>
      </c>
      <c r="C884" s="1">
        <v>138359.0</v>
      </c>
    </row>
    <row r="885">
      <c r="A885" s="1">
        <v>883.0</v>
      </c>
      <c r="B885" s="1" t="s">
        <v>885</v>
      </c>
      <c r="C885" s="1">
        <v>138481.0</v>
      </c>
    </row>
    <row r="886">
      <c r="A886" s="1">
        <v>884.0</v>
      </c>
      <c r="B886" s="1" t="s">
        <v>886</v>
      </c>
      <c r="C886" s="1">
        <v>138684.0</v>
      </c>
    </row>
    <row r="887">
      <c r="A887" s="1">
        <v>885.0</v>
      </c>
      <c r="B887" s="1" t="s">
        <v>887</v>
      </c>
      <c r="C887" s="1">
        <v>140751.0</v>
      </c>
    </row>
    <row r="888">
      <c r="A888" s="1">
        <v>886.0</v>
      </c>
      <c r="B888" s="1" t="s">
        <v>888</v>
      </c>
      <c r="C888" s="1">
        <v>141426.0</v>
      </c>
    </row>
    <row r="889">
      <c r="A889" s="1">
        <v>887.0</v>
      </c>
      <c r="B889" s="1" t="s">
        <v>889</v>
      </c>
      <c r="C889" s="1">
        <v>141520.0</v>
      </c>
    </row>
    <row r="890">
      <c r="A890" s="1">
        <v>888.0</v>
      </c>
      <c r="B890" s="1" t="s">
        <v>890</v>
      </c>
      <c r="C890" s="1">
        <v>141523.0</v>
      </c>
    </row>
    <row r="891">
      <c r="A891" s="1">
        <v>889.0</v>
      </c>
      <c r="B891" s="1" t="s">
        <v>891</v>
      </c>
      <c r="C891" s="1">
        <v>141704.0</v>
      </c>
    </row>
    <row r="892">
      <c r="A892" s="1">
        <v>890.0</v>
      </c>
      <c r="B892" s="1" t="s">
        <v>892</v>
      </c>
      <c r="C892" s="1">
        <v>142995.0</v>
      </c>
    </row>
    <row r="893">
      <c r="A893" s="1">
        <v>891.0</v>
      </c>
      <c r="B893" s="1" t="s">
        <v>893</v>
      </c>
      <c r="C893" s="1">
        <v>143044.0</v>
      </c>
    </row>
    <row r="894">
      <c r="A894" s="1">
        <v>892.0</v>
      </c>
      <c r="B894" s="1" t="s">
        <v>894</v>
      </c>
      <c r="C894" s="1">
        <v>143150.0</v>
      </c>
    </row>
    <row r="895">
      <c r="A895" s="1">
        <v>893.0</v>
      </c>
      <c r="B895" s="1" t="s">
        <v>895</v>
      </c>
      <c r="C895" s="1">
        <v>143535.0</v>
      </c>
    </row>
    <row r="896">
      <c r="A896" s="1">
        <v>894.0</v>
      </c>
      <c r="B896" s="1" t="s">
        <v>896</v>
      </c>
      <c r="C896" s="1">
        <v>144018.0</v>
      </c>
    </row>
    <row r="897">
      <c r="A897" s="1">
        <v>895.0</v>
      </c>
      <c r="B897" s="1" t="s">
        <v>897</v>
      </c>
      <c r="C897" s="1">
        <v>144441.0</v>
      </c>
    </row>
    <row r="898">
      <c r="A898" s="1">
        <v>896.0</v>
      </c>
      <c r="B898" s="1" t="s">
        <v>898</v>
      </c>
      <c r="C898" s="1">
        <v>144588.0</v>
      </c>
    </row>
    <row r="899">
      <c r="A899" s="1">
        <v>897.0</v>
      </c>
      <c r="B899" s="1" t="s">
        <v>899</v>
      </c>
      <c r="C899" s="1">
        <v>144852.0</v>
      </c>
    </row>
    <row r="900">
      <c r="A900" s="1">
        <v>898.0</v>
      </c>
      <c r="B900" s="1" t="s">
        <v>900</v>
      </c>
      <c r="C900" s="1">
        <v>145680.0</v>
      </c>
    </row>
    <row r="901">
      <c r="A901" s="1">
        <v>899.0</v>
      </c>
      <c r="B901" s="1" t="s">
        <v>901</v>
      </c>
      <c r="C901" s="1">
        <v>145686.0</v>
      </c>
    </row>
    <row r="902">
      <c r="A902" s="1">
        <v>900.0</v>
      </c>
      <c r="B902" s="1" t="s">
        <v>902</v>
      </c>
      <c r="C902" s="1">
        <v>145698.0</v>
      </c>
    </row>
    <row r="903">
      <c r="A903" s="1">
        <v>901.0</v>
      </c>
      <c r="B903" s="1" t="s">
        <v>903</v>
      </c>
      <c r="C903" s="1">
        <v>145876.0</v>
      </c>
    </row>
    <row r="904">
      <c r="A904" s="1">
        <v>902.0</v>
      </c>
      <c r="B904" s="1" t="s">
        <v>904</v>
      </c>
      <c r="C904" s="1">
        <v>146410.0</v>
      </c>
    </row>
    <row r="905">
      <c r="A905" s="1">
        <v>903.0</v>
      </c>
      <c r="B905" s="1" t="s">
        <v>905</v>
      </c>
      <c r="C905" s="1">
        <v>146871.0</v>
      </c>
    </row>
    <row r="906">
      <c r="A906" s="1">
        <v>904.0</v>
      </c>
      <c r="B906" s="1" t="s">
        <v>906</v>
      </c>
      <c r="C906" s="1">
        <v>146974.0</v>
      </c>
    </row>
    <row r="907">
      <c r="A907" s="1">
        <v>905.0</v>
      </c>
      <c r="B907" s="1" t="s">
        <v>907</v>
      </c>
      <c r="C907" s="1">
        <v>147099.0</v>
      </c>
    </row>
    <row r="908">
      <c r="A908" s="1">
        <v>906.0</v>
      </c>
      <c r="B908" s="1" t="s">
        <v>908</v>
      </c>
      <c r="C908" s="1">
        <v>147529.0</v>
      </c>
    </row>
    <row r="909">
      <c r="A909" s="1">
        <v>907.0</v>
      </c>
      <c r="B909" s="1" t="s">
        <v>909</v>
      </c>
      <c r="C909" s="1">
        <v>147607.0</v>
      </c>
    </row>
    <row r="910">
      <c r="A910" s="1">
        <v>908.0</v>
      </c>
      <c r="B910" s="1" t="s">
        <v>910</v>
      </c>
      <c r="C910" s="1">
        <v>149210.0</v>
      </c>
    </row>
    <row r="911">
      <c r="A911" s="1">
        <v>909.0</v>
      </c>
      <c r="B911" s="1" t="s">
        <v>911</v>
      </c>
      <c r="C911" s="1">
        <v>149252.0</v>
      </c>
    </row>
    <row r="912">
      <c r="A912" s="1">
        <v>910.0</v>
      </c>
      <c r="B912" s="1" t="s">
        <v>912</v>
      </c>
      <c r="C912" s="1">
        <v>149381.0</v>
      </c>
    </row>
    <row r="913">
      <c r="A913" s="1">
        <v>911.0</v>
      </c>
      <c r="B913" s="1" t="s">
        <v>913</v>
      </c>
      <c r="C913" s="1">
        <v>150626.0</v>
      </c>
    </row>
    <row r="914">
      <c r="A914" s="1">
        <v>912.0</v>
      </c>
      <c r="B914" s="1" t="s">
        <v>914</v>
      </c>
      <c r="C914" s="1">
        <v>150667.0</v>
      </c>
    </row>
    <row r="915">
      <c r="A915" s="1">
        <v>913.0</v>
      </c>
      <c r="B915" s="1" t="s">
        <v>915</v>
      </c>
      <c r="C915" s="1">
        <v>150947.0</v>
      </c>
    </row>
    <row r="916">
      <c r="A916" s="1">
        <v>914.0</v>
      </c>
      <c r="B916" s="1" t="s">
        <v>916</v>
      </c>
      <c r="C916" s="1">
        <v>151004.0</v>
      </c>
    </row>
    <row r="917">
      <c r="A917" s="1">
        <v>915.0</v>
      </c>
      <c r="B917" s="1" t="s">
        <v>917</v>
      </c>
      <c r="C917" s="1">
        <v>151259.0</v>
      </c>
    </row>
    <row r="918">
      <c r="A918" s="1">
        <v>916.0</v>
      </c>
      <c r="B918" s="1" t="s">
        <v>918</v>
      </c>
      <c r="C918" s="1">
        <v>151553.0</v>
      </c>
    </row>
    <row r="919">
      <c r="A919" s="1">
        <v>917.0</v>
      </c>
      <c r="B919" s="1" t="s">
        <v>919</v>
      </c>
      <c r="C919" s="1">
        <v>151585.0</v>
      </c>
    </row>
    <row r="920">
      <c r="A920" s="1">
        <v>918.0</v>
      </c>
      <c r="B920" s="1" t="s">
        <v>920</v>
      </c>
      <c r="C920" s="1">
        <v>151718.0</v>
      </c>
    </row>
    <row r="921">
      <c r="A921" s="1">
        <v>919.0</v>
      </c>
      <c r="B921" s="1" t="s">
        <v>921</v>
      </c>
      <c r="C921" s="1">
        <v>151732.0</v>
      </c>
    </row>
    <row r="922">
      <c r="A922" s="1">
        <v>920.0</v>
      </c>
      <c r="B922" s="1" t="s">
        <v>922</v>
      </c>
      <c r="C922" s="1">
        <v>151841.0</v>
      </c>
    </row>
    <row r="923">
      <c r="A923" s="1">
        <v>921.0</v>
      </c>
      <c r="B923" s="1" t="s">
        <v>923</v>
      </c>
      <c r="C923" s="1">
        <v>151939.0</v>
      </c>
    </row>
    <row r="924">
      <c r="A924" s="1">
        <v>922.0</v>
      </c>
      <c r="B924" s="1" t="s">
        <v>924</v>
      </c>
      <c r="C924" s="1">
        <v>151952.0</v>
      </c>
    </row>
    <row r="925">
      <c r="A925" s="1">
        <v>923.0</v>
      </c>
      <c r="B925" s="1" t="s">
        <v>925</v>
      </c>
      <c r="C925" s="1">
        <v>152661.0</v>
      </c>
    </row>
    <row r="926">
      <c r="A926" s="1">
        <v>924.0</v>
      </c>
      <c r="B926" s="1" t="s">
        <v>926</v>
      </c>
      <c r="C926" s="1">
        <v>152739.0</v>
      </c>
    </row>
    <row r="927">
      <c r="A927" s="1">
        <v>925.0</v>
      </c>
      <c r="B927" s="1" t="s">
        <v>927</v>
      </c>
      <c r="C927" s="1">
        <v>152806.0</v>
      </c>
    </row>
    <row r="928">
      <c r="A928" s="1">
        <v>926.0</v>
      </c>
      <c r="B928" s="1" t="s">
        <v>928</v>
      </c>
      <c r="C928" s="1">
        <v>153091.0</v>
      </c>
    </row>
    <row r="929">
      <c r="A929" s="1">
        <v>927.0</v>
      </c>
      <c r="B929" s="1" t="s">
        <v>929</v>
      </c>
      <c r="C929" s="1">
        <v>153722.0</v>
      </c>
    </row>
    <row r="930">
      <c r="A930" s="1">
        <v>928.0</v>
      </c>
      <c r="B930" s="1" t="s">
        <v>930</v>
      </c>
      <c r="C930" s="1">
        <v>154350.0</v>
      </c>
    </row>
    <row r="931">
      <c r="A931" s="1">
        <v>929.0</v>
      </c>
      <c r="B931" s="1" t="s">
        <v>931</v>
      </c>
      <c r="C931" s="1">
        <v>154682.0</v>
      </c>
    </row>
    <row r="932">
      <c r="A932" s="1">
        <v>930.0</v>
      </c>
      <c r="B932" s="1" t="s">
        <v>932</v>
      </c>
      <c r="C932" s="1">
        <v>154703.0</v>
      </c>
    </row>
    <row r="933">
      <c r="A933" s="1">
        <v>931.0</v>
      </c>
      <c r="B933" s="1" t="s">
        <v>933</v>
      </c>
      <c r="C933" s="1">
        <v>154980.0</v>
      </c>
    </row>
    <row r="934">
      <c r="A934" s="1">
        <v>932.0</v>
      </c>
      <c r="B934" s="1" t="s">
        <v>934</v>
      </c>
      <c r="C934" s="1">
        <v>155595.0</v>
      </c>
    </row>
    <row r="935">
      <c r="A935" s="1">
        <v>933.0</v>
      </c>
      <c r="B935" s="1" t="s">
        <v>935</v>
      </c>
      <c r="C935" s="1">
        <v>156656.0</v>
      </c>
    </row>
    <row r="936">
      <c r="A936" s="1">
        <v>934.0</v>
      </c>
      <c r="B936" s="1" t="s">
        <v>936</v>
      </c>
      <c r="C936" s="1">
        <v>156776.0</v>
      </c>
    </row>
    <row r="937">
      <c r="A937" s="1">
        <v>935.0</v>
      </c>
      <c r="B937" s="1" t="s">
        <v>937</v>
      </c>
      <c r="C937" s="1">
        <v>156779.0</v>
      </c>
    </row>
    <row r="938">
      <c r="A938" s="1">
        <v>936.0</v>
      </c>
      <c r="B938" s="1" t="s">
        <v>938</v>
      </c>
      <c r="C938" s="1">
        <v>157291.0</v>
      </c>
    </row>
    <row r="939">
      <c r="A939" s="1">
        <v>937.0</v>
      </c>
      <c r="B939" s="1" t="s">
        <v>939</v>
      </c>
      <c r="C939" s="1">
        <v>157308.0</v>
      </c>
    </row>
    <row r="940">
      <c r="A940" s="1">
        <v>938.0</v>
      </c>
      <c r="B940" s="1" t="s">
        <v>940</v>
      </c>
      <c r="C940" s="1">
        <v>158025.0</v>
      </c>
    </row>
    <row r="941">
      <c r="A941" s="1">
        <v>939.0</v>
      </c>
      <c r="B941" s="1" t="s">
        <v>941</v>
      </c>
      <c r="C941" s="1">
        <v>158305.0</v>
      </c>
    </row>
    <row r="942">
      <c r="A942" s="1">
        <v>940.0</v>
      </c>
      <c r="B942" s="1" t="s">
        <v>942</v>
      </c>
      <c r="C942" s="1">
        <v>158390.0</v>
      </c>
    </row>
    <row r="943">
      <c r="A943" s="1">
        <v>941.0</v>
      </c>
      <c r="B943" s="1" t="s">
        <v>943</v>
      </c>
      <c r="C943" s="1">
        <v>159304.0</v>
      </c>
    </row>
    <row r="944">
      <c r="A944" s="1">
        <v>942.0</v>
      </c>
      <c r="B944" s="1" t="s">
        <v>944</v>
      </c>
      <c r="C944" s="1">
        <v>159487.0</v>
      </c>
    </row>
    <row r="945">
      <c r="A945" s="1">
        <v>943.0</v>
      </c>
      <c r="B945" s="1" t="s">
        <v>945</v>
      </c>
      <c r="C945" s="1">
        <v>161469.0</v>
      </c>
    </row>
    <row r="946">
      <c r="A946" s="1">
        <v>944.0</v>
      </c>
      <c r="B946" s="1" t="s">
        <v>946</v>
      </c>
      <c r="C946" s="1">
        <v>162071.0</v>
      </c>
    </row>
    <row r="947">
      <c r="A947" s="1">
        <v>945.0</v>
      </c>
      <c r="B947" s="1" t="s">
        <v>947</v>
      </c>
      <c r="C947" s="1">
        <v>162494.0</v>
      </c>
    </row>
    <row r="948">
      <c r="A948" s="1">
        <v>946.0</v>
      </c>
      <c r="B948" s="1" t="s">
        <v>948</v>
      </c>
      <c r="C948" s="1">
        <v>162572.0</v>
      </c>
    </row>
    <row r="949">
      <c r="A949" s="1">
        <v>947.0</v>
      </c>
      <c r="B949" s="1" t="s">
        <v>949</v>
      </c>
      <c r="C949" s="1">
        <v>162696.0</v>
      </c>
    </row>
    <row r="950">
      <c r="A950" s="1">
        <v>948.0</v>
      </c>
      <c r="B950" s="1" t="s">
        <v>950</v>
      </c>
      <c r="C950" s="1">
        <v>163054.0</v>
      </c>
    </row>
    <row r="951">
      <c r="A951" s="1">
        <v>949.0</v>
      </c>
      <c r="B951" s="1" t="s">
        <v>951</v>
      </c>
      <c r="C951" s="1">
        <v>163540.0</v>
      </c>
    </row>
    <row r="952">
      <c r="A952" s="1">
        <v>950.0</v>
      </c>
      <c r="B952" s="1" t="s">
        <v>952</v>
      </c>
      <c r="C952" s="1">
        <v>163623.0</v>
      </c>
    </row>
    <row r="953">
      <c r="A953" s="1">
        <v>951.0</v>
      </c>
      <c r="B953" s="1" t="s">
        <v>953</v>
      </c>
      <c r="C953" s="1">
        <v>164137.0</v>
      </c>
    </row>
    <row r="954">
      <c r="A954" s="1">
        <v>952.0</v>
      </c>
      <c r="B954" s="1" t="s">
        <v>954</v>
      </c>
      <c r="C954" s="1">
        <v>166614.0</v>
      </c>
    </row>
    <row r="955">
      <c r="A955" s="1">
        <v>953.0</v>
      </c>
      <c r="B955" s="1" t="s">
        <v>955</v>
      </c>
      <c r="C955" s="1">
        <v>166793.0</v>
      </c>
    </row>
    <row r="956">
      <c r="A956" s="1">
        <v>954.0</v>
      </c>
      <c r="B956" s="1" t="s">
        <v>956</v>
      </c>
      <c r="C956" s="1">
        <v>169638.0</v>
      </c>
    </row>
    <row r="957">
      <c r="A957" s="1">
        <v>955.0</v>
      </c>
      <c r="B957" s="1" t="s">
        <v>957</v>
      </c>
      <c r="C957" s="1">
        <v>170765.0</v>
      </c>
    </row>
    <row r="958">
      <c r="A958" s="1">
        <v>956.0</v>
      </c>
      <c r="B958" s="1" t="s">
        <v>958</v>
      </c>
      <c r="C958" s="1">
        <v>170773.0</v>
      </c>
    </row>
    <row r="959">
      <c r="A959" s="1">
        <v>957.0</v>
      </c>
      <c r="B959" s="1" t="s">
        <v>959</v>
      </c>
      <c r="C959" s="1">
        <v>171265.0</v>
      </c>
    </row>
    <row r="960">
      <c r="A960" s="1">
        <v>958.0</v>
      </c>
      <c r="B960" s="1" t="s">
        <v>960</v>
      </c>
      <c r="C960" s="1">
        <v>171506.0</v>
      </c>
    </row>
    <row r="961">
      <c r="A961" s="1">
        <v>959.0</v>
      </c>
      <c r="B961" s="1" t="s">
        <v>961</v>
      </c>
      <c r="C961" s="1">
        <v>171702.0</v>
      </c>
    </row>
    <row r="962">
      <c r="A962" s="1">
        <v>960.0</v>
      </c>
      <c r="B962" s="1" t="s">
        <v>962</v>
      </c>
      <c r="C962" s="1">
        <v>171875.0</v>
      </c>
    </row>
    <row r="963">
      <c r="A963" s="1">
        <v>961.0</v>
      </c>
      <c r="B963" s="1" t="s">
        <v>963</v>
      </c>
      <c r="C963" s="1">
        <v>172409.0</v>
      </c>
    </row>
    <row r="964">
      <c r="A964" s="1">
        <v>962.0</v>
      </c>
      <c r="B964" s="1" t="s">
        <v>964</v>
      </c>
      <c r="C964" s="1">
        <v>173022.0</v>
      </c>
    </row>
    <row r="965">
      <c r="A965" s="1">
        <v>963.0</v>
      </c>
      <c r="B965" s="1" t="s">
        <v>965</v>
      </c>
      <c r="C965" s="1">
        <v>173405.0</v>
      </c>
    </row>
    <row r="966">
      <c r="A966" s="1">
        <v>964.0</v>
      </c>
      <c r="B966" s="1" t="s">
        <v>966</v>
      </c>
      <c r="C966" s="1">
        <v>175174.0</v>
      </c>
    </row>
    <row r="967">
      <c r="A967" s="1">
        <v>965.0</v>
      </c>
      <c r="B967" s="1" t="s">
        <v>967</v>
      </c>
      <c r="C967" s="1">
        <v>175244.0</v>
      </c>
    </row>
    <row r="968">
      <c r="A968" s="1">
        <v>966.0</v>
      </c>
      <c r="B968" s="1" t="s">
        <v>968</v>
      </c>
      <c r="C968" s="1">
        <v>175401.0</v>
      </c>
    </row>
    <row r="969">
      <c r="A969" s="1">
        <v>967.0</v>
      </c>
      <c r="B969" s="1" t="s">
        <v>969</v>
      </c>
      <c r="C969" s="1">
        <v>175687.0</v>
      </c>
    </row>
    <row r="970">
      <c r="A970" s="1">
        <v>968.0</v>
      </c>
      <c r="B970" s="1" t="s">
        <v>970</v>
      </c>
      <c r="C970" s="1">
        <v>176406.0</v>
      </c>
    </row>
    <row r="971">
      <c r="A971" s="1">
        <v>969.0</v>
      </c>
      <c r="B971" s="1" t="s">
        <v>971</v>
      </c>
      <c r="C971" s="1">
        <v>176418.0</v>
      </c>
    </row>
    <row r="972">
      <c r="A972" s="1">
        <v>970.0</v>
      </c>
      <c r="B972" s="1" t="s">
        <v>972</v>
      </c>
      <c r="C972" s="1">
        <v>178427.0</v>
      </c>
    </row>
    <row r="973">
      <c r="A973" s="1">
        <v>971.0</v>
      </c>
      <c r="B973" s="1" t="s">
        <v>973</v>
      </c>
      <c r="C973" s="1">
        <v>179818.0</v>
      </c>
    </row>
    <row r="974">
      <c r="A974" s="1">
        <v>972.0</v>
      </c>
      <c r="B974" s="1" t="s">
        <v>974</v>
      </c>
      <c r="C974" s="1">
        <v>180484.0</v>
      </c>
    </row>
    <row r="975">
      <c r="A975" s="1">
        <v>973.0</v>
      </c>
      <c r="B975" s="1" t="s">
        <v>975</v>
      </c>
      <c r="C975" s="1">
        <v>180548.0</v>
      </c>
    </row>
    <row r="976">
      <c r="A976" s="1">
        <v>974.0</v>
      </c>
      <c r="B976" s="1" t="s">
        <v>976</v>
      </c>
      <c r="C976" s="1">
        <v>183524.0</v>
      </c>
    </row>
    <row r="977">
      <c r="A977" s="1">
        <v>975.0</v>
      </c>
      <c r="B977" s="1" t="s">
        <v>977</v>
      </c>
      <c r="C977" s="1">
        <v>185061.0</v>
      </c>
    </row>
    <row r="978">
      <c r="A978" s="1">
        <v>976.0</v>
      </c>
      <c r="B978" s="1" t="s">
        <v>978</v>
      </c>
      <c r="C978" s="1">
        <v>185399.0</v>
      </c>
    </row>
    <row r="979">
      <c r="A979" s="1">
        <v>977.0</v>
      </c>
      <c r="B979" s="1" t="s">
        <v>979</v>
      </c>
      <c r="C979" s="1">
        <v>188294.0</v>
      </c>
    </row>
    <row r="980">
      <c r="A980" s="1">
        <v>978.0</v>
      </c>
      <c r="B980" s="1" t="s">
        <v>980</v>
      </c>
      <c r="C980" s="1">
        <v>190553.0</v>
      </c>
    </row>
    <row r="981">
      <c r="A981" s="1">
        <v>979.0</v>
      </c>
      <c r="B981" s="1" t="s">
        <v>981</v>
      </c>
      <c r="C981" s="1">
        <v>192010.0</v>
      </c>
    </row>
    <row r="982">
      <c r="A982" s="1">
        <v>980.0</v>
      </c>
      <c r="B982" s="1" t="s">
        <v>982</v>
      </c>
      <c r="C982" s="1">
        <v>192215.0</v>
      </c>
    </row>
    <row r="983">
      <c r="A983" s="1">
        <v>981.0</v>
      </c>
      <c r="B983" s="1" t="s">
        <v>983</v>
      </c>
      <c r="C983" s="1">
        <v>193098.0</v>
      </c>
    </row>
    <row r="984">
      <c r="A984" s="1">
        <v>982.0</v>
      </c>
      <c r="B984" s="1" t="s">
        <v>984</v>
      </c>
      <c r="C984" s="1">
        <v>193897.0</v>
      </c>
    </row>
    <row r="985">
      <c r="A985" s="1">
        <v>983.0</v>
      </c>
      <c r="B985" s="1" t="s">
        <v>985</v>
      </c>
      <c r="C985" s="1">
        <v>196415.0</v>
      </c>
    </row>
    <row r="986">
      <c r="A986" s="1">
        <v>984.0</v>
      </c>
      <c r="B986" s="1" t="s">
        <v>986</v>
      </c>
      <c r="C986" s="1">
        <v>198063.0</v>
      </c>
    </row>
    <row r="987">
      <c r="A987" s="1">
        <v>985.0</v>
      </c>
      <c r="B987" s="1" t="s">
        <v>987</v>
      </c>
      <c r="C987" s="1">
        <v>199917.0</v>
      </c>
    </row>
    <row r="988">
      <c r="A988" s="1">
        <v>986.0</v>
      </c>
      <c r="B988" s="1" t="s">
        <v>988</v>
      </c>
      <c r="C988" s="1">
        <v>203317.0</v>
      </c>
    </row>
    <row r="989">
      <c r="A989" s="1">
        <v>987.0</v>
      </c>
      <c r="B989" s="1" t="s">
        <v>989</v>
      </c>
      <c r="C989" s="1">
        <v>203345.0</v>
      </c>
    </row>
    <row r="990">
      <c r="A990" s="1">
        <v>988.0</v>
      </c>
      <c r="B990" s="1" t="s">
        <v>990</v>
      </c>
      <c r="C990" s="1">
        <v>204503.0</v>
      </c>
    </row>
    <row r="991">
      <c r="A991" s="1">
        <v>989.0</v>
      </c>
      <c r="B991" s="1" t="s">
        <v>991</v>
      </c>
      <c r="C991" s="1">
        <v>205203.0</v>
      </c>
    </row>
    <row r="992">
      <c r="A992" s="1">
        <v>990.0</v>
      </c>
      <c r="B992" s="1" t="s">
        <v>992</v>
      </c>
      <c r="C992" s="1">
        <v>208459.0</v>
      </c>
    </row>
    <row r="993">
      <c r="A993" s="1">
        <v>991.0</v>
      </c>
      <c r="B993" s="1" t="s">
        <v>993</v>
      </c>
      <c r="C993" s="1">
        <v>214989.0</v>
      </c>
    </row>
    <row r="994">
      <c r="A994" s="1">
        <v>992.0</v>
      </c>
      <c r="B994" s="1" t="s">
        <v>994</v>
      </c>
      <c r="C994" s="1">
        <v>218610.0</v>
      </c>
    </row>
    <row r="995">
      <c r="A995" s="1">
        <v>993.0</v>
      </c>
      <c r="B995" s="1" t="s">
        <v>995</v>
      </c>
      <c r="C995" s="1">
        <v>312265.0</v>
      </c>
    </row>
    <row r="996">
      <c r="A996" s="1">
        <v>994.0</v>
      </c>
      <c r="B996" s="1" t="s">
        <v>996</v>
      </c>
      <c r="C996" s="1">
        <v>358420.0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IFERROR(__xludf.DUMMYFUNCTION("QUERY({graph!A2:C996},""select Col3 label Col3 'Count'"",0)"),"Count")</f>
        <v>Count</v>
      </c>
    </row>
    <row r="2">
      <c r="A2">
        <f>IFERROR(__xludf.DUMMYFUNCTION("""COMPUTED_VALUE"""),0.0)</f>
        <v>0</v>
      </c>
    </row>
    <row r="3">
      <c r="A3">
        <f>IFERROR(__xludf.DUMMYFUNCTION("""COMPUTED_VALUE"""),0.0)</f>
        <v>0</v>
      </c>
    </row>
    <row r="4">
      <c r="A4">
        <f>IFERROR(__xludf.DUMMYFUNCTION("""COMPUTED_VALUE"""),33.0)</f>
        <v>33</v>
      </c>
    </row>
    <row r="5">
      <c r="A5">
        <f>IFERROR(__xludf.DUMMYFUNCTION("""COMPUTED_VALUE"""),889.0)</f>
        <v>889</v>
      </c>
    </row>
    <row r="6">
      <c r="A6">
        <f>IFERROR(__xludf.DUMMYFUNCTION("""COMPUTED_VALUE"""),1677.0)</f>
        <v>1677</v>
      </c>
    </row>
    <row r="7">
      <c r="A7">
        <f>IFERROR(__xludf.DUMMYFUNCTION("""COMPUTED_VALUE"""),1855.0)</f>
        <v>1855</v>
      </c>
    </row>
    <row r="8">
      <c r="A8">
        <f>IFERROR(__xludf.DUMMYFUNCTION("""COMPUTED_VALUE"""),3075.0)</f>
        <v>3075</v>
      </c>
    </row>
    <row r="9">
      <c r="A9">
        <f>IFERROR(__xludf.DUMMYFUNCTION("""COMPUTED_VALUE"""),4046.0)</f>
        <v>4046</v>
      </c>
    </row>
    <row r="10">
      <c r="A10">
        <f>IFERROR(__xludf.DUMMYFUNCTION("""COMPUTED_VALUE"""),5170.0)</f>
        <v>5170</v>
      </c>
    </row>
    <row r="11">
      <c r="A11">
        <f>IFERROR(__xludf.DUMMYFUNCTION("""COMPUTED_VALUE"""),5355.0)</f>
        <v>5355</v>
      </c>
    </row>
    <row r="12">
      <c r="A12">
        <f>IFERROR(__xludf.DUMMYFUNCTION("""COMPUTED_VALUE"""),5542.0)</f>
        <v>5542</v>
      </c>
    </row>
    <row r="13">
      <c r="A13">
        <f>IFERROR(__xludf.DUMMYFUNCTION("""COMPUTED_VALUE"""),6024.0)</f>
        <v>6024</v>
      </c>
    </row>
    <row r="14">
      <c r="A14">
        <f>IFERROR(__xludf.DUMMYFUNCTION("""COMPUTED_VALUE"""),6400.0)</f>
        <v>6400</v>
      </c>
    </row>
    <row r="15">
      <c r="A15">
        <f>IFERROR(__xludf.DUMMYFUNCTION("""COMPUTED_VALUE"""),6602.0)</f>
        <v>6602</v>
      </c>
    </row>
    <row r="16">
      <c r="A16">
        <f>IFERROR(__xludf.DUMMYFUNCTION("""COMPUTED_VALUE"""),6882.0)</f>
        <v>6882</v>
      </c>
    </row>
    <row r="17">
      <c r="A17">
        <f>IFERROR(__xludf.DUMMYFUNCTION("""COMPUTED_VALUE"""),7171.0)</f>
        <v>7171</v>
      </c>
    </row>
    <row r="18">
      <c r="A18">
        <f>IFERROR(__xludf.DUMMYFUNCTION("""COMPUTED_VALUE"""),7174.0)</f>
        <v>7174</v>
      </c>
    </row>
    <row r="19">
      <c r="A19">
        <f>IFERROR(__xludf.DUMMYFUNCTION("""COMPUTED_VALUE"""),8085.0)</f>
        <v>8085</v>
      </c>
    </row>
    <row r="20">
      <c r="A20">
        <f>IFERROR(__xludf.DUMMYFUNCTION("""COMPUTED_VALUE"""),8493.0)</f>
        <v>8493</v>
      </c>
    </row>
    <row r="21">
      <c r="A21">
        <f>IFERROR(__xludf.DUMMYFUNCTION("""COMPUTED_VALUE"""),8561.0)</f>
        <v>8561</v>
      </c>
    </row>
    <row r="22">
      <c r="A22">
        <f>IFERROR(__xludf.DUMMYFUNCTION("""COMPUTED_VALUE"""),8643.0)</f>
        <v>8643</v>
      </c>
    </row>
    <row r="23">
      <c r="A23">
        <f>IFERROR(__xludf.DUMMYFUNCTION("""COMPUTED_VALUE"""),8669.0)</f>
        <v>8669</v>
      </c>
    </row>
    <row r="24">
      <c r="A24">
        <f>IFERROR(__xludf.DUMMYFUNCTION("""COMPUTED_VALUE"""),8851.0)</f>
        <v>8851</v>
      </c>
    </row>
    <row r="25">
      <c r="A25">
        <f>IFERROR(__xludf.DUMMYFUNCTION("""COMPUTED_VALUE"""),9124.0)</f>
        <v>9124</v>
      </c>
    </row>
    <row r="26">
      <c r="A26">
        <f>IFERROR(__xludf.DUMMYFUNCTION("""COMPUTED_VALUE"""),9338.0)</f>
        <v>9338</v>
      </c>
    </row>
    <row r="27">
      <c r="A27">
        <f>IFERROR(__xludf.DUMMYFUNCTION("""COMPUTED_VALUE"""),9895.0)</f>
        <v>9895</v>
      </c>
    </row>
    <row r="28">
      <c r="A28">
        <f>IFERROR(__xludf.DUMMYFUNCTION("""COMPUTED_VALUE"""),9976.0)</f>
        <v>9976</v>
      </c>
    </row>
    <row r="29">
      <c r="A29">
        <f>IFERROR(__xludf.DUMMYFUNCTION("""COMPUTED_VALUE"""),9978.0)</f>
        <v>9978</v>
      </c>
    </row>
    <row r="30">
      <c r="A30">
        <f>IFERROR(__xludf.DUMMYFUNCTION("""COMPUTED_VALUE"""),10122.0)</f>
        <v>10122</v>
      </c>
    </row>
    <row r="31">
      <c r="A31">
        <f>IFERROR(__xludf.DUMMYFUNCTION("""COMPUTED_VALUE"""),10218.0)</f>
        <v>10218</v>
      </c>
    </row>
    <row r="32">
      <c r="A32">
        <f>IFERROR(__xludf.DUMMYFUNCTION("""COMPUTED_VALUE"""),10247.0)</f>
        <v>10247</v>
      </c>
    </row>
    <row r="33">
      <c r="A33">
        <f>IFERROR(__xludf.DUMMYFUNCTION("""COMPUTED_VALUE"""),10457.0)</f>
        <v>10457</v>
      </c>
    </row>
    <row r="34">
      <c r="A34">
        <f>IFERROR(__xludf.DUMMYFUNCTION("""COMPUTED_VALUE"""),10758.0)</f>
        <v>10758</v>
      </c>
    </row>
    <row r="35">
      <c r="A35">
        <f>IFERROR(__xludf.DUMMYFUNCTION("""COMPUTED_VALUE"""),10958.0)</f>
        <v>10958</v>
      </c>
    </row>
    <row r="36">
      <c r="A36">
        <f>IFERROR(__xludf.DUMMYFUNCTION("""COMPUTED_VALUE"""),11163.0)</f>
        <v>11163</v>
      </c>
    </row>
    <row r="37">
      <c r="A37">
        <f>IFERROR(__xludf.DUMMYFUNCTION("""COMPUTED_VALUE"""),11214.0)</f>
        <v>11214</v>
      </c>
    </row>
    <row r="38">
      <c r="A38">
        <f>IFERROR(__xludf.DUMMYFUNCTION("""COMPUTED_VALUE"""),11452.0)</f>
        <v>11452</v>
      </c>
    </row>
    <row r="39">
      <c r="A39">
        <f>IFERROR(__xludf.DUMMYFUNCTION("""COMPUTED_VALUE"""),12025.0)</f>
        <v>12025</v>
      </c>
    </row>
    <row r="40">
      <c r="A40">
        <f>IFERROR(__xludf.DUMMYFUNCTION("""COMPUTED_VALUE"""),12132.0)</f>
        <v>12132</v>
      </c>
    </row>
    <row r="41">
      <c r="A41">
        <f>IFERROR(__xludf.DUMMYFUNCTION("""COMPUTED_VALUE"""),12595.0)</f>
        <v>12595</v>
      </c>
    </row>
    <row r="42">
      <c r="A42">
        <f>IFERROR(__xludf.DUMMYFUNCTION("""COMPUTED_VALUE"""),13073.0)</f>
        <v>13073</v>
      </c>
    </row>
    <row r="43">
      <c r="A43">
        <f>IFERROR(__xludf.DUMMYFUNCTION("""COMPUTED_VALUE"""),13347.0)</f>
        <v>13347</v>
      </c>
    </row>
    <row r="44">
      <c r="A44">
        <f>IFERROR(__xludf.DUMMYFUNCTION("""COMPUTED_VALUE"""),13373.0)</f>
        <v>13373</v>
      </c>
    </row>
    <row r="45">
      <c r="A45">
        <f>IFERROR(__xludf.DUMMYFUNCTION("""COMPUTED_VALUE"""),13489.0)</f>
        <v>13489</v>
      </c>
    </row>
    <row r="46">
      <c r="A46">
        <f>IFERROR(__xludf.DUMMYFUNCTION("""COMPUTED_VALUE"""),13704.0)</f>
        <v>13704</v>
      </c>
    </row>
    <row r="47">
      <c r="A47">
        <f>IFERROR(__xludf.DUMMYFUNCTION("""COMPUTED_VALUE"""),13888.0)</f>
        <v>13888</v>
      </c>
    </row>
    <row r="48">
      <c r="A48">
        <f>IFERROR(__xludf.DUMMYFUNCTION("""COMPUTED_VALUE"""),14024.0)</f>
        <v>14024</v>
      </c>
    </row>
    <row r="49">
      <c r="A49">
        <f>IFERROR(__xludf.DUMMYFUNCTION("""COMPUTED_VALUE"""),14108.0)</f>
        <v>14108</v>
      </c>
    </row>
    <row r="50">
      <c r="A50">
        <f>IFERROR(__xludf.DUMMYFUNCTION("""COMPUTED_VALUE"""),14366.0)</f>
        <v>14366</v>
      </c>
    </row>
    <row r="51">
      <c r="A51">
        <f>IFERROR(__xludf.DUMMYFUNCTION("""COMPUTED_VALUE"""),14588.0)</f>
        <v>14588</v>
      </c>
    </row>
    <row r="52">
      <c r="A52">
        <f>IFERROR(__xludf.DUMMYFUNCTION("""COMPUTED_VALUE"""),14768.0)</f>
        <v>14768</v>
      </c>
    </row>
    <row r="53">
      <c r="A53">
        <f>IFERROR(__xludf.DUMMYFUNCTION("""COMPUTED_VALUE"""),15007.0)</f>
        <v>15007</v>
      </c>
    </row>
    <row r="54">
      <c r="A54">
        <f>IFERROR(__xludf.DUMMYFUNCTION("""COMPUTED_VALUE"""),15092.0)</f>
        <v>15092</v>
      </c>
    </row>
    <row r="55">
      <c r="A55">
        <f>IFERROR(__xludf.DUMMYFUNCTION("""COMPUTED_VALUE"""),15358.0)</f>
        <v>15358</v>
      </c>
    </row>
    <row r="56">
      <c r="A56">
        <f>IFERROR(__xludf.DUMMYFUNCTION("""COMPUTED_VALUE"""),15594.0)</f>
        <v>15594</v>
      </c>
    </row>
    <row r="57">
      <c r="A57">
        <f>IFERROR(__xludf.DUMMYFUNCTION("""COMPUTED_VALUE"""),16017.0)</f>
        <v>16017</v>
      </c>
    </row>
    <row r="58">
      <c r="A58">
        <f>IFERROR(__xludf.DUMMYFUNCTION("""COMPUTED_VALUE"""),16218.0)</f>
        <v>16218</v>
      </c>
    </row>
    <row r="59">
      <c r="A59">
        <f>IFERROR(__xludf.DUMMYFUNCTION("""COMPUTED_VALUE"""),16772.0)</f>
        <v>16772</v>
      </c>
    </row>
    <row r="60">
      <c r="A60">
        <f>IFERROR(__xludf.DUMMYFUNCTION("""COMPUTED_VALUE"""),16893.0)</f>
        <v>16893</v>
      </c>
    </row>
    <row r="61">
      <c r="A61">
        <f>IFERROR(__xludf.DUMMYFUNCTION("""COMPUTED_VALUE"""),17590.0)</f>
        <v>17590</v>
      </c>
    </row>
    <row r="62">
      <c r="A62">
        <f>IFERROR(__xludf.DUMMYFUNCTION("""COMPUTED_VALUE"""),17756.0)</f>
        <v>17756</v>
      </c>
    </row>
    <row r="63">
      <c r="A63">
        <f>IFERROR(__xludf.DUMMYFUNCTION("""COMPUTED_VALUE"""),17776.0)</f>
        <v>17776</v>
      </c>
    </row>
    <row r="64">
      <c r="A64">
        <f>IFERROR(__xludf.DUMMYFUNCTION("""COMPUTED_VALUE"""),17883.0)</f>
        <v>17883</v>
      </c>
    </row>
    <row r="65">
      <c r="A65">
        <f>IFERROR(__xludf.DUMMYFUNCTION("""COMPUTED_VALUE"""),18001.0)</f>
        <v>18001</v>
      </c>
    </row>
    <row r="66">
      <c r="A66">
        <f>IFERROR(__xludf.DUMMYFUNCTION("""COMPUTED_VALUE"""),18064.0)</f>
        <v>18064</v>
      </c>
    </row>
    <row r="67">
      <c r="A67">
        <f>IFERROR(__xludf.DUMMYFUNCTION("""COMPUTED_VALUE"""),18204.0)</f>
        <v>18204</v>
      </c>
    </row>
    <row r="68">
      <c r="A68">
        <f>IFERROR(__xludf.DUMMYFUNCTION("""COMPUTED_VALUE"""),18283.0)</f>
        <v>18283</v>
      </c>
    </row>
    <row r="69">
      <c r="A69">
        <f>IFERROR(__xludf.DUMMYFUNCTION("""COMPUTED_VALUE"""),18314.0)</f>
        <v>18314</v>
      </c>
    </row>
    <row r="70">
      <c r="A70">
        <f>IFERROR(__xludf.DUMMYFUNCTION("""COMPUTED_VALUE"""),18618.0)</f>
        <v>18618</v>
      </c>
    </row>
    <row r="71">
      <c r="A71">
        <f>IFERROR(__xludf.DUMMYFUNCTION("""COMPUTED_VALUE"""),18861.0)</f>
        <v>18861</v>
      </c>
    </row>
    <row r="72">
      <c r="A72">
        <f>IFERROR(__xludf.DUMMYFUNCTION("""COMPUTED_VALUE"""),19227.0)</f>
        <v>19227</v>
      </c>
    </row>
    <row r="73">
      <c r="A73">
        <f>IFERROR(__xludf.DUMMYFUNCTION("""COMPUTED_VALUE"""),19235.0)</f>
        <v>19235</v>
      </c>
    </row>
    <row r="74">
      <c r="A74">
        <f>IFERROR(__xludf.DUMMYFUNCTION("""COMPUTED_VALUE"""),19417.0)</f>
        <v>19417</v>
      </c>
    </row>
    <row r="75">
      <c r="A75">
        <f>IFERROR(__xludf.DUMMYFUNCTION("""COMPUTED_VALUE"""),19626.0)</f>
        <v>19626</v>
      </c>
    </row>
    <row r="76">
      <c r="A76">
        <f>IFERROR(__xludf.DUMMYFUNCTION("""COMPUTED_VALUE"""),20041.0)</f>
        <v>20041</v>
      </c>
    </row>
    <row r="77">
      <c r="A77">
        <f>IFERROR(__xludf.DUMMYFUNCTION("""COMPUTED_VALUE"""),20082.0)</f>
        <v>20082</v>
      </c>
    </row>
    <row r="78">
      <c r="A78">
        <f>IFERROR(__xludf.DUMMYFUNCTION("""COMPUTED_VALUE"""),20087.0)</f>
        <v>20087</v>
      </c>
    </row>
    <row r="79">
      <c r="A79">
        <f>IFERROR(__xludf.DUMMYFUNCTION("""COMPUTED_VALUE"""),20496.0)</f>
        <v>20496</v>
      </c>
    </row>
    <row r="80">
      <c r="A80">
        <f>IFERROR(__xludf.DUMMYFUNCTION("""COMPUTED_VALUE"""),20561.0)</f>
        <v>20561</v>
      </c>
    </row>
    <row r="81">
      <c r="A81">
        <f>IFERROR(__xludf.DUMMYFUNCTION("""COMPUTED_VALUE"""),21164.0)</f>
        <v>21164</v>
      </c>
    </row>
    <row r="82">
      <c r="A82">
        <f>IFERROR(__xludf.DUMMYFUNCTION("""COMPUTED_VALUE"""),21344.0)</f>
        <v>21344</v>
      </c>
    </row>
    <row r="83">
      <c r="A83">
        <f>IFERROR(__xludf.DUMMYFUNCTION("""COMPUTED_VALUE"""),21352.0)</f>
        <v>21352</v>
      </c>
    </row>
    <row r="84">
      <c r="A84">
        <f>IFERROR(__xludf.DUMMYFUNCTION("""COMPUTED_VALUE"""),21706.0)</f>
        <v>21706</v>
      </c>
    </row>
    <row r="85">
      <c r="A85">
        <f>IFERROR(__xludf.DUMMYFUNCTION("""COMPUTED_VALUE"""),22262.0)</f>
        <v>22262</v>
      </c>
    </row>
    <row r="86">
      <c r="A86">
        <f>IFERROR(__xludf.DUMMYFUNCTION("""COMPUTED_VALUE"""),22436.0)</f>
        <v>22436</v>
      </c>
    </row>
    <row r="87">
      <c r="A87">
        <f>IFERROR(__xludf.DUMMYFUNCTION("""COMPUTED_VALUE"""),22456.0)</f>
        <v>22456</v>
      </c>
    </row>
    <row r="88">
      <c r="A88">
        <f>IFERROR(__xludf.DUMMYFUNCTION("""COMPUTED_VALUE"""),22517.0)</f>
        <v>22517</v>
      </c>
    </row>
    <row r="89">
      <c r="A89">
        <f>IFERROR(__xludf.DUMMYFUNCTION("""COMPUTED_VALUE"""),22633.0)</f>
        <v>22633</v>
      </c>
    </row>
    <row r="90">
      <c r="A90">
        <f>IFERROR(__xludf.DUMMYFUNCTION("""COMPUTED_VALUE"""),22691.0)</f>
        <v>22691</v>
      </c>
    </row>
    <row r="91">
      <c r="A91">
        <f>IFERROR(__xludf.DUMMYFUNCTION("""COMPUTED_VALUE"""),22998.0)</f>
        <v>22998</v>
      </c>
    </row>
    <row r="92">
      <c r="A92">
        <f>IFERROR(__xludf.DUMMYFUNCTION("""COMPUTED_VALUE"""),23007.0)</f>
        <v>23007</v>
      </c>
    </row>
    <row r="93">
      <c r="A93">
        <f>IFERROR(__xludf.DUMMYFUNCTION("""COMPUTED_VALUE"""),23013.0)</f>
        <v>23013</v>
      </c>
    </row>
    <row r="94">
      <c r="A94">
        <f>IFERROR(__xludf.DUMMYFUNCTION("""COMPUTED_VALUE"""),23022.0)</f>
        <v>23022</v>
      </c>
    </row>
    <row r="95">
      <c r="A95">
        <f>IFERROR(__xludf.DUMMYFUNCTION("""COMPUTED_VALUE"""),23156.0)</f>
        <v>23156</v>
      </c>
    </row>
    <row r="96">
      <c r="A96">
        <f>IFERROR(__xludf.DUMMYFUNCTION("""COMPUTED_VALUE"""),23314.0)</f>
        <v>23314</v>
      </c>
    </row>
    <row r="97">
      <c r="A97">
        <f>IFERROR(__xludf.DUMMYFUNCTION("""COMPUTED_VALUE"""),23459.0)</f>
        <v>23459</v>
      </c>
    </row>
    <row r="98">
      <c r="A98">
        <f>IFERROR(__xludf.DUMMYFUNCTION("""COMPUTED_VALUE"""),23561.0)</f>
        <v>23561</v>
      </c>
    </row>
    <row r="99">
      <c r="A99">
        <f>IFERROR(__xludf.DUMMYFUNCTION("""COMPUTED_VALUE"""),23931.0)</f>
        <v>23931</v>
      </c>
    </row>
    <row r="100">
      <c r="A100">
        <f>IFERROR(__xludf.DUMMYFUNCTION("""COMPUTED_VALUE"""),23952.0)</f>
        <v>23952</v>
      </c>
    </row>
    <row r="101">
      <c r="A101">
        <f>IFERROR(__xludf.DUMMYFUNCTION("""COMPUTED_VALUE"""),24117.0)</f>
        <v>24117</v>
      </c>
    </row>
    <row r="102">
      <c r="A102">
        <f>IFERROR(__xludf.DUMMYFUNCTION("""COMPUTED_VALUE"""),24272.0)</f>
        <v>24272</v>
      </c>
    </row>
    <row r="103">
      <c r="A103">
        <f>IFERROR(__xludf.DUMMYFUNCTION("""COMPUTED_VALUE"""),24358.0)</f>
        <v>24358</v>
      </c>
    </row>
    <row r="104">
      <c r="A104">
        <f>IFERROR(__xludf.DUMMYFUNCTION("""COMPUTED_VALUE"""),24652.0)</f>
        <v>24652</v>
      </c>
    </row>
    <row r="105">
      <c r="A105">
        <f>IFERROR(__xludf.DUMMYFUNCTION("""COMPUTED_VALUE"""),24976.0)</f>
        <v>24976</v>
      </c>
    </row>
    <row r="106">
      <c r="A106">
        <f>IFERROR(__xludf.DUMMYFUNCTION("""COMPUTED_VALUE"""),25203.0)</f>
        <v>25203</v>
      </c>
    </row>
    <row r="107">
      <c r="A107">
        <f>IFERROR(__xludf.DUMMYFUNCTION("""COMPUTED_VALUE"""),25276.0)</f>
        <v>25276</v>
      </c>
    </row>
    <row r="108">
      <c r="A108">
        <f>IFERROR(__xludf.DUMMYFUNCTION("""COMPUTED_VALUE"""),25431.0)</f>
        <v>25431</v>
      </c>
    </row>
    <row r="109">
      <c r="A109">
        <f>IFERROR(__xludf.DUMMYFUNCTION("""COMPUTED_VALUE"""),25595.0)</f>
        <v>25595</v>
      </c>
    </row>
    <row r="110">
      <c r="A110">
        <f>IFERROR(__xludf.DUMMYFUNCTION("""COMPUTED_VALUE"""),25755.0)</f>
        <v>25755</v>
      </c>
    </row>
    <row r="111">
      <c r="A111">
        <f>IFERROR(__xludf.DUMMYFUNCTION("""COMPUTED_VALUE"""),25768.0)</f>
        <v>25768</v>
      </c>
    </row>
    <row r="112">
      <c r="A112">
        <f>IFERROR(__xludf.DUMMYFUNCTION("""COMPUTED_VALUE"""),25804.0)</f>
        <v>25804</v>
      </c>
    </row>
    <row r="113">
      <c r="A113">
        <f>IFERROR(__xludf.DUMMYFUNCTION("""COMPUTED_VALUE"""),25860.0)</f>
        <v>25860</v>
      </c>
    </row>
    <row r="114">
      <c r="A114">
        <f>IFERROR(__xludf.DUMMYFUNCTION("""COMPUTED_VALUE"""),25868.0)</f>
        <v>25868</v>
      </c>
    </row>
    <row r="115">
      <c r="A115">
        <f>IFERROR(__xludf.DUMMYFUNCTION("""COMPUTED_VALUE"""),25953.0)</f>
        <v>25953</v>
      </c>
    </row>
    <row r="116">
      <c r="A116">
        <f>IFERROR(__xludf.DUMMYFUNCTION("""COMPUTED_VALUE"""),26101.0)</f>
        <v>26101</v>
      </c>
    </row>
    <row r="117">
      <c r="A117">
        <f>IFERROR(__xludf.DUMMYFUNCTION("""COMPUTED_VALUE"""),26162.0)</f>
        <v>26162</v>
      </c>
    </row>
    <row r="118">
      <c r="A118">
        <f>IFERROR(__xludf.DUMMYFUNCTION("""COMPUTED_VALUE"""),26218.0)</f>
        <v>26218</v>
      </c>
    </row>
    <row r="119">
      <c r="A119">
        <f>IFERROR(__xludf.DUMMYFUNCTION("""COMPUTED_VALUE"""),26863.0)</f>
        <v>26863</v>
      </c>
    </row>
    <row r="120">
      <c r="A120">
        <f>IFERROR(__xludf.DUMMYFUNCTION("""COMPUTED_VALUE"""),26946.0)</f>
        <v>26946</v>
      </c>
    </row>
    <row r="121">
      <c r="A121">
        <f>IFERROR(__xludf.DUMMYFUNCTION("""COMPUTED_VALUE"""),27108.0)</f>
        <v>27108</v>
      </c>
    </row>
    <row r="122">
      <c r="A122">
        <f>IFERROR(__xludf.DUMMYFUNCTION("""COMPUTED_VALUE"""),27145.0)</f>
        <v>27145</v>
      </c>
    </row>
    <row r="123">
      <c r="A123">
        <f>IFERROR(__xludf.DUMMYFUNCTION("""COMPUTED_VALUE"""),27200.0)</f>
        <v>27200</v>
      </c>
    </row>
    <row r="124">
      <c r="A124">
        <f>IFERROR(__xludf.DUMMYFUNCTION("""COMPUTED_VALUE"""),27266.0)</f>
        <v>27266</v>
      </c>
    </row>
    <row r="125">
      <c r="A125">
        <f>IFERROR(__xludf.DUMMYFUNCTION("""COMPUTED_VALUE"""),27483.0)</f>
        <v>27483</v>
      </c>
    </row>
    <row r="126">
      <c r="A126">
        <f>IFERROR(__xludf.DUMMYFUNCTION("""COMPUTED_VALUE"""),27665.0)</f>
        <v>27665</v>
      </c>
    </row>
    <row r="127">
      <c r="A127">
        <f>IFERROR(__xludf.DUMMYFUNCTION("""COMPUTED_VALUE"""),27686.0)</f>
        <v>27686</v>
      </c>
    </row>
    <row r="128">
      <c r="A128">
        <f>IFERROR(__xludf.DUMMYFUNCTION("""COMPUTED_VALUE"""),27823.0)</f>
        <v>27823</v>
      </c>
    </row>
    <row r="129">
      <c r="A129">
        <f>IFERROR(__xludf.DUMMYFUNCTION("""COMPUTED_VALUE"""),28237.0)</f>
        <v>28237</v>
      </c>
    </row>
    <row r="130">
      <c r="A130">
        <f>IFERROR(__xludf.DUMMYFUNCTION("""COMPUTED_VALUE"""),28462.0)</f>
        <v>28462</v>
      </c>
    </row>
    <row r="131">
      <c r="A131">
        <f>IFERROR(__xludf.DUMMYFUNCTION("""COMPUTED_VALUE"""),28482.0)</f>
        <v>28482</v>
      </c>
    </row>
    <row r="132">
      <c r="A132">
        <f>IFERROR(__xludf.DUMMYFUNCTION("""COMPUTED_VALUE"""),28495.0)</f>
        <v>28495</v>
      </c>
    </row>
    <row r="133">
      <c r="A133">
        <f>IFERROR(__xludf.DUMMYFUNCTION("""COMPUTED_VALUE"""),28756.0)</f>
        <v>28756</v>
      </c>
    </row>
    <row r="134">
      <c r="A134">
        <f>IFERROR(__xludf.DUMMYFUNCTION("""COMPUTED_VALUE"""),29016.0)</f>
        <v>29016</v>
      </c>
    </row>
    <row r="135">
      <c r="A135">
        <f>IFERROR(__xludf.DUMMYFUNCTION("""COMPUTED_VALUE"""),29314.0)</f>
        <v>29314</v>
      </c>
    </row>
    <row r="136">
      <c r="A136">
        <f>IFERROR(__xludf.DUMMYFUNCTION("""COMPUTED_VALUE"""),29863.0)</f>
        <v>29863</v>
      </c>
    </row>
    <row r="137">
      <c r="A137">
        <f>IFERROR(__xludf.DUMMYFUNCTION("""COMPUTED_VALUE"""),30491.0)</f>
        <v>30491</v>
      </c>
    </row>
    <row r="138">
      <c r="A138">
        <f>IFERROR(__xludf.DUMMYFUNCTION("""COMPUTED_VALUE"""),30708.0)</f>
        <v>30708</v>
      </c>
    </row>
    <row r="139">
      <c r="A139">
        <f>IFERROR(__xludf.DUMMYFUNCTION("""COMPUTED_VALUE"""),30801.0)</f>
        <v>30801</v>
      </c>
    </row>
    <row r="140">
      <c r="A140">
        <f>IFERROR(__xludf.DUMMYFUNCTION("""COMPUTED_VALUE"""),30811.0)</f>
        <v>30811</v>
      </c>
    </row>
    <row r="141">
      <c r="A141">
        <f>IFERROR(__xludf.DUMMYFUNCTION("""COMPUTED_VALUE"""),31125.0)</f>
        <v>31125</v>
      </c>
    </row>
    <row r="142">
      <c r="A142">
        <f>IFERROR(__xludf.DUMMYFUNCTION("""COMPUTED_VALUE"""),31210.0)</f>
        <v>31210</v>
      </c>
    </row>
    <row r="143">
      <c r="A143">
        <f>IFERROR(__xludf.DUMMYFUNCTION("""COMPUTED_VALUE"""),31397.0)</f>
        <v>31397</v>
      </c>
    </row>
    <row r="144">
      <c r="A144">
        <f>IFERROR(__xludf.DUMMYFUNCTION("""COMPUTED_VALUE"""),31503.0)</f>
        <v>31503</v>
      </c>
    </row>
    <row r="145">
      <c r="A145">
        <f>IFERROR(__xludf.DUMMYFUNCTION("""COMPUTED_VALUE"""),31662.0)</f>
        <v>31662</v>
      </c>
    </row>
    <row r="146">
      <c r="A146">
        <f>IFERROR(__xludf.DUMMYFUNCTION("""COMPUTED_VALUE"""),31719.0)</f>
        <v>31719</v>
      </c>
    </row>
    <row r="147">
      <c r="A147">
        <f>IFERROR(__xludf.DUMMYFUNCTION("""COMPUTED_VALUE"""),31742.0)</f>
        <v>31742</v>
      </c>
    </row>
    <row r="148">
      <c r="A148">
        <f>IFERROR(__xludf.DUMMYFUNCTION("""COMPUTED_VALUE"""),31932.0)</f>
        <v>31932</v>
      </c>
    </row>
    <row r="149">
      <c r="A149">
        <f>IFERROR(__xludf.DUMMYFUNCTION("""COMPUTED_VALUE"""),32477.0)</f>
        <v>32477</v>
      </c>
    </row>
    <row r="150">
      <c r="A150">
        <f>IFERROR(__xludf.DUMMYFUNCTION("""COMPUTED_VALUE"""),32584.0)</f>
        <v>32584</v>
      </c>
    </row>
    <row r="151">
      <c r="A151">
        <f>IFERROR(__xludf.DUMMYFUNCTION("""COMPUTED_VALUE"""),32866.0)</f>
        <v>32866</v>
      </c>
    </row>
    <row r="152">
      <c r="A152">
        <f>IFERROR(__xludf.DUMMYFUNCTION("""COMPUTED_VALUE"""),33103.0)</f>
        <v>33103</v>
      </c>
    </row>
    <row r="153">
      <c r="A153">
        <f>IFERROR(__xludf.DUMMYFUNCTION("""COMPUTED_VALUE"""),33153.0)</f>
        <v>33153</v>
      </c>
    </row>
    <row r="154">
      <c r="A154">
        <f>IFERROR(__xludf.DUMMYFUNCTION("""COMPUTED_VALUE"""),33368.0)</f>
        <v>33368</v>
      </c>
    </row>
    <row r="155">
      <c r="A155">
        <f>IFERROR(__xludf.DUMMYFUNCTION("""COMPUTED_VALUE"""),33661.0)</f>
        <v>33661</v>
      </c>
    </row>
    <row r="156">
      <c r="A156">
        <f>IFERROR(__xludf.DUMMYFUNCTION("""COMPUTED_VALUE"""),33670.0)</f>
        <v>33670</v>
      </c>
    </row>
    <row r="157">
      <c r="A157">
        <f>IFERROR(__xludf.DUMMYFUNCTION("""COMPUTED_VALUE"""),33699.0)</f>
        <v>33699</v>
      </c>
    </row>
    <row r="158">
      <c r="A158">
        <f>IFERROR(__xludf.DUMMYFUNCTION("""COMPUTED_VALUE"""),33862.0)</f>
        <v>33862</v>
      </c>
    </row>
    <row r="159">
      <c r="A159">
        <f>IFERROR(__xludf.DUMMYFUNCTION("""COMPUTED_VALUE"""),34037.0)</f>
        <v>34037</v>
      </c>
    </row>
    <row r="160">
      <c r="A160">
        <f>IFERROR(__xludf.DUMMYFUNCTION("""COMPUTED_VALUE"""),34125.0)</f>
        <v>34125</v>
      </c>
    </row>
    <row r="161">
      <c r="A161">
        <f>IFERROR(__xludf.DUMMYFUNCTION("""COMPUTED_VALUE"""),34335.0)</f>
        <v>34335</v>
      </c>
    </row>
    <row r="162">
      <c r="A162">
        <f>IFERROR(__xludf.DUMMYFUNCTION("""COMPUTED_VALUE"""),34520.0)</f>
        <v>34520</v>
      </c>
    </row>
    <row r="163">
      <c r="A163">
        <f>IFERROR(__xludf.DUMMYFUNCTION("""COMPUTED_VALUE"""),34714.0)</f>
        <v>34714</v>
      </c>
    </row>
    <row r="164">
      <c r="A164">
        <f>IFERROR(__xludf.DUMMYFUNCTION("""COMPUTED_VALUE"""),34913.0)</f>
        <v>34913</v>
      </c>
    </row>
    <row r="165">
      <c r="A165">
        <f>IFERROR(__xludf.DUMMYFUNCTION("""COMPUTED_VALUE"""),34945.0)</f>
        <v>34945</v>
      </c>
    </row>
    <row r="166">
      <c r="A166">
        <f>IFERROR(__xludf.DUMMYFUNCTION("""COMPUTED_VALUE"""),35146.0)</f>
        <v>35146</v>
      </c>
    </row>
    <row r="167">
      <c r="A167">
        <f>IFERROR(__xludf.DUMMYFUNCTION("""COMPUTED_VALUE"""),35175.0)</f>
        <v>35175</v>
      </c>
    </row>
    <row r="168">
      <c r="A168">
        <f>IFERROR(__xludf.DUMMYFUNCTION("""COMPUTED_VALUE"""),35216.0)</f>
        <v>35216</v>
      </c>
    </row>
    <row r="169">
      <c r="A169">
        <f>IFERROR(__xludf.DUMMYFUNCTION("""COMPUTED_VALUE"""),35403.0)</f>
        <v>35403</v>
      </c>
    </row>
    <row r="170">
      <c r="A170">
        <f>IFERROR(__xludf.DUMMYFUNCTION("""COMPUTED_VALUE"""),35487.0)</f>
        <v>35487</v>
      </c>
    </row>
    <row r="171">
      <c r="A171">
        <f>IFERROR(__xludf.DUMMYFUNCTION("""COMPUTED_VALUE"""),35730.0)</f>
        <v>35730</v>
      </c>
    </row>
    <row r="172">
      <c r="A172">
        <f>IFERROR(__xludf.DUMMYFUNCTION("""COMPUTED_VALUE"""),36203.0)</f>
        <v>36203</v>
      </c>
    </row>
    <row r="173">
      <c r="A173">
        <f>IFERROR(__xludf.DUMMYFUNCTION("""COMPUTED_VALUE"""),36389.0)</f>
        <v>36389</v>
      </c>
    </row>
    <row r="174">
      <c r="A174">
        <f>IFERROR(__xludf.DUMMYFUNCTION("""COMPUTED_VALUE"""),36888.0)</f>
        <v>36888</v>
      </c>
    </row>
    <row r="175">
      <c r="A175">
        <f>IFERROR(__xludf.DUMMYFUNCTION("""COMPUTED_VALUE"""),36971.0)</f>
        <v>36971</v>
      </c>
    </row>
    <row r="176">
      <c r="A176">
        <f>IFERROR(__xludf.DUMMYFUNCTION("""COMPUTED_VALUE"""),36993.0)</f>
        <v>36993</v>
      </c>
    </row>
    <row r="177">
      <c r="A177">
        <f>IFERROR(__xludf.DUMMYFUNCTION("""COMPUTED_VALUE"""),37072.0)</f>
        <v>37072</v>
      </c>
    </row>
    <row r="178">
      <c r="A178">
        <f>IFERROR(__xludf.DUMMYFUNCTION("""COMPUTED_VALUE"""),37194.0)</f>
        <v>37194</v>
      </c>
    </row>
    <row r="179">
      <c r="A179">
        <f>IFERROR(__xludf.DUMMYFUNCTION("""COMPUTED_VALUE"""),37339.0)</f>
        <v>37339</v>
      </c>
    </row>
    <row r="180">
      <c r="A180">
        <f>IFERROR(__xludf.DUMMYFUNCTION("""COMPUTED_VALUE"""),37383.0)</f>
        <v>37383</v>
      </c>
    </row>
    <row r="181">
      <c r="A181">
        <f>IFERROR(__xludf.DUMMYFUNCTION("""COMPUTED_VALUE"""),37807.0)</f>
        <v>37807</v>
      </c>
    </row>
    <row r="182">
      <c r="A182">
        <f>IFERROR(__xludf.DUMMYFUNCTION("""COMPUTED_VALUE"""),37849.0)</f>
        <v>37849</v>
      </c>
    </row>
    <row r="183">
      <c r="A183">
        <f>IFERROR(__xludf.DUMMYFUNCTION("""COMPUTED_VALUE"""),38280.0)</f>
        <v>38280</v>
      </c>
    </row>
    <row r="184">
      <c r="A184">
        <f>IFERROR(__xludf.DUMMYFUNCTION("""COMPUTED_VALUE"""),38599.0)</f>
        <v>38599</v>
      </c>
    </row>
    <row r="185">
      <c r="A185">
        <f>IFERROR(__xludf.DUMMYFUNCTION("""COMPUTED_VALUE"""),38639.0)</f>
        <v>38639</v>
      </c>
    </row>
    <row r="186">
      <c r="A186">
        <f>IFERROR(__xludf.DUMMYFUNCTION("""COMPUTED_VALUE"""),38735.0)</f>
        <v>38735</v>
      </c>
    </row>
    <row r="187">
      <c r="A187">
        <f>IFERROR(__xludf.DUMMYFUNCTION("""COMPUTED_VALUE"""),38736.0)</f>
        <v>38736</v>
      </c>
    </row>
    <row r="188">
      <c r="A188">
        <f>IFERROR(__xludf.DUMMYFUNCTION("""COMPUTED_VALUE"""),38740.0)</f>
        <v>38740</v>
      </c>
    </row>
    <row r="189">
      <c r="A189">
        <f>IFERROR(__xludf.DUMMYFUNCTION("""COMPUTED_VALUE"""),39000.0)</f>
        <v>39000</v>
      </c>
    </row>
    <row r="190">
      <c r="A190">
        <f>IFERROR(__xludf.DUMMYFUNCTION("""COMPUTED_VALUE"""),39121.0)</f>
        <v>39121</v>
      </c>
    </row>
    <row r="191">
      <c r="A191">
        <f>IFERROR(__xludf.DUMMYFUNCTION("""COMPUTED_VALUE"""),39183.0)</f>
        <v>39183</v>
      </c>
    </row>
    <row r="192">
      <c r="A192">
        <f>IFERROR(__xludf.DUMMYFUNCTION("""COMPUTED_VALUE"""),39410.0)</f>
        <v>39410</v>
      </c>
    </row>
    <row r="193">
      <c r="A193">
        <f>IFERROR(__xludf.DUMMYFUNCTION("""COMPUTED_VALUE"""),39673.0)</f>
        <v>39673</v>
      </c>
    </row>
    <row r="194">
      <c r="A194">
        <f>IFERROR(__xludf.DUMMYFUNCTION("""COMPUTED_VALUE"""),39749.0)</f>
        <v>39749</v>
      </c>
    </row>
    <row r="195">
      <c r="A195">
        <f>IFERROR(__xludf.DUMMYFUNCTION("""COMPUTED_VALUE"""),39860.0)</f>
        <v>39860</v>
      </c>
    </row>
    <row r="196">
      <c r="A196">
        <f>IFERROR(__xludf.DUMMYFUNCTION("""COMPUTED_VALUE"""),40103.0)</f>
        <v>40103</v>
      </c>
    </row>
    <row r="197">
      <c r="A197">
        <f>IFERROR(__xludf.DUMMYFUNCTION("""COMPUTED_VALUE"""),40103.0)</f>
        <v>40103</v>
      </c>
    </row>
    <row r="198">
      <c r="A198">
        <f>IFERROR(__xludf.DUMMYFUNCTION("""COMPUTED_VALUE"""),40157.0)</f>
        <v>40157</v>
      </c>
    </row>
    <row r="199">
      <c r="A199">
        <f>IFERROR(__xludf.DUMMYFUNCTION("""COMPUTED_VALUE"""),40631.0)</f>
        <v>40631</v>
      </c>
    </row>
    <row r="200">
      <c r="A200">
        <f>IFERROR(__xludf.DUMMYFUNCTION("""COMPUTED_VALUE"""),40980.0)</f>
        <v>40980</v>
      </c>
    </row>
    <row r="201">
      <c r="A201">
        <f>IFERROR(__xludf.DUMMYFUNCTION("""COMPUTED_VALUE"""),41143.0)</f>
        <v>41143</v>
      </c>
    </row>
    <row r="202">
      <c r="A202">
        <f>IFERROR(__xludf.DUMMYFUNCTION("""COMPUTED_VALUE"""),41184.0)</f>
        <v>41184</v>
      </c>
    </row>
    <row r="203">
      <c r="A203">
        <f>IFERROR(__xludf.DUMMYFUNCTION("""COMPUTED_VALUE"""),41198.0)</f>
        <v>41198</v>
      </c>
    </row>
    <row r="204">
      <c r="A204">
        <f>IFERROR(__xludf.DUMMYFUNCTION("""COMPUTED_VALUE"""),41381.0)</f>
        <v>41381</v>
      </c>
    </row>
    <row r="205">
      <c r="A205">
        <f>IFERROR(__xludf.DUMMYFUNCTION("""COMPUTED_VALUE"""),41586.0)</f>
        <v>41586</v>
      </c>
    </row>
    <row r="206">
      <c r="A206">
        <f>IFERROR(__xludf.DUMMYFUNCTION("""COMPUTED_VALUE"""),41748.0)</f>
        <v>41748</v>
      </c>
    </row>
    <row r="207">
      <c r="A207">
        <f>IFERROR(__xludf.DUMMYFUNCTION("""COMPUTED_VALUE"""),41806.0)</f>
        <v>41806</v>
      </c>
    </row>
    <row r="208">
      <c r="A208">
        <f>IFERROR(__xludf.DUMMYFUNCTION("""COMPUTED_VALUE"""),41967.0)</f>
        <v>41967</v>
      </c>
    </row>
    <row r="209">
      <c r="A209">
        <f>IFERROR(__xludf.DUMMYFUNCTION("""COMPUTED_VALUE"""),42290.0)</f>
        <v>42290</v>
      </c>
    </row>
    <row r="210">
      <c r="A210">
        <f>IFERROR(__xludf.DUMMYFUNCTION("""COMPUTED_VALUE"""),42436.0)</f>
        <v>42436</v>
      </c>
    </row>
    <row r="211">
      <c r="A211">
        <f>IFERROR(__xludf.DUMMYFUNCTION("""COMPUTED_VALUE"""),42580.0)</f>
        <v>42580</v>
      </c>
    </row>
    <row r="212">
      <c r="A212">
        <f>IFERROR(__xludf.DUMMYFUNCTION("""COMPUTED_VALUE"""),42631.0)</f>
        <v>42631</v>
      </c>
    </row>
    <row r="213">
      <c r="A213">
        <f>IFERROR(__xludf.DUMMYFUNCTION("""COMPUTED_VALUE"""),42689.0)</f>
        <v>42689</v>
      </c>
    </row>
    <row r="214">
      <c r="A214">
        <f>IFERROR(__xludf.DUMMYFUNCTION("""COMPUTED_VALUE"""),42739.0)</f>
        <v>42739</v>
      </c>
    </row>
    <row r="215">
      <c r="A215">
        <f>IFERROR(__xludf.DUMMYFUNCTION("""COMPUTED_VALUE"""),42983.0)</f>
        <v>42983</v>
      </c>
    </row>
    <row r="216">
      <c r="A216">
        <f>IFERROR(__xludf.DUMMYFUNCTION("""COMPUTED_VALUE"""),43101.0)</f>
        <v>43101</v>
      </c>
    </row>
    <row r="217">
      <c r="A217">
        <f>IFERROR(__xludf.DUMMYFUNCTION("""COMPUTED_VALUE"""),43212.0)</f>
        <v>43212</v>
      </c>
    </row>
    <row r="218">
      <c r="A218">
        <f>IFERROR(__xludf.DUMMYFUNCTION("""COMPUTED_VALUE"""),43273.0)</f>
        <v>43273</v>
      </c>
    </row>
    <row r="219">
      <c r="A219">
        <f>IFERROR(__xludf.DUMMYFUNCTION("""COMPUTED_VALUE"""),43308.0)</f>
        <v>43308</v>
      </c>
    </row>
    <row r="220">
      <c r="A220">
        <f>IFERROR(__xludf.DUMMYFUNCTION("""COMPUTED_VALUE"""),43325.0)</f>
        <v>43325</v>
      </c>
    </row>
    <row r="221">
      <c r="A221">
        <f>IFERROR(__xludf.DUMMYFUNCTION("""COMPUTED_VALUE"""),43338.0)</f>
        <v>43338</v>
      </c>
    </row>
    <row r="222">
      <c r="A222">
        <f>IFERROR(__xludf.DUMMYFUNCTION("""COMPUTED_VALUE"""),43398.0)</f>
        <v>43398</v>
      </c>
    </row>
    <row r="223">
      <c r="A223">
        <f>IFERROR(__xludf.DUMMYFUNCTION("""COMPUTED_VALUE"""),43627.0)</f>
        <v>43627</v>
      </c>
    </row>
    <row r="224">
      <c r="A224">
        <f>IFERROR(__xludf.DUMMYFUNCTION("""COMPUTED_VALUE"""),43786.0)</f>
        <v>43786</v>
      </c>
    </row>
    <row r="225">
      <c r="A225">
        <f>IFERROR(__xludf.DUMMYFUNCTION("""COMPUTED_VALUE"""),43925.0)</f>
        <v>43925</v>
      </c>
    </row>
    <row r="226">
      <c r="A226">
        <f>IFERROR(__xludf.DUMMYFUNCTION("""COMPUTED_VALUE"""),44283.0)</f>
        <v>44283</v>
      </c>
    </row>
    <row r="227">
      <c r="A227">
        <f>IFERROR(__xludf.DUMMYFUNCTION("""COMPUTED_VALUE"""),44320.0)</f>
        <v>44320</v>
      </c>
    </row>
    <row r="228">
      <c r="A228">
        <f>IFERROR(__xludf.DUMMYFUNCTION("""COMPUTED_VALUE"""),44389.0)</f>
        <v>44389</v>
      </c>
    </row>
    <row r="229">
      <c r="A229">
        <f>IFERROR(__xludf.DUMMYFUNCTION("""COMPUTED_VALUE"""),44403.0)</f>
        <v>44403</v>
      </c>
    </row>
    <row r="230">
      <c r="A230">
        <f>IFERROR(__xludf.DUMMYFUNCTION("""COMPUTED_VALUE"""),44472.0)</f>
        <v>44472</v>
      </c>
    </row>
    <row r="231">
      <c r="A231">
        <f>IFERROR(__xludf.DUMMYFUNCTION("""COMPUTED_VALUE"""),44520.0)</f>
        <v>44520</v>
      </c>
    </row>
    <row r="232">
      <c r="A232">
        <f>IFERROR(__xludf.DUMMYFUNCTION("""COMPUTED_VALUE"""),44616.0)</f>
        <v>44616</v>
      </c>
    </row>
    <row r="233">
      <c r="A233">
        <f>IFERROR(__xludf.DUMMYFUNCTION("""COMPUTED_VALUE"""),44771.0)</f>
        <v>44771</v>
      </c>
    </row>
    <row r="234">
      <c r="A234">
        <f>IFERROR(__xludf.DUMMYFUNCTION("""COMPUTED_VALUE"""),44807.0)</f>
        <v>44807</v>
      </c>
    </row>
    <row r="235">
      <c r="A235">
        <f>IFERROR(__xludf.DUMMYFUNCTION("""COMPUTED_VALUE"""),44818.0)</f>
        <v>44818</v>
      </c>
    </row>
    <row r="236">
      <c r="A236">
        <f>IFERROR(__xludf.DUMMYFUNCTION("""COMPUTED_VALUE"""),45057.0)</f>
        <v>45057</v>
      </c>
    </row>
    <row r="237">
      <c r="A237">
        <f>IFERROR(__xludf.DUMMYFUNCTION("""COMPUTED_VALUE"""),45146.0)</f>
        <v>45146</v>
      </c>
    </row>
    <row r="238">
      <c r="A238">
        <f>IFERROR(__xludf.DUMMYFUNCTION("""COMPUTED_VALUE"""),45610.0)</f>
        <v>45610</v>
      </c>
    </row>
    <row r="239">
      <c r="A239">
        <f>IFERROR(__xludf.DUMMYFUNCTION("""COMPUTED_VALUE"""),45612.0)</f>
        <v>45612</v>
      </c>
    </row>
    <row r="240">
      <c r="A240">
        <f>IFERROR(__xludf.DUMMYFUNCTION("""COMPUTED_VALUE"""),45801.0)</f>
        <v>45801</v>
      </c>
    </row>
    <row r="241">
      <c r="A241">
        <f>IFERROR(__xludf.DUMMYFUNCTION("""COMPUTED_VALUE"""),46033.0)</f>
        <v>46033</v>
      </c>
    </row>
    <row r="242">
      <c r="A242">
        <f>IFERROR(__xludf.DUMMYFUNCTION("""COMPUTED_VALUE"""),46044.0)</f>
        <v>46044</v>
      </c>
    </row>
    <row r="243">
      <c r="A243">
        <f>IFERROR(__xludf.DUMMYFUNCTION("""COMPUTED_VALUE"""),46178.0)</f>
        <v>46178</v>
      </c>
    </row>
    <row r="244">
      <c r="A244">
        <f>IFERROR(__xludf.DUMMYFUNCTION("""COMPUTED_VALUE"""),46223.0)</f>
        <v>46223</v>
      </c>
    </row>
    <row r="245">
      <c r="A245">
        <f>IFERROR(__xludf.DUMMYFUNCTION("""COMPUTED_VALUE"""),46343.0)</f>
        <v>46343</v>
      </c>
    </row>
    <row r="246">
      <c r="A246">
        <f>IFERROR(__xludf.DUMMYFUNCTION("""COMPUTED_VALUE"""),46410.0)</f>
        <v>46410</v>
      </c>
    </row>
    <row r="247">
      <c r="A247">
        <f>IFERROR(__xludf.DUMMYFUNCTION("""COMPUTED_VALUE"""),46608.0)</f>
        <v>46608</v>
      </c>
    </row>
    <row r="248">
      <c r="A248">
        <f>IFERROR(__xludf.DUMMYFUNCTION("""COMPUTED_VALUE"""),46850.0)</f>
        <v>46850</v>
      </c>
    </row>
    <row r="249">
      <c r="A249">
        <f>IFERROR(__xludf.DUMMYFUNCTION("""COMPUTED_VALUE"""),47237.0)</f>
        <v>47237</v>
      </c>
    </row>
    <row r="250">
      <c r="A250">
        <f>IFERROR(__xludf.DUMMYFUNCTION("""COMPUTED_VALUE"""),47534.0)</f>
        <v>47534</v>
      </c>
    </row>
    <row r="251">
      <c r="A251">
        <f>IFERROR(__xludf.DUMMYFUNCTION("""COMPUTED_VALUE"""),47670.0)</f>
        <v>47670</v>
      </c>
    </row>
    <row r="252">
      <c r="A252">
        <f>IFERROR(__xludf.DUMMYFUNCTION("""COMPUTED_VALUE"""),47732.0)</f>
        <v>47732</v>
      </c>
    </row>
    <row r="253">
      <c r="A253">
        <f>IFERROR(__xludf.DUMMYFUNCTION("""COMPUTED_VALUE"""),47928.0)</f>
        <v>47928</v>
      </c>
    </row>
    <row r="254">
      <c r="A254">
        <f>IFERROR(__xludf.DUMMYFUNCTION("""COMPUTED_VALUE"""),48007.0)</f>
        <v>48007</v>
      </c>
    </row>
    <row r="255">
      <c r="A255">
        <f>IFERROR(__xludf.DUMMYFUNCTION("""COMPUTED_VALUE"""),48058.0)</f>
        <v>48058</v>
      </c>
    </row>
    <row r="256">
      <c r="A256">
        <f>IFERROR(__xludf.DUMMYFUNCTION("""COMPUTED_VALUE"""),48122.0)</f>
        <v>48122</v>
      </c>
    </row>
    <row r="257">
      <c r="A257">
        <f>IFERROR(__xludf.DUMMYFUNCTION("""COMPUTED_VALUE"""),48174.0)</f>
        <v>48174</v>
      </c>
    </row>
    <row r="258">
      <c r="A258">
        <f>IFERROR(__xludf.DUMMYFUNCTION("""COMPUTED_VALUE"""),48305.0)</f>
        <v>48305</v>
      </c>
    </row>
    <row r="259">
      <c r="A259">
        <f>IFERROR(__xludf.DUMMYFUNCTION("""COMPUTED_VALUE"""),48328.0)</f>
        <v>48328</v>
      </c>
    </row>
    <row r="260">
      <c r="A260">
        <f>IFERROR(__xludf.DUMMYFUNCTION("""COMPUTED_VALUE"""),48425.0)</f>
        <v>48425</v>
      </c>
    </row>
    <row r="261">
      <c r="A261">
        <f>IFERROR(__xludf.DUMMYFUNCTION("""COMPUTED_VALUE"""),48727.0)</f>
        <v>48727</v>
      </c>
    </row>
    <row r="262">
      <c r="A262">
        <f>IFERROR(__xludf.DUMMYFUNCTION("""COMPUTED_VALUE"""),48972.0)</f>
        <v>48972</v>
      </c>
    </row>
    <row r="263">
      <c r="A263">
        <f>IFERROR(__xludf.DUMMYFUNCTION("""COMPUTED_VALUE"""),49000.0)</f>
        <v>49000</v>
      </c>
    </row>
    <row r="264">
      <c r="A264">
        <f>IFERROR(__xludf.DUMMYFUNCTION("""COMPUTED_VALUE"""),49492.0)</f>
        <v>49492</v>
      </c>
    </row>
    <row r="265">
      <c r="A265">
        <f>IFERROR(__xludf.DUMMYFUNCTION("""COMPUTED_VALUE"""),49715.0)</f>
        <v>49715</v>
      </c>
    </row>
    <row r="266">
      <c r="A266">
        <f>IFERROR(__xludf.DUMMYFUNCTION("""COMPUTED_VALUE"""),49787.0)</f>
        <v>49787</v>
      </c>
    </row>
    <row r="267">
      <c r="A267">
        <f>IFERROR(__xludf.DUMMYFUNCTION("""COMPUTED_VALUE"""),49894.0)</f>
        <v>49894</v>
      </c>
    </row>
    <row r="268">
      <c r="A268">
        <f>IFERROR(__xludf.DUMMYFUNCTION("""COMPUTED_VALUE"""),50066.0)</f>
        <v>50066</v>
      </c>
    </row>
    <row r="269">
      <c r="A269">
        <f>IFERROR(__xludf.DUMMYFUNCTION("""COMPUTED_VALUE"""),50137.0)</f>
        <v>50137</v>
      </c>
    </row>
    <row r="270">
      <c r="A270">
        <f>IFERROR(__xludf.DUMMYFUNCTION("""COMPUTED_VALUE"""),50215.0)</f>
        <v>50215</v>
      </c>
    </row>
    <row r="271">
      <c r="A271">
        <f>IFERROR(__xludf.DUMMYFUNCTION("""COMPUTED_VALUE"""),50301.0)</f>
        <v>50301</v>
      </c>
    </row>
    <row r="272">
      <c r="A272">
        <f>IFERROR(__xludf.DUMMYFUNCTION("""COMPUTED_VALUE"""),50726.0)</f>
        <v>50726</v>
      </c>
    </row>
    <row r="273">
      <c r="A273">
        <f>IFERROR(__xludf.DUMMYFUNCTION("""COMPUTED_VALUE"""),50803.0)</f>
        <v>50803</v>
      </c>
    </row>
    <row r="274">
      <c r="A274">
        <f>IFERROR(__xludf.DUMMYFUNCTION("""COMPUTED_VALUE"""),50991.0)</f>
        <v>50991</v>
      </c>
    </row>
    <row r="275">
      <c r="A275">
        <f>IFERROR(__xludf.DUMMYFUNCTION("""COMPUTED_VALUE"""),51012.0)</f>
        <v>51012</v>
      </c>
    </row>
    <row r="276">
      <c r="A276">
        <f>IFERROR(__xludf.DUMMYFUNCTION("""COMPUTED_VALUE"""),51346.0)</f>
        <v>51346</v>
      </c>
    </row>
    <row r="277">
      <c r="A277">
        <f>IFERROR(__xludf.DUMMYFUNCTION("""COMPUTED_VALUE"""),51389.0)</f>
        <v>51389</v>
      </c>
    </row>
    <row r="278">
      <c r="A278">
        <f>IFERROR(__xludf.DUMMYFUNCTION("""COMPUTED_VALUE"""),51428.0)</f>
        <v>51428</v>
      </c>
    </row>
    <row r="279">
      <c r="A279">
        <f>IFERROR(__xludf.DUMMYFUNCTION("""COMPUTED_VALUE"""),51558.0)</f>
        <v>51558</v>
      </c>
    </row>
    <row r="280">
      <c r="A280">
        <f>IFERROR(__xludf.DUMMYFUNCTION("""COMPUTED_VALUE"""),51642.0)</f>
        <v>51642</v>
      </c>
    </row>
    <row r="281">
      <c r="A281">
        <f>IFERROR(__xludf.DUMMYFUNCTION("""COMPUTED_VALUE"""),51746.0)</f>
        <v>51746</v>
      </c>
    </row>
    <row r="282">
      <c r="A282">
        <f>IFERROR(__xludf.DUMMYFUNCTION("""COMPUTED_VALUE"""),51763.0)</f>
        <v>51763</v>
      </c>
    </row>
    <row r="283">
      <c r="A283">
        <f>IFERROR(__xludf.DUMMYFUNCTION("""COMPUTED_VALUE"""),51842.0)</f>
        <v>51842</v>
      </c>
    </row>
    <row r="284">
      <c r="A284">
        <f>IFERROR(__xludf.DUMMYFUNCTION("""COMPUTED_VALUE"""),51882.0)</f>
        <v>51882</v>
      </c>
    </row>
    <row r="285">
      <c r="A285">
        <f>IFERROR(__xludf.DUMMYFUNCTION("""COMPUTED_VALUE"""),51887.0)</f>
        <v>51887</v>
      </c>
    </row>
    <row r="286">
      <c r="A286">
        <f>IFERROR(__xludf.DUMMYFUNCTION("""COMPUTED_VALUE"""),51999.0)</f>
        <v>51999</v>
      </c>
    </row>
    <row r="287">
      <c r="A287">
        <f>IFERROR(__xludf.DUMMYFUNCTION("""COMPUTED_VALUE"""),52033.0)</f>
        <v>52033</v>
      </c>
    </row>
    <row r="288">
      <c r="A288">
        <f>IFERROR(__xludf.DUMMYFUNCTION("""COMPUTED_VALUE"""),52046.0)</f>
        <v>52046</v>
      </c>
    </row>
    <row r="289">
      <c r="A289">
        <f>IFERROR(__xludf.DUMMYFUNCTION("""COMPUTED_VALUE"""),52066.0)</f>
        <v>52066</v>
      </c>
    </row>
    <row r="290">
      <c r="A290">
        <f>IFERROR(__xludf.DUMMYFUNCTION("""COMPUTED_VALUE"""),52199.0)</f>
        <v>52199</v>
      </c>
    </row>
    <row r="291">
      <c r="A291">
        <f>IFERROR(__xludf.DUMMYFUNCTION("""COMPUTED_VALUE"""),52351.0)</f>
        <v>52351</v>
      </c>
    </row>
    <row r="292">
      <c r="A292">
        <f>IFERROR(__xludf.DUMMYFUNCTION("""COMPUTED_VALUE"""),52463.0)</f>
        <v>52463</v>
      </c>
    </row>
    <row r="293">
      <c r="A293">
        <f>IFERROR(__xludf.DUMMYFUNCTION("""COMPUTED_VALUE"""),52566.0)</f>
        <v>52566</v>
      </c>
    </row>
    <row r="294">
      <c r="A294">
        <f>IFERROR(__xludf.DUMMYFUNCTION("""COMPUTED_VALUE"""),52630.0)</f>
        <v>52630</v>
      </c>
    </row>
    <row r="295">
      <c r="A295">
        <f>IFERROR(__xludf.DUMMYFUNCTION("""COMPUTED_VALUE"""),52675.0)</f>
        <v>52675</v>
      </c>
    </row>
    <row r="296">
      <c r="A296">
        <f>IFERROR(__xludf.DUMMYFUNCTION("""COMPUTED_VALUE"""),52756.0)</f>
        <v>52756</v>
      </c>
    </row>
    <row r="297">
      <c r="A297">
        <f>IFERROR(__xludf.DUMMYFUNCTION("""COMPUTED_VALUE"""),52799.0)</f>
        <v>52799</v>
      </c>
    </row>
    <row r="298">
      <c r="A298">
        <f>IFERROR(__xludf.DUMMYFUNCTION("""COMPUTED_VALUE"""),52836.0)</f>
        <v>52836</v>
      </c>
    </row>
    <row r="299">
      <c r="A299">
        <f>IFERROR(__xludf.DUMMYFUNCTION("""COMPUTED_VALUE"""),52845.0)</f>
        <v>52845</v>
      </c>
    </row>
    <row r="300">
      <c r="A300">
        <f>IFERROR(__xludf.DUMMYFUNCTION("""COMPUTED_VALUE"""),52867.0)</f>
        <v>52867</v>
      </c>
    </row>
    <row r="301">
      <c r="A301">
        <f>IFERROR(__xludf.DUMMYFUNCTION("""COMPUTED_VALUE"""),53200.0)</f>
        <v>53200</v>
      </c>
    </row>
    <row r="302">
      <c r="A302">
        <f>IFERROR(__xludf.DUMMYFUNCTION("""COMPUTED_VALUE"""),53213.0)</f>
        <v>53213</v>
      </c>
    </row>
    <row r="303">
      <c r="A303">
        <f>IFERROR(__xludf.DUMMYFUNCTION("""COMPUTED_VALUE"""),53341.0)</f>
        <v>53341</v>
      </c>
    </row>
    <row r="304">
      <c r="A304">
        <f>IFERROR(__xludf.DUMMYFUNCTION("""COMPUTED_VALUE"""),53356.0)</f>
        <v>53356</v>
      </c>
    </row>
    <row r="305">
      <c r="A305">
        <f>IFERROR(__xludf.DUMMYFUNCTION("""COMPUTED_VALUE"""),53451.0)</f>
        <v>53451</v>
      </c>
    </row>
    <row r="306">
      <c r="A306">
        <f>IFERROR(__xludf.DUMMYFUNCTION("""COMPUTED_VALUE"""),53489.0)</f>
        <v>53489</v>
      </c>
    </row>
    <row r="307">
      <c r="A307">
        <f>IFERROR(__xludf.DUMMYFUNCTION("""COMPUTED_VALUE"""),53715.0)</f>
        <v>53715</v>
      </c>
    </row>
    <row r="308">
      <c r="A308">
        <f>IFERROR(__xludf.DUMMYFUNCTION("""COMPUTED_VALUE"""),53735.0)</f>
        <v>53735</v>
      </c>
    </row>
    <row r="309">
      <c r="A309">
        <f>IFERROR(__xludf.DUMMYFUNCTION("""COMPUTED_VALUE"""),54193.0)</f>
        <v>54193</v>
      </c>
    </row>
    <row r="310">
      <c r="A310">
        <f>IFERROR(__xludf.DUMMYFUNCTION("""COMPUTED_VALUE"""),54206.0)</f>
        <v>54206</v>
      </c>
    </row>
    <row r="311">
      <c r="A311">
        <f>IFERROR(__xludf.DUMMYFUNCTION("""COMPUTED_VALUE"""),54222.0)</f>
        <v>54222</v>
      </c>
    </row>
    <row r="312">
      <c r="A312">
        <f>IFERROR(__xludf.DUMMYFUNCTION("""COMPUTED_VALUE"""),54363.0)</f>
        <v>54363</v>
      </c>
    </row>
    <row r="313">
      <c r="A313">
        <f>IFERROR(__xludf.DUMMYFUNCTION("""COMPUTED_VALUE"""),54383.0)</f>
        <v>54383</v>
      </c>
    </row>
    <row r="314">
      <c r="A314">
        <f>IFERROR(__xludf.DUMMYFUNCTION("""COMPUTED_VALUE"""),54434.0)</f>
        <v>54434</v>
      </c>
    </row>
    <row r="315">
      <c r="A315">
        <f>IFERROR(__xludf.DUMMYFUNCTION("""COMPUTED_VALUE"""),54435.0)</f>
        <v>54435</v>
      </c>
    </row>
    <row r="316">
      <c r="A316">
        <f>IFERROR(__xludf.DUMMYFUNCTION("""COMPUTED_VALUE"""),54694.0)</f>
        <v>54694</v>
      </c>
    </row>
    <row r="317">
      <c r="A317">
        <f>IFERROR(__xludf.DUMMYFUNCTION("""COMPUTED_VALUE"""),55136.0)</f>
        <v>55136</v>
      </c>
    </row>
    <row r="318">
      <c r="A318">
        <f>IFERROR(__xludf.DUMMYFUNCTION("""COMPUTED_VALUE"""),55173.0)</f>
        <v>55173</v>
      </c>
    </row>
    <row r="319">
      <c r="A319">
        <f>IFERROR(__xludf.DUMMYFUNCTION("""COMPUTED_VALUE"""),55360.0)</f>
        <v>55360</v>
      </c>
    </row>
    <row r="320">
      <c r="A320">
        <f>IFERROR(__xludf.DUMMYFUNCTION("""COMPUTED_VALUE"""),55406.0)</f>
        <v>55406</v>
      </c>
    </row>
    <row r="321">
      <c r="A321">
        <f>IFERROR(__xludf.DUMMYFUNCTION("""COMPUTED_VALUE"""),55417.0)</f>
        <v>55417</v>
      </c>
    </row>
    <row r="322">
      <c r="A322">
        <f>IFERROR(__xludf.DUMMYFUNCTION("""COMPUTED_VALUE"""),55494.0)</f>
        <v>55494</v>
      </c>
    </row>
    <row r="323">
      <c r="A323">
        <f>IFERROR(__xludf.DUMMYFUNCTION("""COMPUTED_VALUE"""),55535.0)</f>
        <v>55535</v>
      </c>
    </row>
    <row r="324">
      <c r="A324">
        <f>IFERROR(__xludf.DUMMYFUNCTION("""COMPUTED_VALUE"""),55553.0)</f>
        <v>55553</v>
      </c>
    </row>
    <row r="325">
      <c r="A325">
        <f>IFERROR(__xludf.DUMMYFUNCTION("""COMPUTED_VALUE"""),55718.0)</f>
        <v>55718</v>
      </c>
    </row>
    <row r="326">
      <c r="A326">
        <f>IFERROR(__xludf.DUMMYFUNCTION("""COMPUTED_VALUE"""),55964.0)</f>
        <v>55964</v>
      </c>
    </row>
    <row r="327">
      <c r="A327">
        <f>IFERROR(__xludf.DUMMYFUNCTION("""COMPUTED_VALUE"""),56072.0)</f>
        <v>56072</v>
      </c>
    </row>
    <row r="328">
      <c r="A328">
        <f>IFERROR(__xludf.DUMMYFUNCTION("""COMPUTED_VALUE"""),56075.0)</f>
        <v>56075</v>
      </c>
    </row>
    <row r="329">
      <c r="A329">
        <f>IFERROR(__xludf.DUMMYFUNCTION("""COMPUTED_VALUE"""),56104.0)</f>
        <v>56104</v>
      </c>
    </row>
    <row r="330">
      <c r="A330">
        <f>IFERROR(__xludf.DUMMYFUNCTION("""COMPUTED_VALUE"""),56728.0)</f>
        <v>56728</v>
      </c>
    </row>
    <row r="331">
      <c r="A331">
        <f>IFERROR(__xludf.DUMMYFUNCTION("""COMPUTED_VALUE"""),56751.0)</f>
        <v>56751</v>
      </c>
    </row>
    <row r="332">
      <c r="A332">
        <f>IFERROR(__xludf.DUMMYFUNCTION("""COMPUTED_VALUE"""),56765.0)</f>
        <v>56765</v>
      </c>
    </row>
    <row r="333">
      <c r="A333">
        <f>IFERROR(__xludf.DUMMYFUNCTION("""COMPUTED_VALUE"""),56880.0)</f>
        <v>56880</v>
      </c>
    </row>
    <row r="334">
      <c r="A334">
        <f>IFERROR(__xludf.DUMMYFUNCTION("""COMPUTED_VALUE"""),56931.0)</f>
        <v>56931</v>
      </c>
    </row>
    <row r="335">
      <c r="A335">
        <f>IFERROR(__xludf.DUMMYFUNCTION("""COMPUTED_VALUE"""),56963.0)</f>
        <v>56963</v>
      </c>
    </row>
    <row r="336">
      <c r="A336">
        <f>IFERROR(__xludf.DUMMYFUNCTION("""COMPUTED_VALUE"""),56985.0)</f>
        <v>56985</v>
      </c>
    </row>
    <row r="337">
      <c r="A337">
        <f>IFERROR(__xludf.DUMMYFUNCTION("""COMPUTED_VALUE"""),57125.0)</f>
        <v>57125</v>
      </c>
    </row>
    <row r="338">
      <c r="A338">
        <f>IFERROR(__xludf.DUMMYFUNCTION("""COMPUTED_VALUE"""),57204.0)</f>
        <v>57204</v>
      </c>
    </row>
    <row r="339">
      <c r="A339">
        <f>IFERROR(__xludf.DUMMYFUNCTION("""COMPUTED_VALUE"""),57285.0)</f>
        <v>57285</v>
      </c>
    </row>
    <row r="340">
      <c r="A340">
        <f>IFERROR(__xludf.DUMMYFUNCTION("""COMPUTED_VALUE"""),57378.0)</f>
        <v>57378</v>
      </c>
    </row>
    <row r="341">
      <c r="A341">
        <f>IFERROR(__xludf.DUMMYFUNCTION("""COMPUTED_VALUE"""),57379.0)</f>
        <v>57379</v>
      </c>
    </row>
    <row r="342">
      <c r="A342">
        <f>IFERROR(__xludf.DUMMYFUNCTION("""COMPUTED_VALUE"""),57390.0)</f>
        <v>57390</v>
      </c>
    </row>
    <row r="343">
      <c r="A343">
        <f>IFERROR(__xludf.DUMMYFUNCTION("""COMPUTED_VALUE"""),57411.0)</f>
        <v>57411</v>
      </c>
    </row>
    <row r="344">
      <c r="A344">
        <f>IFERROR(__xludf.DUMMYFUNCTION("""COMPUTED_VALUE"""),57439.0)</f>
        <v>57439</v>
      </c>
    </row>
    <row r="345">
      <c r="A345">
        <f>IFERROR(__xludf.DUMMYFUNCTION("""COMPUTED_VALUE"""),57576.0)</f>
        <v>57576</v>
      </c>
    </row>
    <row r="346">
      <c r="A346">
        <f>IFERROR(__xludf.DUMMYFUNCTION("""COMPUTED_VALUE"""),57797.0)</f>
        <v>57797</v>
      </c>
    </row>
    <row r="347">
      <c r="A347">
        <f>IFERROR(__xludf.DUMMYFUNCTION("""COMPUTED_VALUE"""),57917.0)</f>
        <v>57917</v>
      </c>
    </row>
    <row r="348">
      <c r="A348">
        <f>IFERROR(__xludf.DUMMYFUNCTION("""COMPUTED_VALUE"""),57922.0)</f>
        <v>57922</v>
      </c>
    </row>
    <row r="349">
      <c r="A349">
        <f>IFERROR(__xludf.DUMMYFUNCTION("""COMPUTED_VALUE"""),58454.0)</f>
        <v>58454</v>
      </c>
    </row>
    <row r="350">
      <c r="A350">
        <f>IFERROR(__xludf.DUMMYFUNCTION("""COMPUTED_VALUE"""),58541.0)</f>
        <v>58541</v>
      </c>
    </row>
    <row r="351">
      <c r="A351">
        <f>IFERROR(__xludf.DUMMYFUNCTION("""COMPUTED_VALUE"""),58651.0)</f>
        <v>58651</v>
      </c>
    </row>
    <row r="352">
      <c r="A352">
        <f>IFERROR(__xludf.DUMMYFUNCTION("""COMPUTED_VALUE"""),58767.0)</f>
        <v>58767</v>
      </c>
    </row>
    <row r="353">
      <c r="A353">
        <f>IFERROR(__xludf.DUMMYFUNCTION("""COMPUTED_VALUE"""),58808.0)</f>
        <v>58808</v>
      </c>
    </row>
    <row r="354">
      <c r="A354">
        <f>IFERROR(__xludf.DUMMYFUNCTION("""COMPUTED_VALUE"""),58836.0)</f>
        <v>58836</v>
      </c>
    </row>
    <row r="355">
      <c r="A355">
        <f>IFERROR(__xludf.DUMMYFUNCTION("""COMPUTED_VALUE"""),58839.0)</f>
        <v>58839</v>
      </c>
    </row>
    <row r="356">
      <c r="A356">
        <f>IFERROR(__xludf.DUMMYFUNCTION("""COMPUTED_VALUE"""),58906.0)</f>
        <v>58906</v>
      </c>
    </row>
    <row r="357">
      <c r="A357">
        <f>IFERROR(__xludf.DUMMYFUNCTION("""COMPUTED_VALUE"""),58939.0)</f>
        <v>58939</v>
      </c>
    </row>
    <row r="358">
      <c r="A358">
        <f>IFERROR(__xludf.DUMMYFUNCTION("""COMPUTED_VALUE"""),58972.0)</f>
        <v>58972</v>
      </c>
    </row>
    <row r="359">
      <c r="A359">
        <f>IFERROR(__xludf.DUMMYFUNCTION("""COMPUTED_VALUE"""),59045.0)</f>
        <v>59045</v>
      </c>
    </row>
    <row r="360">
      <c r="A360">
        <f>IFERROR(__xludf.DUMMYFUNCTION("""COMPUTED_VALUE"""),59062.0)</f>
        <v>59062</v>
      </c>
    </row>
    <row r="361">
      <c r="A361">
        <f>IFERROR(__xludf.DUMMYFUNCTION("""COMPUTED_VALUE"""),59088.0)</f>
        <v>59088</v>
      </c>
    </row>
    <row r="362">
      <c r="A362">
        <f>IFERROR(__xludf.DUMMYFUNCTION("""COMPUTED_VALUE"""),59149.0)</f>
        <v>59149</v>
      </c>
    </row>
    <row r="363">
      <c r="A363">
        <f>IFERROR(__xludf.DUMMYFUNCTION("""COMPUTED_VALUE"""),59151.0)</f>
        <v>59151</v>
      </c>
    </row>
    <row r="364">
      <c r="A364">
        <f>IFERROR(__xludf.DUMMYFUNCTION("""COMPUTED_VALUE"""),59264.0)</f>
        <v>59264</v>
      </c>
    </row>
    <row r="365">
      <c r="A365">
        <f>IFERROR(__xludf.DUMMYFUNCTION("""COMPUTED_VALUE"""),59399.0)</f>
        <v>59399</v>
      </c>
    </row>
    <row r="366">
      <c r="A366">
        <f>IFERROR(__xludf.DUMMYFUNCTION("""COMPUTED_VALUE"""),59405.0)</f>
        <v>59405</v>
      </c>
    </row>
    <row r="367">
      <c r="A367">
        <f>IFERROR(__xludf.DUMMYFUNCTION("""COMPUTED_VALUE"""),59515.0)</f>
        <v>59515</v>
      </c>
    </row>
    <row r="368">
      <c r="A368">
        <f>IFERROR(__xludf.DUMMYFUNCTION("""COMPUTED_VALUE"""),59543.0)</f>
        <v>59543</v>
      </c>
    </row>
    <row r="369">
      <c r="A369">
        <f>IFERROR(__xludf.DUMMYFUNCTION("""COMPUTED_VALUE"""),59651.0)</f>
        <v>59651</v>
      </c>
    </row>
    <row r="370">
      <c r="A370">
        <f>IFERROR(__xludf.DUMMYFUNCTION("""COMPUTED_VALUE"""),59702.0)</f>
        <v>59702</v>
      </c>
    </row>
    <row r="371">
      <c r="A371">
        <f>IFERROR(__xludf.DUMMYFUNCTION("""COMPUTED_VALUE"""),60168.0)</f>
        <v>60168</v>
      </c>
    </row>
    <row r="372">
      <c r="A372">
        <f>IFERROR(__xludf.DUMMYFUNCTION("""COMPUTED_VALUE"""),60215.0)</f>
        <v>60215</v>
      </c>
    </row>
    <row r="373">
      <c r="A373">
        <f>IFERROR(__xludf.DUMMYFUNCTION("""COMPUTED_VALUE"""),60257.0)</f>
        <v>60257</v>
      </c>
    </row>
    <row r="374">
      <c r="A374">
        <f>IFERROR(__xludf.DUMMYFUNCTION("""COMPUTED_VALUE"""),60297.0)</f>
        <v>60297</v>
      </c>
    </row>
    <row r="375">
      <c r="A375">
        <f>IFERROR(__xludf.DUMMYFUNCTION("""COMPUTED_VALUE"""),60334.0)</f>
        <v>60334</v>
      </c>
    </row>
    <row r="376">
      <c r="A376">
        <f>IFERROR(__xludf.DUMMYFUNCTION("""COMPUTED_VALUE"""),60372.0)</f>
        <v>60372</v>
      </c>
    </row>
    <row r="377">
      <c r="A377">
        <f>IFERROR(__xludf.DUMMYFUNCTION("""COMPUTED_VALUE"""),60450.0)</f>
        <v>60450</v>
      </c>
    </row>
    <row r="378">
      <c r="A378">
        <f>IFERROR(__xludf.DUMMYFUNCTION("""COMPUTED_VALUE"""),60455.0)</f>
        <v>60455</v>
      </c>
    </row>
    <row r="379">
      <c r="A379">
        <f>IFERROR(__xludf.DUMMYFUNCTION("""COMPUTED_VALUE"""),60468.0)</f>
        <v>60468</v>
      </c>
    </row>
    <row r="380">
      <c r="A380">
        <f>IFERROR(__xludf.DUMMYFUNCTION("""COMPUTED_VALUE"""),60490.0)</f>
        <v>60490</v>
      </c>
    </row>
    <row r="381">
      <c r="A381">
        <f>IFERROR(__xludf.DUMMYFUNCTION("""COMPUTED_VALUE"""),60533.0)</f>
        <v>60533</v>
      </c>
    </row>
    <row r="382">
      <c r="A382">
        <f>IFERROR(__xludf.DUMMYFUNCTION("""COMPUTED_VALUE"""),60724.0)</f>
        <v>60724</v>
      </c>
    </row>
    <row r="383">
      <c r="A383">
        <f>IFERROR(__xludf.DUMMYFUNCTION("""COMPUTED_VALUE"""),60806.0)</f>
        <v>60806</v>
      </c>
    </row>
    <row r="384">
      <c r="A384">
        <f>IFERROR(__xludf.DUMMYFUNCTION("""COMPUTED_VALUE"""),61505.0)</f>
        <v>61505</v>
      </c>
    </row>
    <row r="385">
      <c r="A385">
        <f>IFERROR(__xludf.DUMMYFUNCTION("""COMPUTED_VALUE"""),61581.0)</f>
        <v>61581</v>
      </c>
    </row>
    <row r="386">
      <c r="A386">
        <f>IFERROR(__xludf.DUMMYFUNCTION("""COMPUTED_VALUE"""),61612.0)</f>
        <v>61612</v>
      </c>
    </row>
    <row r="387">
      <c r="A387">
        <f>IFERROR(__xludf.DUMMYFUNCTION("""COMPUTED_VALUE"""),61689.0)</f>
        <v>61689</v>
      </c>
    </row>
    <row r="388">
      <c r="A388">
        <f>IFERROR(__xludf.DUMMYFUNCTION("""COMPUTED_VALUE"""),61871.0)</f>
        <v>61871</v>
      </c>
    </row>
    <row r="389">
      <c r="A389">
        <f>IFERROR(__xludf.DUMMYFUNCTION("""COMPUTED_VALUE"""),61939.0)</f>
        <v>61939</v>
      </c>
    </row>
    <row r="390">
      <c r="A390">
        <f>IFERROR(__xludf.DUMMYFUNCTION("""COMPUTED_VALUE"""),61950.0)</f>
        <v>61950</v>
      </c>
    </row>
    <row r="391">
      <c r="A391">
        <f>IFERROR(__xludf.DUMMYFUNCTION("""COMPUTED_VALUE"""),62175.0)</f>
        <v>62175</v>
      </c>
    </row>
    <row r="392">
      <c r="A392">
        <f>IFERROR(__xludf.DUMMYFUNCTION("""COMPUTED_VALUE"""),62370.0)</f>
        <v>62370</v>
      </c>
    </row>
    <row r="393">
      <c r="A393">
        <f>IFERROR(__xludf.DUMMYFUNCTION("""COMPUTED_VALUE"""),62397.0)</f>
        <v>62397</v>
      </c>
    </row>
    <row r="394">
      <c r="A394">
        <f>IFERROR(__xludf.DUMMYFUNCTION("""COMPUTED_VALUE"""),62574.0)</f>
        <v>62574</v>
      </c>
    </row>
    <row r="395">
      <c r="A395">
        <f>IFERROR(__xludf.DUMMYFUNCTION("""COMPUTED_VALUE"""),62641.0)</f>
        <v>62641</v>
      </c>
    </row>
    <row r="396">
      <c r="A396">
        <f>IFERROR(__xludf.DUMMYFUNCTION("""COMPUTED_VALUE"""),62661.0)</f>
        <v>62661</v>
      </c>
    </row>
    <row r="397">
      <c r="A397">
        <f>IFERROR(__xludf.DUMMYFUNCTION("""COMPUTED_VALUE"""),62664.0)</f>
        <v>62664</v>
      </c>
    </row>
    <row r="398">
      <c r="A398">
        <f>IFERROR(__xludf.DUMMYFUNCTION("""COMPUTED_VALUE"""),62684.0)</f>
        <v>62684</v>
      </c>
    </row>
    <row r="399">
      <c r="A399">
        <f>IFERROR(__xludf.DUMMYFUNCTION("""COMPUTED_VALUE"""),62725.0)</f>
        <v>62725</v>
      </c>
    </row>
    <row r="400">
      <c r="A400">
        <f>IFERROR(__xludf.DUMMYFUNCTION("""COMPUTED_VALUE"""),62789.0)</f>
        <v>62789</v>
      </c>
    </row>
    <row r="401">
      <c r="A401">
        <f>IFERROR(__xludf.DUMMYFUNCTION("""COMPUTED_VALUE"""),62805.0)</f>
        <v>62805</v>
      </c>
    </row>
    <row r="402">
      <c r="A402">
        <f>IFERROR(__xludf.DUMMYFUNCTION("""COMPUTED_VALUE"""),62896.0)</f>
        <v>62896</v>
      </c>
    </row>
    <row r="403">
      <c r="A403">
        <f>IFERROR(__xludf.DUMMYFUNCTION("""COMPUTED_VALUE"""),63027.0)</f>
        <v>63027</v>
      </c>
    </row>
    <row r="404">
      <c r="A404">
        <f>IFERROR(__xludf.DUMMYFUNCTION("""COMPUTED_VALUE"""),63215.0)</f>
        <v>63215</v>
      </c>
    </row>
    <row r="405">
      <c r="A405">
        <f>IFERROR(__xludf.DUMMYFUNCTION("""COMPUTED_VALUE"""),63263.0)</f>
        <v>63263</v>
      </c>
    </row>
    <row r="406">
      <c r="A406">
        <f>IFERROR(__xludf.DUMMYFUNCTION("""COMPUTED_VALUE"""),63323.0)</f>
        <v>63323</v>
      </c>
    </row>
    <row r="407">
      <c r="A407">
        <f>IFERROR(__xludf.DUMMYFUNCTION("""COMPUTED_VALUE"""),63358.0)</f>
        <v>63358</v>
      </c>
    </row>
    <row r="408">
      <c r="A408">
        <f>IFERROR(__xludf.DUMMYFUNCTION("""COMPUTED_VALUE"""),63376.0)</f>
        <v>63376</v>
      </c>
    </row>
    <row r="409">
      <c r="A409">
        <f>IFERROR(__xludf.DUMMYFUNCTION("""COMPUTED_VALUE"""),63438.0)</f>
        <v>63438</v>
      </c>
    </row>
    <row r="410">
      <c r="A410">
        <f>IFERROR(__xludf.DUMMYFUNCTION("""COMPUTED_VALUE"""),63461.0)</f>
        <v>63461</v>
      </c>
    </row>
    <row r="411">
      <c r="A411">
        <f>IFERROR(__xludf.DUMMYFUNCTION("""COMPUTED_VALUE"""),63463.0)</f>
        <v>63463</v>
      </c>
    </row>
    <row r="412">
      <c r="A412">
        <f>IFERROR(__xludf.DUMMYFUNCTION("""COMPUTED_VALUE"""),63595.0)</f>
        <v>63595</v>
      </c>
    </row>
    <row r="413">
      <c r="A413">
        <f>IFERROR(__xludf.DUMMYFUNCTION("""COMPUTED_VALUE"""),63604.0)</f>
        <v>63604</v>
      </c>
    </row>
    <row r="414">
      <c r="A414">
        <f>IFERROR(__xludf.DUMMYFUNCTION("""COMPUTED_VALUE"""),63715.0)</f>
        <v>63715</v>
      </c>
    </row>
    <row r="415">
      <c r="A415">
        <f>IFERROR(__xludf.DUMMYFUNCTION("""COMPUTED_VALUE"""),63798.0)</f>
        <v>63798</v>
      </c>
    </row>
    <row r="416">
      <c r="A416">
        <f>IFERROR(__xludf.DUMMYFUNCTION("""COMPUTED_VALUE"""),64123.0)</f>
        <v>64123</v>
      </c>
    </row>
    <row r="417">
      <c r="A417">
        <f>IFERROR(__xludf.DUMMYFUNCTION("""COMPUTED_VALUE"""),64174.0)</f>
        <v>64174</v>
      </c>
    </row>
    <row r="418">
      <c r="A418">
        <f>IFERROR(__xludf.DUMMYFUNCTION("""COMPUTED_VALUE"""),64222.0)</f>
        <v>64222</v>
      </c>
    </row>
    <row r="419">
      <c r="A419">
        <f>IFERROR(__xludf.DUMMYFUNCTION("""COMPUTED_VALUE"""),64230.0)</f>
        <v>64230</v>
      </c>
    </row>
    <row r="420">
      <c r="A420">
        <f>IFERROR(__xludf.DUMMYFUNCTION("""COMPUTED_VALUE"""),64300.0)</f>
        <v>64300</v>
      </c>
    </row>
    <row r="421">
      <c r="A421">
        <f>IFERROR(__xludf.DUMMYFUNCTION("""COMPUTED_VALUE"""),64370.0)</f>
        <v>64370</v>
      </c>
    </row>
    <row r="422">
      <c r="A422">
        <f>IFERROR(__xludf.DUMMYFUNCTION("""COMPUTED_VALUE"""),64402.0)</f>
        <v>64402</v>
      </c>
    </row>
    <row r="423">
      <c r="A423">
        <f>IFERROR(__xludf.DUMMYFUNCTION("""COMPUTED_VALUE"""),64422.0)</f>
        <v>64422</v>
      </c>
    </row>
    <row r="424">
      <c r="A424">
        <f>IFERROR(__xludf.DUMMYFUNCTION("""COMPUTED_VALUE"""),64508.0)</f>
        <v>64508</v>
      </c>
    </row>
    <row r="425">
      <c r="A425">
        <f>IFERROR(__xludf.DUMMYFUNCTION("""COMPUTED_VALUE"""),64566.0)</f>
        <v>64566</v>
      </c>
    </row>
    <row r="426">
      <c r="A426">
        <f>IFERROR(__xludf.DUMMYFUNCTION("""COMPUTED_VALUE"""),64687.0)</f>
        <v>64687</v>
      </c>
    </row>
    <row r="427">
      <c r="A427">
        <f>IFERROR(__xludf.DUMMYFUNCTION("""COMPUTED_VALUE"""),64784.0)</f>
        <v>64784</v>
      </c>
    </row>
    <row r="428">
      <c r="A428">
        <f>IFERROR(__xludf.DUMMYFUNCTION("""COMPUTED_VALUE"""),64938.0)</f>
        <v>64938</v>
      </c>
    </row>
    <row r="429">
      <c r="A429">
        <f>IFERROR(__xludf.DUMMYFUNCTION("""COMPUTED_VALUE"""),65002.0)</f>
        <v>65002</v>
      </c>
    </row>
    <row r="430">
      <c r="A430">
        <f>IFERROR(__xludf.DUMMYFUNCTION("""COMPUTED_VALUE"""),65046.0)</f>
        <v>65046</v>
      </c>
    </row>
    <row r="431">
      <c r="A431">
        <f>IFERROR(__xludf.DUMMYFUNCTION("""COMPUTED_VALUE"""),65060.0)</f>
        <v>65060</v>
      </c>
    </row>
    <row r="432">
      <c r="A432">
        <f>IFERROR(__xludf.DUMMYFUNCTION("""COMPUTED_VALUE"""),65064.0)</f>
        <v>65064</v>
      </c>
    </row>
    <row r="433">
      <c r="A433">
        <f>IFERROR(__xludf.DUMMYFUNCTION("""COMPUTED_VALUE"""),65105.0)</f>
        <v>65105</v>
      </c>
    </row>
    <row r="434">
      <c r="A434">
        <f>IFERROR(__xludf.DUMMYFUNCTION("""COMPUTED_VALUE"""),65107.0)</f>
        <v>65107</v>
      </c>
    </row>
    <row r="435">
      <c r="A435">
        <f>IFERROR(__xludf.DUMMYFUNCTION("""COMPUTED_VALUE"""),65363.0)</f>
        <v>65363</v>
      </c>
    </row>
    <row r="436">
      <c r="A436">
        <f>IFERROR(__xludf.DUMMYFUNCTION("""COMPUTED_VALUE"""),65383.0)</f>
        <v>65383</v>
      </c>
    </row>
    <row r="437">
      <c r="A437">
        <f>IFERROR(__xludf.DUMMYFUNCTION("""COMPUTED_VALUE"""),65393.0)</f>
        <v>65393</v>
      </c>
    </row>
    <row r="438">
      <c r="A438">
        <f>IFERROR(__xludf.DUMMYFUNCTION("""COMPUTED_VALUE"""),65447.0)</f>
        <v>65447</v>
      </c>
    </row>
    <row r="439">
      <c r="A439">
        <f>IFERROR(__xludf.DUMMYFUNCTION("""COMPUTED_VALUE"""),65814.0)</f>
        <v>65814</v>
      </c>
    </row>
    <row r="440">
      <c r="A440">
        <f>IFERROR(__xludf.DUMMYFUNCTION("""COMPUTED_VALUE"""),65836.0)</f>
        <v>65836</v>
      </c>
    </row>
    <row r="441">
      <c r="A441">
        <f>IFERROR(__xludf.DUMMYFUNCTION("""COMPUTED_VALUE"""),66121.0)</f>
        <v>66121</v>
      </c>
    </row>
    <row r="442">
      <c r="A442">
        <f>IFERROR(__xludf.DUMMYFUNCTION("""COMPUTED_VALUE"""),66176.0)</f>
        <v>66176</v>
      </c>
    </row>
    <row r="443">
      <c r="A443">
        <f>IFERROR(__xludf.DUMMYFUNCTION("""COMPUTED_VALUE"""),66184.0)</f>
        <v>66184</v>
      </c>
    </row>
    <row r="444">
      <c r="A444">
        <f>IFERROR(__xludf.DUMMYFUNCTION("""COMPUTED_VALUE"""),66214.0)</f>
        <v>66214</v>
      </c>
    </row>
    <row r="445">
      <c r="A445">
        <f>IFERROR(__xludf.DUMMYFUNCTION("""COMPUTED_VALUE"""),66477.0)</f>
        <v>66477</v>
      </c>
    </row>
    <row r="446">
      <c r="A446">
        <f>IFERROR(__xludf.DUMMYFUNCTION("""COMPUTED_VALUE"""),66548.0)</f>
        <v>66548</v>
      </c>
    </row>
    <row r="447">
      <c r="A447">
        <f>IFERROR(__xludf.DUMMYFUNCTION("""COMPUTED_VALUE"""),66598.0)</f>
        <v>66598</v>
      </c>
    </row>
    <row r="448">
      <c r="A448">
        <f>IFERROR(__xludf.DUMMYFUNCTION("""COMPUTED_VALUE"""),66619.0)</f>
        <v>66619</v>
      </c>
    </row>
    <row r="449">
      <c r="A449">
        <f>IFERROR(__xludf.DUMMYFUNCTION("""COMPUTED_VALUE"""),66831.0)</f>
        <v>66831</v>
      </c>
    </row>
    <row r="450">
      <c r="A450">
        <f>IFERROR(__xludf.DUMMYFUNCTION("""COMPUTED_VALUE"""),66878.0)</f>
        <v>66878</v>
      </c>
    </row>
    <row r="451">
      <c r="A451">
        <f>IFERROR(__xludf.DUMMYFUNCTION("""COMPUTED_VALUE"""),67042.0)</f>
        <v>67042</v>
      </c>
    </row>
    <row r="452">
      <c r="A452">
        <f>IFERROR(__xludf.DUMMYFUNCTION("""COMPUTED_VALUE"""),67198.0)</f>
        <v>67198</v>
      </c>
    </row>
    <row r="453">
      <c r="A453">
        <f>IFERROR(__xludf.DUMMYFUNCTION("""COMPUTED_VALUE"""),67313.0)</f>
        <v>67313</v>
      </c>
    </row>
    <row r="454">
      <c r="A454">
        <f>IFERROR(__xludf.DUMMYFUNCTION("""COMPUTED_VALUE"""),67372.0)</f>
        <v>67372</v>
      </c>
    </row>
    <row r="455">
      <c r="A455">
        <f>IFERROR(__xludf.DUMMYFUNCTION("""COMPUTED_VALUE"""),67506.0)</f>
        <v>67506</v>
      </c>
    </row>
    <row r="456">
      <c r="A456">
        <f>IFERROR(__xludf.DUMMYFUNCTION("""COMPUTED_VALUE"""),67599.0)</f>
        <v>67599</v>
      </c>
    </row>
    <row r="457">
      <c r="A457">
        <f>IFERROR(__xludf.DUMMYFUNCTION("""COMPUTED_VALUE"""),67639.0)</f>
        <v>67639</v>
      </c>
    </row>
    <row r="458">
      <c r="A458">
        <f>IFERROR(__xludf.DUMMYFUNCTION("""COMPUTED_VALUE"""),67903.0)</f>
        <v>67903</v>
      </c>
    </row>
    <row r="459">
      <c r="A459">
        <f>IFERROR(__xludf.DUMMYFUNCTION("""COMPUTED_VALUE"""),67919.0)</f>
        <v>67919</v>
      </c>
    </row>
    <row r="460">
      <c r="A460">
        <f>IFERROR(__xludf.DUMMYFUNCTION("""COMPUTED_VALUE"""),67982.0)</f>
        <v>67982</v>
      </c>
    </row>
    <row r="461">
      <c r="A461">
        <f>IFERROR(__xludf.DUMMYFUNCTION("""COMPUTED_VALUE"""),68229.0)</f>
        <v>68229</v>
      </c>
    </row>
    <row r="462">
      <c r="A462">
        <f>IFERROR(__xludf.DUMMYFUNCTION("""COMPUTED_VALUE"""),68404.0)</f>
        <v>68404</v>
      </c>
    </row>
    <row r="463">
      <c r="A463">
        <f>IFERROR(__xludf.DUMMYFUNCTION("""COMPUTED_VALUE"""),68472.0)</f>
        <v>68472</v>
      </c>
    </row>
    <row r="464">
      <c r="A464">
        <f>IFERROR(__xludf.DUMMYFUNCTION("""COMPUTED_VALUE"""),68610.0)</f>
        <v>68610</v>
      </c>
    </row>
    <row r="465">
      <c r="A465">
        <f>IFERROR(__xludf.DUMMYFUNCTION("""COMPUTED_VALUE"""),68729.0)</f>
        <v>68729</v>
      </c>
    </row>
    <row r="466">
      <c r="A466">
        <f>IFERROR(__xludf.DUMMYFUNCTION("""COMPUTED_VALUE"""),68822.0)</f>
        <v>68822</v>
      </c>
    </row>
    <row r="467">
      <c r="A467">
        <f>IFERROR(__xludf.DUMMYFUNCTION("""COMPUTED_VALUE"""),68918.0)</f>
        <v>68918</v>
      </c>
    </row>
    <row r="468">
      <c r="A468">
        <f>IFERROR(__xludf.DUMMYFUNCTION("""COMPUTED_VALUE"""),69011.0)</f>
        <v>69011</v>
      </c>
    </row>
    <row r="469">
      <c r="A469">
        <f>IFERROR(__xludf.DUMMYFUNCTION("""COMPUTED_VALUE"""),69100.0)</f>
        <v>69100</v>
      </c>
    </row>
    <row r="470">
      <c r="A470">
        <f>IFERROR(__xludf.DUMMYFUNCTION("""COMPUTED_VALUE"""),69433.0)</f>
        <v>69433</v>
      </c>
    </row>
    <row r="471">
      <c r="A471">
        <f>IFERROR(__xludf.DUMMYFUNCTION("""COMPUTED_VALUE"""),69487.0)</f>
        <v>69487</v>
      </c>
    </row>
    <row r="472">
      <c r="A472">
        <f>IFERROR(__xludf.DUMMYFUNCTION("""COMPUTED_VALUE"""),69526.0)</f>
        <v>69526</v>
      </c>
    </row>
    <row r="473">
      <c r="A473">
        <f>IFERROR(__xludf.DUMMYFUNCTION("""COMPUTED_VALUE"""),69626.0)</f>
        <v>69626</v>
      </c>
    </row>
    <row r="474">
      <c r="A474">
        <f>IFERROR(__xludf.DUMMYFUNCTION("""COMPUTED_VALUE"""),69761.0)</f>
        <v>69761</v>
      </c>
    </row>
    <row r="475">
      <c r="A475">
        <f>IFERROR(__xludf.DUMMYFUNCTION("""COMPUTED_VALUE"""),69900.0)</f>
        <v>69900</v>
      </c>
    </row>
    <row r="476">
      <c r="A476">
        <f>IFERROR(__xludf.DUMMYFUNCTION("""COMPUTED_VALUE"""),70006.0)</f>
        <v>70006</v>
      </c>
    </row>
    <row r="477">
      <c r="A477">
        <f>IFERROR(__xludf.DUMMYFUNCTION("""COMPUTED_VALUE"""),70008.0)</f>
        <v>70008</v>
      </c>
    </row>
    <row r="478">
      <c r="A478">
        <f>IFERROR(__xludf.DUMMYFUNCTION("""COMPUTED_VALUE"""),70036.0)</f>
        <v>70036</v>
      </c>
    </row>
    <row r="479">
      <c r="A479">
        <f>IFERROR(__xludf.DUMMYFUNCTION("""COMPUTED_VALUE"""),70073.0)</f>
        <v>70073</v>
      </c>
    </row>
    <row r="480">
      <c r="A480">
        <f>IFERROR(__xludf.DUMMYFUNCTION("""COMPUTED_VALUE"""),70080.0)</f>
        <v>70080</v>
      </c>
    </row>
    <row r="481">
      <c r="A481">
        <f>IFERROR(__xludf.DUMMYFUNCTION("""COMPUTED_VALUE"""),70212.0)</f>
        <v>70212</v>
      </c>
    </row>
    <row r="482">
      <c r="A482">
        <f>IFERROR(__xludf.DUMMYFUNCTION("""COMPUTED_VALUE"""),70218.0)</f>
        <v>70218</v>
      </c>
    </row>
    <row r="483">
      <c r="A483">
        <f>IFERROR(__xludf.DUMMYFUNCTION("""COMPUTED_VALUE"""),70227.0)</f>
        <v>70227</v>
      </c>
    </row>
    <row r="484">
      <c r="A484">
        <f>IFERROR(__xludf.DUMMYFUNCTION("""COMPUTED_VALUE"""),70272.0)</f>
        <v>70272</v>
      </c>
    </row>
    <row r="485">
      <c r="A485">
        <f>IFERROR(__xludf.DUMMYFUNCTION("""COMPUTED_VALUE"""),70296.0)</f>
        <v>70296</v>
      </c>
    </row>
    <row r="486">
      <c r="A486">
        <f>IFERROR(__xludf.DUMMYFUNCTION("""COMPUTED_VALUE"""),70381.0)</f>
        <v>70381</v>
      </c>
    </row>
    <row r="487">
      <c r="A487">
        <f>IFERROR(__xludf.DUMMYFUNCTION("""COMPUTED_VALUE"""),70586.0)</f>
        <v>70586</v>
      </c>
    </row>
    <row r="488">
      <c r="A488">
        <f>IFERROR(__xludf.DUMMYFUNCTION("""COMPUTED_VALUE"""),70669.0)</f>
        <v>70669</v>
      </c>
    </row>
    <row r="489">
      <c r="A489">
        <f>IFERROR(__xludf.DUMMYFUNCTION("""COMPUTED_VALUE"""),70748.0)</f>
        <v>70748</v>
      </c>
    </row>
    <row r="490">
      <c r="A490">
        <f>IFERROR(__xludf.DUMMYFUNCTION("""COMPUTED_VALUE"""),70814.0)</f>
        <v>70814</v>
      </c>
    </row>
    <row r="491">
      <c r="A491">
        <f>IFERROR(__xludf.DUMMYFUNCTION("""COMPUTED_VALUE"""),70917.0)</f>
        <v>70917</v>
      </c>
    </row>
    <row r="492">
      <c r="A492">
        <f>IFERROR(__xludf.DUMMYFUNCTION("""COMPUTED_VALUE"""),71037.0)</f>
        <v>71037</v>
      </c>
    </row>
    <row r="493">
      <c r="A493">
        <f>IFERROR(__xludf.DUMMYFUNCTION("""COMPUTED_VALUE"""),71157.0)</f>
        <v>71157</v>
      </c>
    </row>
    <row r="494">
      <c r="A494">
        <f>IFERROR(__xludf.DUMMYFUNCTION("""COMPUTED_VALUE"""),71258.0)</f>
        <v>71258</v>
      </c>
    </row>
    <row r="495">
      <c r="A495">
        <f>IFERROR(__xludf.DUMMYFUNCTION("""COMPUTED_VALUE"""),71385.0)</f>
        <v>71385</v>
      </c>
    </row>
    <row r="496">
      <c r="A496">
        <f>IFERROR(__xludf.DUMMYFUNCTION("""COMPUTED_VALUE"""),71495.0)</f>
        <v>71495</v>
      </c>
    </row>
    <row r="497">
      <c r="A497">
        <f>IFERROR(__xludf.DUMMYFUNCTION("""COMPUTED_VALUE"""),71560.0)</f>
        <v>71560</v>
      </c>
    </row>
    <row r="498">
      <c r="A498">
        <f>IFERROR(__xludf.DUMMYFUNCTION("""COMPUTED_VALUE"""),71753.0)</f>
        <v>71753</v>
      </c>
    </row>
    <row r="499">
      <c r="A499">
        <f>IFERROR(__xludf.DUMMYFUNCTION("""COMPUTED_VALUE"""),71861.0)</f>
        <v>71861</v>
      </c>
    </row>
    <row r="500">
      <c r="A500">
        <f>IFERROR(__xludf.DUMMYFUNCTION("""COMPUTED_VALUE"""),71904.0)</f>
        <v>71904</v>
      </c>
    </row>
    <row r="501">
      <c r="A501">
        <f>IFERROR(__xludf.DUMMYFUNCTION("""COMPUTED_VALUE"""),72405.0)</f>
        <v>72405</v>
      </c>
    </row>
    <row r="502">
      <c r="A502">
        <f>IFERROR(__xludf.DUMMYFUNCTION("""COMPUTED_VALUE"""),72543.0)</f>
        <v>72543</v>
      </c>
    </row>
    <row r="503">
      <c r="A503">
        <f>IFERROR(__xludf.DUMMYFUNCTION("""COMPUTED_VALUE"""),72643.0)</f>
        <v>72643</v>
      </c>
    </row>
    <row r="504">
      <c r="A504">
        <f>IFERROR(__xludf.DUMMYFUNCTION("""COMPUTED_VALUE"""),72652.0)</f>
        <v>72652</v>
      </c>
    </row>
    <row r="505">
      <c r="A505">
        <f>IFERROR(__xludf.DUMMYFUNCTION("""COMPUTED_VALUE"""),72682.0)</f>
        <v>72682</v>
      </c>
    </row>
    <row r="506">
      <c r="A506">
        <f>IFERROR(__xludf.DUMMYFUNCTION("""COMPUTED_VALUE"""),72682.0)</f>
        <v>72682</v>
      </c>
    </row>
    <row r="507">
      <c r="A507">
        <f>IFERROR(__xludf.DUMMYFUNCTION("""COMPUTED_VALUE"""),72813.0)</f>
        <v>72813</v>
      </c>
    </row>
    <row r="508">
      <c r="A508">
        <f>IFERROR(__xludf.DUMMYFUNCTION("""COMPUTED_VALUE"""),72846.0)</f>
        <v>72846</v>
      </c>
    </row>
    <row r="509">
      <c r="A509">
        <f>IFERROR(__xludf.DUMMYFUNCTION("""COMPUTED_VALUE"""),72888.0)</f>
        <v>72888</v>
      </c>
    </row>
    <row r="510">
      <c r="A510">
        <f>IFERROR(__xludf.DUMMYFUNCTION("""COMPUTED_VALUE"""),73085.0)</f>
        <v>73085</v>
      </c>
    </row>
    <row r="511">
      <c r="A511">
        <f>IFERROR(__xludf.DUMMYFUNCTION("""COMPUTED_VALUE"""),73094.0)</f>
        <v>73094</v>
      </c>
    </row>
    <row r="512">
      <c r="A512">
        <f>IFERROR(__xludf.DUMMYFUNCTION("""COMPUTED_VALUE"""),73130.0)</f>
        <v>73130</v>
      </c>
    </row>
    <row r="513">
      <c r="A513">
        <f>IFERROR(__xludf.DUMMYFUNCTION("""COMPUTED_VALUE"""),73269.0)</f>
        <v>73269</v>
      </c>
    </row>
    <row r="514">
      <c r="A514">
        <f>IFERROR(__xludf.DUMMYFUNCTION("""COMPUTED_VALUE"""),73284.0)</f>
        <v>73284</v>
      </c>
    </row>
    <row r="515">
      <c r="A515">
        <f>IFERROR(__xludf.DUMMYFUNCTION("""COMPUTED_VALUE"""),73636.0)</f>
        <v>73636</v>
      </c>
    </row>
    <row r="516">
      <c r="A516">
        <f>IFERROR(__xludf.DUMMYFUNCTION("""COMPUTED_VALUE"""),73657.0)</f>
        <v>73657</v>
      </c>
    </row>
    <row r="517">
      <c r="A517">
        <f>IFERROR(__xludf.DUMMYFUNCTION("""COMPUTED_VALUE"""),73867.0)</f>
        <v>73867</v>
      </c>
    </row>
    <row r="518">
      <c r="A518">
        <f>IFERROR(__xludf.DUMMYFUNCTION("""COMPUTED_VALUE"""),73977.0)</f>
        <v>73977</v>
      </c>
    </row>
    <row r="519">
      <c r="A519">
        <f>IFERROR(__xludf.DUMMYFUNCTION("""COMPUTED_VALUE"""),74038.0)</f>
        <v>74038</v>
      </c>
    </row>
    <row r="520">
      <c r="A520">
        <f>IFERROR(__xludf.DUMMYFUNCTION("""COMPUTED_VALUE"""),74045.0)</f>
        <v>74045</v>
      </c>
    </row>
    <row r="521">
      <c r="A521">
        <f>IFERROR(__xludf.DUMMYFUNCTION("""COMPUTED_VALUE"""),74127.0)</f>
        <v>74127</v>
      </c>
    </row>
    <row r="522">
      <c r="A522">
        <f>IFERROR(__xludf.DUMMYFUNCTION("""COMPUTED_VALUE"""),74205.0)</f>
        <v>74205</v>
      </c>
    </row>
    <row r="523">
      <c r="A523">
        <f>IFERROR(__xludf.DUMMYFUNCTION("""COMPUTED_VALUE"""),74240.0)</f>
        <v>74240</v>
      </c>
    </row>
    <row r="524">
      <c r="A524">
        <f>IFERROR(__xludf.DUMMYFUNCTION("""COMPUTED_VALUE"""),74269.0)</f>
        <v>74269</v>
      </c>
    </row>
    <row r="525">
      <c r="A525">
        <f>IFERROR(__xludf.DUMMYFUNCTION("""COMPUTED_VALUE"""),74458.0)</f>
        <v>74458</v>
      </c>
    </row>
    <row r="526">
      <c r="A526">
        <f>IFERROR(__xludf.DUMMYFUNCTION("""COMPUTED_VALUE"""),74546.0)</f>
        <v>74546</v>
      </c>
    </row>
    <row r="527">
      <c r="A527">
        <f>IFERROR(__xludf.DUMMYFUNCTION("""COMPUTED_VALUE"""),74590.0)</f>
        <v>74590</v>
      </c>
    </row>
    <row r="528">
      <c r="A528">
        <f>IFERROR(__xludf.DUMMYFUNCTION("""COMPUTED_VALUE"""),74594.0)</f>
        <v>74594</v>
      </c>
    </row>
    <row r="529">
      <c r="A529">
        <f>IFERROR(__xludf.DUMMYFUNCTION("""COMPUTED_VALUE"""),74679.0)</f>
        <v>74679</v>
      </c>
    </row>
    <row r="530">
      <c r="A530">
        <f>IFERROR(__xludf.DUMMYFUNCTION("""COMPUTED_VALUE"""),74684.0)</f>
        <v>74684</v>
      </c>
    </row>
    <row r="531">
      <c r="A531">
        <f>IFERROR(__xludf.DUMMYFUNCTION("""COMPUTED_VALUE"""),74809.0)</f>
        <v>74809</v>
      </c>
    </row>
    <row r="532">
      <c r="A532">
        <f>IFERROR(__xludf.DUMMYFUNCTION("""COMPUTED_VALUE"""),75082.0)</f>
        <v>75082</v>
      </c>
    </row>
    <row r="533">
      <c r="A533">
        <f>IFERROR(__xludf.DUMMYFUNCTION("""COMPUTED_VALUE"""),75118.0)</f>
        <v>75118</v>
      </c>
    </row>
    <row r="534">
      <c r="A534">
        <f>IFERROR(__xludf.DUMMYFUNCTION("""COMPUTED_VALUE"""),75124.0)</f>
        <v>75124</v>
      </c>
    </row>
    <row r="535">
      <c r="A535">
        <f>IFERROR(__xludf.DUMMYFUNCTION("""COMPUTED_VALUE"""),75395.0)</f>
        <v>75395</v>
      </c>
    </row>
    <row r="536">
      <c r="A536">
        <f>IFERROR(__xludf.DUMMYFUNCTION("""COMPUTED_VALUE"""),75440.0)</f>
        <v>75440</v>
      </c>
    </row>
    <row r="537">
      <c r="A537">
        <f>IFERROR(__xludf.DUMMYFUNCTION("""COMPUTED_VALUE"""),75623.0)</f>
        <v>75623</v>
      </c>
    </row>
    <row r="538">
      <c r="A538">
        <f>IFERROR(__xludf.DUMMYFUNCTION("""COMPUTED_VALUE"""),75698.0)</f>
        <v>75698</v>
      </c>
    </row>
    <row r="539">
      <c r="A539">
        <f>IFERROR(__xludf.DUMMYFUNCTION("""COMPUTED_VALUE"""),75901.0)</f>
        <v>75901</v>
      </c>
    </row>
    <row r="540">
      <c r="A540">
        <f>IFERROR(__xludf.DUMMYFUNCTION("""COMPUTED_VALUE"""),75991.0)</f>
        <v>75991</v>
      </c>
    </row>
    <row r="541">
      <c r="A541">
        <f>IFERROR(__xludf.DUMMYFUNCTION("""COMPUTED_VALUE"""),75993.0)</f>
        <v>75993</v>
      </c>
    </row>
    <row r="542">
      <c r="A542">
        <f>IFERROR(__xludf.DUMMYFUNCTION("""COMPUTED_VALUE"""),76004.0)</f>
        <v>76004</v>
      </c>
    </row>
    <row r="543">
      <c r="A543">
        <f>IFERROR(__xludf.DUMMYFUNCTION("""COMPUTED_VALUE"""),76358.0)</f>
        <v>76358</v>
      </c>
    </row>
    <row r="544">
      <c r="A544">
        <f>IFERROR(__xludf.DUMMYFUNCTION("""COMPUTED_VALUE"""),76456.0)</f>
        <v>76456</v>
      </c>
    </row>
    <row r="545">
      <c r="A545">
        <f>IFERROR(__xludf.DUMMYFUNCTION("""COMPUTED_VALUE"""),76459.0)</f>
        <v>76459</v>
      </c>
    </row>
    <row r="546">
      <c r="A546">
        <f>IFERROR(__xludf.DUMMYFUNCTION("""COMPUTED_VALUE"""),76659.0)</f>
        <v>76659</v>
      </c>
    </row>
    <row r="547">
      <c r="A547">
        <f>IFERROR(__xludf.DUMMYFUNCTION("""COMPUTED_VALUE"""),76683.0)</f>
        <v>76683</v>
      </c>
    </row>
    <row r="548">
      <c r="A548">
        <f>IFERROR(__xludf.DUMMYFUNCTION("""COMPUTED_VALUE"""),76711.0)</f>
        <v>76711</v>
      </c>
    </row>
    <row r="549">
      <c r="A549">
        <f>IFERROR(__xludf.DUMMYFUNCTION("""COMPUTED_VALUE"""),76792.0)</f>
        <v>76792</v>
      </c>
    </row>
    <row r="550">
      <c r="A550">
        <f>IFERROR(__xludf.DUMMYFUNCTION("""COMPUTED_VALUE"""),76857.0)</f>
        <v>76857</v>
      </c>
    </row>
    <row r="551">
      <c r="A551">
        <f>IFERROR(__xludf.DUMMYFUNCTION("""COMPUTED_VALUE"""),76903.0)</f>
        <v>76903</v>
      </c>
    </row>
    <row r="552">
      <c r="A552">
        <f>IFERROR(__xludf.DUMMYFUNCTION("""COMPUTED_VALUE"""),76964.0)</f>
        <v>76964</v>
      </c>
    </row>
    <row r="553">
      <c r="A553">
        <f>IFERROR(__xludf.DUMMYFUNCTION("""COMPUTED_VALUE"""),76992.0)</f>
        <v>76992</v>
      </c>
    </row>
    <row r="554">
      <c r="A554">
        <f>IFERROR(__xludf.DUMMYFUNCTION("""COMPUTED_VALUE"""),77108.0)</f>
        <v>77108</v>
      </c>
    </row>
    <row r="555">
      <c r="A555">
        <f>IFERROR(__xludf.DUMMYFUNCTION("""COMPUTED_VALUE"""),77136.0)</f>
        <v>77136</v>
      </c>
    </row>
    <row r="556">
      <c r="A556">
        <f>IFERROR(__xludf.DUMMYFUNCTION("""COMPUTED_VALUE"""),77219.0)</f>
        <v>77219</v>
      </c>
    </row>
    <row r="557">
      <c r="A557">
        <f>IFERROR(__xludf.DUMMYFUNCTION("""COMPUTED_VALUE"""),77230.0)</f>
        <v>77230</v>
      </c>
    </row>
    <row r="558">
      <c r="A558">
        <f>IFERROR(__xludf.DUMMYFUNCTION("""COMPUTED_VALUE"""),77421.0)</f>
        <v>77421</v>
      </c>
    </row>
    <row r="559">
      <c r="A559">
        <f>IFERROR(__xludf.DUMMYFUNCTION("""COMPUTED_VALUE"""),77595.0)</f>
        <v>77595</v>
      </c>
    </row>
    <row r="560">
      <c r="A560">
        <f>IFERROR(__xludf.DUMMYFUNCTION("""COMPUTED_VALUE"""),77911.0)</f>
        <v>77911</v>
      </c>
    </row>
    <row r="561">
      <c r="A561">
        <f>IFERROR(__xludf.DUMMYFUNCTION("""COMPUTED_VALUE"""),78084.0)</f>
        <v>78084</v>
      </c>
    </row>
    <row r="562">
      <c r="A562">
        <f>IFERROR(__xludf.DUMMYFUNCTION("""COMPUTED_VALUE"""),78130.0)</f>
        <v>78130</v>
      </c>
    </row>
    <row r="563">
      <c r="A563">
        <f>IFERROR(__xludf.DUMMYFUNCTION("""COMPUTED_VALUE"""),78133.0)</f>
        <v>78133</v>
      </c>
    </row>
    <row r="564">
      <c r="A564">
        <f>IFERROR(__xludf.DUMMYFUNCTION("""COMPUTED_VALUE"""),78249.0)</f>
        <v>78249</v>
      </c>
    </row>
    <row r="565">
      <c r="A565">
        <f>IFERROR(__xludf.DUMMYFUNCTION("""COMPUTED_VALUE"""),78674.0)</f>
        <v>78674</v>
      </c>
    </row>
    <row r="566">
      <c r="A566">
        <f>IFERROR(__xludf.DUMMYFUNCTION("""COMPUTED_VALUE"""),78793.0)</f>
        <v>78793</v>
      </c>
    </row>
    <row r="567">
      <c r="A567">
        <f>IFERROR(__xludf.DUMMYFUNCTION("""COMPUTED_VALUE"""),78818.0)</f>
        <v>78818</v>
      </c>
    </row>
    <row r="568">
      <c r="A568">
        <f>IFERROR(__xludf.DUMMYFUNCTION("""COMPUTED_VALUE"""),78862.0)</f>
        <v>78862</v>
      </c>
    </row>
    <row r="569">
      <c r="A569">
        <f>IFERROR(__xludf.DUMMYFUNCTION("""COMPUTED_VALUE"""),78996.0)</f>
        <v>78996</v>
      </c>
    </row>
    <row r="570">
      <c r="A570">
        <f>IFERROR(__xludf.DUMMYFUNCTION("""COMPUTED_VALUE"""),79219.0)</f>
        <v>79219</v>
      </c>
    </row>
    <row r="571">
      <c r="A571">
        <f>IFERROR(__xludf.DUMMYFUNCTION("""COMPUTED_VALUE"""),79303.0)</f>
        <v>79303</v>
      </c>
    </row>
    <row r="572">
      <c r="A572">
        <f>IFERROR(__xludf.DUMMYFUNCTION("""COMPUTED_VALUE"""),79526.0)</f>
        <v>79526</v>
      </c>
    </row>
    <row r="573">
      <c r="A573">
        <f>IFERROR(__xludf.DUMMYFUNCTION("""COMPUTED_VALUE"""),79583.0)</f>
        <v>79583</v>
      </c>
    </row>
    <row r="574">
      <c r="A574">
        <f>IFERROR(__xludf.DUMMYFUNCTION("""COMPUTED_VALUE"""),79730.0)</f>
        <v>79730</v>
      </c>
    </row>
    <row r="575">
      <c r="A575">
        <f>IFERROR(__xludf.DUMMYFUNCTION("""COMPUTED_VALUE"""),79733.0)</f>
        <v>79733</v>
      </c>
    </row>
    <row r="576">
      <c r="A576">
        <f>IFERROR(__xludf.DUMMYFUNCTION("""COMPUTED_VALUE"""),79808.0)</f>
        <v>79808</v>
      </c>
    </row>
    <row r="577">
      <c r="A577">
        <f>IFERROR(__xludf.DUMMYFUNCTION("""COMPUTED_VALUE"""),79841.0)</f>
        <v>79841</v>
      </c>
    </row>
    <row r="578">
      <c r="A578">
        <f>IFERROR(__xludf.DUMMYFUNCTION("""COMPUTED_VALUE"""),80054.0)</f>
        <v>80054</v>
      </c>
    </row>
    <row r="579">
      <c r="A579">
        <f>IFERROR(__xludf.DUMMYFUNCTION("""COMPUTED_VALUE"""),80063.0)</f>
        <v>80063</v>
      </c>
    </row>
    <row r="580">
      <c r="A580">
        <f>IFERROR(__xludf.DUMMYFUNCTION("""COMPUTED_VALUE"""),80094.0)</f>
        <v>80094</v>
      </c>
    </row>
    <row r="581">
      <c r="A581">
        <f>IFERROR(__xludf.DUMMYFUNCTION("""COMPUTED_VALUE"""),80125.0)</f>
        <v>80125</v>
      </c>
    </row>
    <row r="582">
      <c r="A582">
        <f>IFERROR(__xludf.DUMMYFUNCTION("""COMPUTED_VALUE"""),80311.0)</f>
        <v>80311</v>
      </c>
    </row>
    <row r="583">
      <c r="A583">
        <f>IFERROR(__xludf.DUMMYFUNCTION("""COMPUTED_VALUE"""),80350.0)</f>
        <v>80350</v>
      </c>
    </row>
    <row r="584">
      <c r="A584">
        <f>IFERROR(__xludf.DUMMYFUNCTION("""COMPUTED_VALUE"""),80414.0)</f>
        <v>80414</v>
      </c>
    </row>
    <row r="585">
      <c r="A585">
        <f>IFERROR(__xludf.DUMMYFUNCTION("""COMPUTED_VALUE"""),80684.0)</f>
        <v>80684</v>
      </c>
    </row>
    <row r="586">
      <c r="A586">
        <f>IFERROR(__xludf.DUMMYFUNCTION("""COMPUTED_VALUE"""),80872.0)</f>
        <v>80872</v>
      </c>
    </row>
    <row r="587">
      <c r="A587">
        <f>IFERROR(__xludf.DUMMYFUNCTION("""COMPUTED_VALUE"""),81031.0)</f>
        <v>81031</v>
      </c>
    </row>
    <row r="588">
      <c r="A588">
        <f>IFERROR(__xludf.DUMMYFUNCTION("""COMPUTED_VALUE"""),81066.0)</f>
        <v>81066</v>
      </c>
    </row>
    <row r="589">
      <c r="A589">
        <f>IFERROR(__xludf.DUMMYFUNCTION("""COMPUTED_VALUE"""),81244.0)</f>
        <v>81244</v>
      </c>
    </row>
    <row r="590">
      <c r="A590">
        <f>IFERROR(__xludf.DUMMYFUNCTION("""COMPUTED_VALUE"""),81434.0)</f>
        <v>81434</v>
      </c>
    </row>
    <row r="591">
      <c r="A591">
        <f>IFERROR(__xludf.DUMMYFUNCTION("""COMPUTED_VALUE"""),81641.0)</f>
        <v>81641</v>
      </c>
    </row>
    <row r="592">
      <c r="A592">
        <f>IFERROR(__xludf.DUMMYFUNCTION("""COMPUTED_VALUE"""),81670.0)</f>
        <v>81670</v>
      </c>
    </row>
    <row r="593">
      <c r="A593">
        <f>IFERROR(__xludf.DUMMYFUNCTION("""COMPUTED_VALUE"""),81796.0)</f>
        <v>81796</v>
      </c>
    </row>
    <row r="594">
      <c r="A594">
        <f>IFERROR(__xludf.DUMMYFUNCTION("""COMPUTED_VALUE"""),81873.0)</f>
        <v>81873</v>
      </c>
    </row>
    <row r="595">
      <c r="A595">
        <f>IFERROR(__xludf.DUMMYFUNCTION("""COMPUTED_VALUE"""),81920.0)</f>
        <v>81920</v>
      </c>
    </row>
    <row r="596">
      <c r="A596">
        <f>IFERROR(__xludf.DUMMYFUNCTION("""COMPUTED_VALUE"""),82064.0)</f>
        <v>82064</v>
      </c>
    </row>
    <row r="597">
      <c r="A597">
        <f>IFERROR(__xludf.DUMMYFUNCTION("""COMPUTED_VALUE"""),82136.0)</f>
        <v>82136</v>
      </c>
    </row>
    <row r="598">
      <c r="A598">
        <f>IFERROR(__xludf.DUMMYFUNCTION("""COMPUTED_VALUE"""),82272.0)</f>
        <v>82272</v>
      </c>
    </row>
    <row r="599">
      <c r="A599">
        <f>IFERROR(__xludf.DUMMYFUNCTION("""COMPUTED_VALUE"""),82391.0)</f>
        <v>82391</v>
      </c>
    </row>
    <row r="600">
      <c r="A600">
        <f>IFERROR(__xludf.DUMMYFUNCTION("""COMPUTED_VALUE"""),82458.0)</f>
        <v>82458</v>
      </c>
    </row>
    <row r="601">
      <c r="A601">
        <f>IFERROR(__xludf.DUMMYFUNCTION("""COMPUTED_VALUE"""),82599.0)</f>
        <v>82599</v>
      </c>
    </row>
    <row r="602">
      <c r="A602">
        <f>IFERROR(__xludf.DUMMYFUNCTION("""COMPUTED_VALUE"""),82617.0)</f>
        <v>82617</v>
      </c>
    </row>
    <row r="603">
      <c r="A603">
        <f>IFERROR(__xludf.DUMMYFUNCTION("""COMPUTED_VALUE"""),82779.0)</f>
        <v>82779</v>
      </c>
    </row>
    <row r="604">
      <c r="A604">
        <f>IFERROR(__xludf.DUMMYFUNCTION("""COMPUTED_VALUE"""),82894.0)</f>
        <v>82894</v>
      </c>
    </row>
    <row r="605">
      <c r="A605">
        <f>IFERROR(__xludf.DUMMYFUNCTION("""COMPUTED_VALUE"""),82945.0)</f>
        <v>82945</v>
      </c>
    </row>
    <row r="606">
      <c r="A606">
        <f>IFERROR(__xludf.DUMMYFUNCTION("""COMPUTED_VALUE"""),83090.0)</f>
        <v>83090</v>
      </c>
    </row>
    <row r="607">
      <c r="A607">
        <f>IFERROR(__xludf.DUMMYFUNCTION("""COMPUTED_VALUE"""),83134.0)</f>
        <v>83134</v>
      </c>
    </row>
    <row r="608">
      <c r="A608">
        <f>IFERROR(__xludf.DUMMYFUNCTION("""COMPUTED_VALUE"""),83222.0)</f>
        <v>83222</v>
      </c>
    </row>
    <row r="609">
      <c r="A609">
        <f>IFERROR(__xludf.DUMMYFUNCTION("""COMPUTED_VALUE"""),83333.0)</f>
        <v>83333</v>
      </c>
    </row>
    <row r="610">
      <c r="A610">
        <f>IFERROR(__xludf.DUMMYFUNCTION("""COMPUTED_VALUE"""),83342.0)</f>
        <v>83342</v>
      </c>
    </row>
    <row r="611">
      <c r="A611">
        <f>IFERROR(__xludf.DUMMYFUNCTION("""COMPUTED_VALUE"""),83440.0)</f>
        <v>83440</v>
      </c>
    </row>
    <row r="612">
      <c r="A612">
        <f>IFERROR(__xludf.DUMMYFUNCTION("""COMPUTED_VALUE"""),83487.0)</f>
        <v>83487</v>
      </c>
    </row>
    <row r="613">
      <c r="A613">
        <f>IFERROR(__xludf.DUMMYFUNCTION("""COMPUTED_VALUE"""),83753.0)</f>
        <v>83753</v>
      </c>
    </row>
    <row r="614">
      <c r="A614">
        <f>IFERROR(__xludf.DUMMYFUNCTION("""COMPUTED_VALUE"""),83925.0)</f>
        <v>83925</v>
      </c>
    </row>
    <row r="615">
      <c r="A615">
        <f>IFERROR(__xludf.DUMMYFUNCTION("""COMPUTED_VALUE"""),83951.0)</f>
        <v>83951</v>
      </c>
    </row>
    <row r="616">
      <c r="A616">
        <f>IFERROR(__xludf.DUMMYFUNCTION("""COMPUTED_VALUE"""),84033.0)</f>
        <v>84033</v>
      </c>
    </row>
    <row r="617">
      <c r="A617">
        <f>IFERROR(__xludf.DUMMYFUNCTION("""COMPUTED_VALUE"""),84139.0)</f>
        <v>84139</v>
      </c>
    </row>
    <row r="618">
      <c r="A618">
        <f>IFERROR(__xludf.DUMMYFUNCTION("""COMPUTED_VALUE"""),84235.0)</f>
        <v>84235</v>
      </c>
    </row>
    <row r="619">
      <c r="A619">
        <f>IFERROR(__xludf.DUMMYFUNCTION("""COMPUTED_VALUE"""),84455.0)</f>
        <v>84455</v>
      </c>
    </row>
    <row r="620">
      <c r="A620">
        <f>IFERROR(__xludf.DUMMYFUNCTION("""COMPUTED_VALUE"""),84527.0)</f>
        <v>84527</v>
      </c>
    </row>
    <row r="621">
      <c r="A621">
        <f>IFERROR(__xludf.DUMMYFUNCTION("""COMPUTED_VALUE"""),84787.0)</f>
        <v>84787</v>
      </c>
    </row>
    <row r="622">
      <c r="A622">
        <f>IFERROR(__xludf.DUMMYFUNCTION("""COMPUTED_VALUE"""),85048.0)</f>
        <v>85048</v>
      </c>
    </row>
    <row r="623">
      <c r="A623">
        <f>IFERROR(__xludf.DUMMYFUNCTION("""COMPUTED_VALUE"""),85097.0)</f>
        <v>85097</v>
      </c>
    </row>
    <row r="624">
      <c r="A624">
        <f>IFERROR(__xludf.DUMMYFUNCTION("""COMPUTED_VALUE"""),85341.0)</f>
        <v>85341</v>
      </c>
    </row>
    <row r="625">
      <c r="A625">
        <f>IFERROR(__xludf.DUMMYFUNCTION("""COMPUTED_VALUE"""),85474.0)</f>
        <v>85474</v>
      </c>
    </row>
    <row r="626">
      <c r="A626">
        <f>IFERROR(__xludf.DUMMYFUNCTION("""COMPUTED_VALUE"""),85491.0)</f>
        <v>85491</v>
      </c>
    </row>
    <row r="627">
      <c r="A627">
        <f>IFERROR(__xludf.DUMMYFUNCTION("""COMPUTED_VALUE"""),85508.0)</f>
        <v>85508</v>
      </c>
    </row>
    <row r="628">
      <c r="A628">
        <f>IFERROR(__xludf.DUMMYFUNCTION("""COMPUTED_VALUE"""),85565.0)</f>
        <v>85565</v>
      </c>
    </row>
    <row r="629">
      <c r="A629">
        <f>IFERROR(__xludf.DUMMYFUNCTION("""COMPUTED_VALUE"""),85649.0)</f>
        <v>85649</v>
      </c>
    </row>
    <row r="630">
      <c r="A630">
        <f>IFERROR(__xludf.DUMMYFUNCTION("""COMPUTED_VALUE"""),85749.0)</f>
        <v>85749</v>
      </c>
    </row>
    <row r="631">
      <c r="A631">
        <f>IFERROR(__xludf.DUMMYFUNCTION("""COMPUTED_VALUE"""),85819.0)</f>
        <v>85819</v>
      </c>
    </row>
    <row r="632">
      <c r="A632">
        <f>IFERROR(__xludf.DUMMYFUNCTION("""COMPUTED_VALUE"""),86023.0)</f>
        <v>86023</v>
      </c>
    </row>
    <row r="633">
      <c r="A633">
        <f>IFERROR(__xludf.DUMMYFUNCTION("""COMPUTED_VALUE"""),86220.0)</f>
        <v>86220</v>
      </c>
    </row>
    <row r="634">
      <c r="A634">
        <f>IFERROR(__xludf.DUMMYFUNCTION("""COMPUTED_VALUE"""),86278.0)</f>
        <v>86278</v>
      </c>
    </row>
    <row r="635">
      <c r="A635">
        <f>IFERROR(__xludf.DUMMYFUNCTION("""COMPUTED_VALUE"""),86283.0)</f>
        <v>86283</v>
      </c>
    </row>
    <row r="636">
      <c r="A636">
        <f>IFERROR(__xludf.DUMMYFUNCTION("""COMPUTED_VALUE"""),86359.0)</f>
        <v>86359</v>
      </c>
    </row>
    <row r="637">
      <c r="A637">
        <f>IFERROR(__xludf.DUMMYFUNCTION("""COMPUTED_VALUE"""),86397.0)</f>
        <v>86397</v>
      </c>
    </row>
    <row r="638">
      <c r="A638">
        <f>IFERROR(__xludf.DUMMYFUNCTION("""COMPUTED_VALUE"""),86754.0)</f>
        <v>86754</v>
      </c>
    </row>
    <row r="639">
      <c r="A639">
        <f>IFERROR(__xludf.DUMMYFUNCTION("""COMPUTED_VALUE"""),86842.0)</f>
        <v>86842</v>
      </c>
    </row>
    <row r="640">
      <c r="A640">
        <f>IFERROR(__xludf.DUMMYFUNCTION("""COMPUTED_VALUE"""),86988.0)</f>
        <v>86988</v>
      </c>
    </row>
    <row r="641">
      <c r="A641">
        <f>IFERROR(__xludf.DUMMYFUNCTION("""COMPUTED_VALUE"""),87323.0)</f>
        <v>87323</v>
      </c>
    </row>
    <row r="642">
      <c r="A642">
        <f>IFERROR(__xludf.DUMMYFUNCTION("""COMPUTED_VALUE"""),87416.0)</f>
        <v>87416</v>
      </c>
    </row>
    <row r="643">
      <c r="A643">
        <f>IFERROR(__xludf.DUMMYFUNCTION("""COMPUTED_VALUE"""),87428.0)</f>
        <v>87428</v>
      </c>
    </row>
    <row r="644">
      <c r="A644">
        <f>IFERROR(__xludf.DUMMYFUNCTION("""COMPUTED_VALUE"""),87588.0)</f>
        <v>87588</v>
      </c>
    </row>
    <row r="645">
      <c r="A645">
        <f>IFERROR(__xludf.DUMMYFUNCTION("""COMPUTED_VALUE"""),87620.0)</f>
        <v>87620</v>
      </c>
    </row>
    <row r="646">
      <c r="A646">
        <f>IFERROR(__xludf.DUMMYFUNCTION("""COMPUTED_VALUE"""),87822.0)</f>
        <v>87822</v>
      </c>
    </row>
    <row r="647">
      <c r="A647">
        <f>IFERROR(__xludf.DUMMYFUNCTION("""COMPUTED_VALUE"""),87892.0)</f>
        <v>87892</v>
      </c>
    </row>
    <row r="648">
      <c r="A648">
        <f>IFERROR(__xludf.DUMMYFUNCTION("""COMPUTED_VALUE"""),87997.0)</f>
        <v>87997</v>
      </c>
    </row>
    <row r="649">
      <c r="A649">
        <f>IFERROR(__xludf.DUMMYFUNCTION("""COMPUTED_VALUE"""),88063.0)</f>
        <v>88063</v>
      </c>
    </row>
    <row r="650">
      <c r="A650">
        <f>IFERROR(__xludf.DUMMYFUNCTION("""COMPUTED_VALUE"""),88196.0)</f>
        <v>88196</v>
      </c>
    </row>
    <row r="651">
      <c r="A651">
        <f>IFERROR(__xludf.DUMMYFUNCTION("""COMPUTED_VALUE"""),88262.0)</f>
        <v>88262</v>
      </c>
    </row>
    <row r="652">
      <c r="A652">
        <f>IFERROR(__xludf.DUMMYFUNCTION("""COMPUTED_VALUE"""),88289.0)</f>
        <v>88289</v>
      </c>
    </row>
    <row r="653">
      <c r="A653">
        <f>IFERROR(__xludf.DUMMYFUNCTION("""COMPUTED_VALUE"""),88329.0)</f>
        <v>88329</v>
      </c>
    </row>
    <row r="654">
      <c r="A654">
        <f>IFERROR(__xludf.DUMMYFUNCTION("""COMPUTED_VALUE"""),88484.0)</f>
        <v>88484</v>
      </c>
    </row>
    <row r="655">
      <c r="A655">
        <f>IFERROR(__xludf.DUMMYFUNCTION("""COMPUTED_VALUE"""),88586.0)</f>
        <v>88586</v>
      </c>
    </row>
    <row r="656">
      <c r="A656">
        <f>IFERROR(__xludf.DUMMYFUNCTION("""COMPUTED_VALUE"""),88974.0)</f>
        <v>88974</v>
      </c>
    </row>
    <row r="657">
      <c r="A657">
        <f>IFERROR(__xludf.DUMMYFUNCTION("""COMPUTED_VALUE"""),89088.0)</f>
        <v>89088</v>
      </c>
    </row>
    <row r="658">
      <c r="A658">
        <f>IFERROR(__xludf.DUMMYFUNCTION("""COMPUTED_VALUE"""),89225.0)</f>
        <v>89225</v>
      </c>
    </row>
    <row r="659">
      <c r="A659">
        <f>IFERROR(__xludf.DUMMYFUNCTION("""COMPUTED_VALUE"""),89304.0)</f>
        <v>89304</v>
      </c>
    </row>
    <row r="660">
      <c r="A660">
        <f>IFERROR(__xludf.DUMMYFUNCTION("""COMPUTED_VALUE"""),89305.0)</f>
        <v>89305</v>
      </c>
    </row>
    <row r="661">
      <c r="A661">
        <f>IFERROR(__xludf.DUMMYFUNCTION("""COMPUTED_VALUE"""),89453.0)</f>
        <v>89453</v>
      </c>
    </row>
    <row r="662">
      <c r="A662">
        <f>IFERROR(__xludf.DUMMYFUNCTION("""COMPUTED_VALUE"""),89497.0)</f>
        <v>89497</v>
      </c>
    </row>
    <row r="663">
      <c r="A663">
        <f>IFERROR(__xludf.DUMMYFUNCTION("""COMPUTED_VALUE"""),89510.0)</f>
        <v>89510</v>
      </c>
    </row>
    <row r="664">
      <c r="A664">
        <f>IFERROR(__xludf.DUMMYFUNCTION("""COMPUTED_VALUE"""),89522.0)</f>
        <v>89522</v>
      </c>
    </row>
    <row r="665">
      <c r="A665">
        <f>IFERROR(__xludf.DUMMYFUNCTION("""COMPUTED_VALUE"""),89638.0)</f>
        <v>89638</v>
      </c>
    </row>
    <row r="666">
      <c r="A666">
        <f>IFERROR(__xludf.DUMMYFUNCTION("""COMPUTED_VALUE"""),90128.0)</f>
        <v>90128</v>
      </c>
    </row>
    <row r="667">
      <c r="A667">
        <f>IFERROR(__xludf.DUMMYFUNCTION("""COMPUTED_VALUE"""),90136.0)</f>
        <v>90136</v>
      </c>
    </row>
    <row r="668">
      <c r="A668">
        <f>IFERROR(__xludf.DUMMYFUNCTION("""COMPUTED_VALUE"""),90196.0)</f>
        <v>90196</v>
      </c>
    </row>
    <row r="669">
      <c r="A669">
        <f>IFERROR(__xludf.DUMMYFUNCTION("""COMPUTED_VALUE"""),90220.0)</f>
        <v>90220</v>
      </c>
    </row>
    <row r="670">
      <c r="A670">
        <f>IFERROR(__xludf.DUMMYFUNCTION("""COMPUTED_VALUE"""),90260.0)</f>
        <v>90260</v>
      </c>
    </row>
    <row r="671">
      <c r="A671">
        <f>IFERROR(__xludf.DUMMYFUNCTION("""COMPUTED_VALUE"""),90275.0)</f>
        <v>90275</v>
      </c>
    </row>
    <row r="672">
      <c r="A672">
        <f>IFERROR(__xludf.DUMMYFUNCTION("""COMPUTED_VALUE"""),90285.0)</f>
        <v>90285</v>
      </c>
    </row>
    <row r="673">
      <c r="A673">
        <f>IFERROR(__xludf.DUMMYFUNCTION("""COMPUTED_VALUE"""),90286.0)</f>
        <v>90286</v>
      </c>
    </row>
    <row r="674">
      <c r="A674">
        <f>IFERROR(__xludf.DUMMYFUNCTION("""COMPUTED_VALUE"""),90401.0)</f>
        <v>90401</v>
      </c>
    </row>
    <row r="675">
      <c r="A675">
        <f>IFERROR(__xludf.DUMMYFUNCTION("""COMPUTED_VALUE"""),90421.0)</f>
        <v>90421</v>
      </c>
    </row>
    <row r="676">
      <c r="A676">
        <f>IFERROR(__xludf.DUMMYFUNCTION("""COMPUTED_VALUE"""),90437.0)</f>
        <v>90437</v>
      </c>
    </row>
    <row r="677">
      <c r="A677">
        <f>IFERROR(__xludf.DUMMYFUNCTION("""COMPUTED_VALUE"""),90462.0)</f>
        <v>90462</v>
      </c>
    </row>
    <row r="678">
      <c r="A678">
        <f>IFERROR(__xludf.DUMMYFUNCTION("""COMPUTED_VALUE"""),90599.0)</f>
        <v>90599</v>
      </c>
    </row>
    <row r="679">
      <c r="A679">
        <f>IFERROR(__xludf.DUMMYFUNCTION("""COMPUTED_VALUE"""),90638.0)</f>
        <v>90638</v>
      </c>
    </row>
    <row r="680">
      <c r="A680">
        <f>IFERROR(__xludf.DUMMYFUNCTION("""COMPUTED_VALUE"""),90953.0)</f>
        <v>90953</v>
      </c>
    </row>
    <row r="681">
      <c r="A681">
        <f>IFERROR(__xludf.DUMMYFUNCTION("""COMPUTED_VALUE"""),90962.0)</f>
        <v>90962</v>
      </c>
    </row>
    <row r="682">
      <c r="A682">
        <f>IFERROR(__xludf.DUMMYFUNCTION("""COMPUTED_VALUE"""),91056.0)</f>
        <v>91056</v>
      </c>
    </row>
    <row r="683">
      <c r="A683">
        <f>IFERROR(__xludf.DUMMYFUNCTION("""COMPUTED_VALUE"""),91149.0)</f>
        <v>91149</v>
      </c>
    </row>
    <row r="684">
      <c r="A684">
        <f>IFERROR(__xludf.DUMMYFUNCTION("""COMPUTED_VALUE"""),91160.0)</f>
        <v>91160</v>
      </c>
    </row>
    <row r="685">
      <c r="A685">
        <f>IFERROR(__xludf.DUMMYFUNCTION("""COMPUTED_VALUE"""),91173.0)</f>
        <v>91173</v>
      </c>
    </row>
    <row r="686">
      <c r="A686">
        <f>IFERROR(__xludf.DUMMYFUNCTION("""COMPUTED_VALUE"""),91281.0)</f>
        <v>91281</v>
      </c>
    </row>
    <row r="687">
      <c r="A687">
        <f>IFERROR(__xludf.DUMMYFUNCTION("""COMPUTED_VALUE"""),91365.0)</f>
        <v>91365</v>
      </c>
    </row>
    <row r="688">
      <c r="A688">
        <f>IFERROR(__xludf.DUMMYFUNCTION("""COMPUTED_VALUE"""),91485.0)</f>
        <v>91485</v>
      </c>
    </row>
    <row r="689">
      <c r="A689">
        <f>IFERROR(__xludf.DUMMYFUNCTION("""COMPUTED_VALUE"""),91637.0)</f>
        <v>91637</v>
      </c>
    </row>
    <row r="690">
      <c r="A690">
        <f>IFERROR(__xludf.DUMMYFUNCTION("""COMPUTED_VALUE"""),91883.0)</f>
        <v>91883</v>
      </c>
    </row>
    <row r="691">
      <c r="A691">
        <f>IFERROR(__xludf.DUMMYFUNCTION("""COMPUTED_VALUE"""),91910.0)</f>
        <v>91910</v>
      </c>
    </row>
    <row r="692">
      <c r="A692">
        <f>IFERROR(__xludf.DUMMYFUNCTION("""COMPUTED_VALUE"""),92015.0)</f>
        <v>92015</v>
      </c>
    </row>
    <row r="693">
      <c r="A693">
        <f>IFERROR(__xludf.DUMMYFUNCTION("""COMPUTED_VALUE"""),92566.0)</f>
        <v>92566</v>
      </c>
    </row>
    <row r="694">
      <c r="A694">
        <f>IFERROR(__xludf.DUMMYFUNCTION("""COMPUTED_VALUE"""),92684.0)</f>
        <v>92684</v>
      </c>
    </row>
    <row r="695">
      <c r="A695">
        <f>IFERROR(__xludf.DUMMYFUNCTION("""COMPUTED_VALUE"""),92843.0)</f>
        <v>92843</v>
      </c>
    </row>
    <row r="696">
      <c r="A696">
        <f>IFERROR(__xludf.DUMMYFUNCTION("""COMPUTED_VALUE"""),92963.0)</f>
        <v>92963</v>
      </c>
    </row>
    <row r="697">
      <c r="A697">
        <f>IFERROR(__xludf.DUMMYFUNCTION("""COMPUTED_VALUE"""),93063.0)</f>
        <v>93063</v>
      </c>
    </row>
    <row r="698">
      <c r="A698">
        <f>IFERROR(__xludf.DUMMYFUNCTION("""COMPUTED_VALUE"""),93075.0)</f>
        <v>93075</v>
      </c>
    </row>
    <row r="699">
      <c r="A699">
        <f>IFERROR(__xludf.DUMMYFUNCTION("""COMPUTED_VALUE"""),93316.0)</f>
        <v>93316</v>
      </c>
    </row>
    <row r="700">
      <c r="A700">
        <f>IFERROR(__xludf.DUMMYFUNCTION("""COMPUTED_VALUE"""),93388.0)</f>
        <v>93388</v>
      </c>
    </row>
    <row r="701">
      <c r="A701">
        <f>IFERROR(__xludf.DUMMYFUNCTION("""COMPUTED_VALUE"""),93794.0)</f>
        <v>93794</v>
      </c>
    </row>
    <row r="702">
      <c r="A702">
        <f>IFERROR(__xludf.DUMMYFUNCTION("""COMPUTED_VALUE"""),94049.0)</f>
        <v>94049</v>
      </c>
    </row>
    <row r="703">
      <c r="A703">
        <f>IFERROR(__xludf.DUMMYFUNCTION("""COMPUTED_VALUE"""),94231.0)</f>
        <v>94231</v>
      </c>
    </row>
    <row r="704">
      <c r="A704">
        <f>IFERROR(__xludf.DUMMYFUNCTION("""COMPUTED_VALUE"""),94345.0)</f>
        <v>94345</v>
      </c>
    </row>
    <row r="705">
      <c r="A705">
        <f>IFERROR(__xludf.DUMMYFUNCTION("""COMPUTED_VALUE"""),94348.0)</f>
        <v>94348</v>
      </c>
    </row>
    <row r="706">
      <c r="A706">
        <f>IFERROR(__xludf.DUMMYFUNCTION("""COMPUTED_VALUE"""),94433.0)</f>
        <v>94433</v>
      </c>
    </row>
    <row r="707">
      <c r="A707">
        <f>IFERROR(__xludf.DUMMYFUNCTION("""COMPUTED_VALUE"""),94762.0)</f>
        <v>94762</v>
      </c>
    </row>
    <row r="708">
      <c r="A708">
        <f>IFERROR(__xludf.DUMMYFUNCTION("""COMPUTED_VALUE"""),94855.0)</f>
        <v>94855</v>
      </c>
    </row>
    <row r="709">
      <c r="A709">
        <f>IFERROR(__xludf.DUMMYFUNCTION("""COMPUTED_VALUE"""),95086.0)</f>
        <v>95086</v>
      </c>
    </row>
    <row r="710">
      <c r="A710">
        <f>IFERROR(__xludf.DUMMYFUNCTION("""COMPUTED_VALUE"""),95325.0)</f>
        <v>95325</v>
      </c>
    </row>
    <row r="711">
      <c r="A711">
        <f>IFERROR(__xludf.DUMMYFUNCTION("""COMPUTED_VALUE"""),95440.0)</f>
        <v>95440</v>
      </c>
    </row>
    <row r="712">
      <c r="A712">
        <f>IFERROR(__xludf.DUMMYFUNCTION("""COMPUTED_VALUE"""),95549.0)</f>
        <v>95549</v>
      </c>
    </row>
    <row r="713">
      <c r="A713">
        <f>IFERROR(__xludf.DUMMYFUNCTION("""COMPUTED_VALUE"""),95660.0)</f>
        <v>95660</v>
      </c>
    </row>
    <row r="714">
      <c r="A714">
        <f>IFERROR(__xludf.DUMMYFUNCTION("""COMPUTED_VALUE"""),95682.0)</f>
        <v>95682</v>
      </c>
    </row>
    <row r="715">
      <c r="A715">
        <f>IFERROR(__xludf.DUMMYFUNCTION("""COMPUTED_VALUE"""),95750.0)</f>
        <v>95750</v>
      </c>
    </row>
    <row r="716">
      <c r="A716">
        <f>IFERROR(__xludf.DUMMYFUNCTION("""COMPUTED_VALUE"""),95907.0)</f>
        <v>95907</v>
      </c>
    </row>
    <row r="717">
      <c r="A717">
        <f>IFERROR(__xludf.DUMMYFUNCTION("""COMPUTED_VALUE"""),96127.0)</f>
        <v>96127</v>
      </c>
    </row>
    <row r="718">
      <c r="A718">
        <f>IFERROR(__xludf.DUMMYFUNCTION("""COMPUTED_VALUE"""),96321.0)</f>
        <v>96321</v>
      </c>
    </row>
    <row r="719">
      <c r="A719">
        <f>IFERROR(__xludf.DUMMYFUNCTION("""COMPUTED_VALUE"""),96360.0)</f>
        <v>96360</v>
      </c>
    </row>
    <row r="720">
      <c r="A720">
        <f>IFERROR(__xludf.DUMMYFUNCTION("""COMPUTED_VALUE"""),96423.0)</f>
        <v>96423</v>
      </c>
    </row>
    <row r="721">
      <c r="A721">
        <f>IFERROR(__xludf.DUMMYFUNCTION("""COMPUTED_VALUE"""),96493.0)</f>
        <v>96493</v>
      </c>
    </row>
    <row r="722">
      <c r="A722">
        <f>IFERROR(__xludf.DUMMYFUNCTION("""COMPUTED_VALUE"""),96583.0)</f>
        <v>96583</v>
      </c>
    </row>
    <row r="723">
      <c r="A723">
        <f>IFERROR(__xludf.DUMMYFUNCTION("""COMPUTED_VALUE"""),96831.0)</f>
        <v>96831</v>
      </c>
    </row>
    <row r="724">
      <c r="A724">
        <f>IFERROR(__xludf.DUMMYFUNCTION("""COMPUTED_VALUE"""),96926.0)</f>
        <v>96926</v>
      </c>
    </row>
    <row r="725">
      <c r="A725">
        <f>IFERROR(__xludf.DUMMYFUNCTION("""COMPUTED_VALUE"""),97146.0)</f>
        <v>97146</v>
      </c>
    </row>
    <row r="726">
      <c r="A726">
        <f>IFERROR(__xludf.DUMMYFUNCTION("""COMPUTED_VALUE"""),97355.0)</f>
        <v>97355</v>
      </c>
    </row>
    <row r="727">
      <c r="A727">
        <f>IFERROR(__xludf.DUMMYFUNCTION("""COMPUTED_VALUE"""),97408.0)</f>
        <v>97408</v>
      </c>
    </row>
    <row r="728">
      <c r="A728">
        <f>IFERROR(__xludf.DUMMYFUNCTION("""COMPUTED_VALUE"""),97514.0)</f>
        <v>97514</v>
      </c>
    </row>
    <row r="729">
      <c r="A729">
        <f>IFERROR(__xludf.DUMMYFUNCTION("""COMPUTED_VALUE"""),97637.0)</f>
        <v>97637</v>
      </c>
    </row>
    <row r="730">
      <c r="A730">
        <f>IFERROR(__xludf.DUMMYFUNCTION("""COMPUTED_VALUE"""),97683.0)</f>
        <v>97683</v>
      </c>
    </row>
    <row r="731">
      <c r="A731">
        <f>IFERROR(__xludf.DUMMYFUNCTION("""COMPUTED_VALUE"""),97720.0)</f>
        <v>97720</v>
      </c>
    </row>
    <row r="732">
      <c r="A732">
        <f>IFERROR(__xludf.DUMMYFUNCTION("""COMPUTED_VALUE"""),97826.0)</f>
        <v>97826</v>
      </c>
    </row>
    <row r="733">
      <c r="A733">
        <f>IFERROR(__xludf.DUMMYFUNCTION("""COMPUTED_VALUE"""),97962.0)</f>
        <v>97962</v>
      </c>
    </row>
    <row r="734">
      <c r="A734">
        <f>IFERROR(__xludf.DUMMYFUNCTION("""COMPUTED_VALUE"""),98060.0)</f>
        <v>98060</v>
      </c>
    </row>
    <row r="735">
      <c r="A735">
        <f>IFERROR(__xludf.DUMMYFUNCTION("""COMPUTED_VALUE"""),98535.0)</f>
        <v>98535</v>
      </c>
    </row>
    <row r="736">
      <c r="A736">
        <f>IFERROR(__xludf.DUMMYFUNCTION("""COMPUTED_VALUE"""),98926.0)</f>
        <v>98926</v>
      </c>
    </row>
    <row r="737">
      <c r="A737">
        <f>IFERROR(__xludf.DUMMYFUNCTION("""COMPUTED_VALUE"""),99225.0)</f>
        <v>99225</v>
      </c>
    </row>
    <row r="738">
      <c r="A738">
        <f>IFERROR(__xludf.DUMMYFUNCTION("""COMPUTED_VALUE"""),99232.0)</f>
        <v>99232</v>
      </c>
    </row>
    <row r="739">
      <c r="A739">
        <f>IFERROR(__xludf.DUMMYFUNCTION("""COMPUTED_VALUE"""),99331.0)</f>
        <v>99331</v>
      </c>
    </row>
    <row r="740">
      <c r="A740">
        <f>IFERROR(__xludf.DUMMYFUNCTION("""COMPUTED_VALUE"""),99351.0)</f>
        <v>99351</v>
      </c>
    </row>
    <row r="741">
      <c r="A741">
        <f>IFERROR(__xludf.DUMMYFUNCTION("""COMPUTED_VALUE"""),99583.0)</f>
        <v>99583</v>
      </c>
    </row>
    <row r="742">
      <c r="A742">
        <f>IFERROR(__xludf.DUMMYFUNCTION("""COMPUTED_VALUE"""),99644.0)</f>
        <v>99644</v>
      </c>
    </row>
    <row r="743">
      <c r="A743">
        <f>IFERROR(__xludf.DUMMYFUNCTION("""COMPUTED_VALUE"""),99707.0)</f>
        <v>99707</v>
      </c>
    </row>
    <row r="744">
      <c r="A744">
        <f>IFERROR(__xludf.DUMMYFUNCTION("""COMPUTED_VALUE"""),99828.0)</f>
        <v>99828</v>
      </c>
    </row>
    <row r="745">
      <c r="A745">
        <f>IFERROR(__xludf.DUMMYFUNCTION("""COMPUTED_VALUE"""),100039.0)</f>
        <v>100039</v>
      </c>
    </row>
    <row r="746">
      <c r="A746">
        <f>IFERROR(__xludf.DUMMYFUNCTION("""COMPUTED_VALUE"""),100144.0)</f>
        <v>100144</v>
      </c>
    </row>
    <row r="747">
      <c r="A747">
        <f>IFERROR(__xludf.DUMMYFUNCTION("""COMPUTED_VALUE"""),100395.0)</f>
        <v>100395</v>
      </c>
    </row>
    <row r="748">
      <c r="A748">
        <f>IFERROR(__xludf.DUMMYFUNCTION("""COMPUTED_VALUE"""),100449.0)</f>
        <v>100449</v>
      </c>
    </row>
    <row r="749">
      <c r="A749">
        <f>IFERROR(__xludf.DUMMYFUNCTION("""COMPUTED_VALUE"""),100580.0)</f>
        <v>100580</v>
      </c>
    </row>
    <row r="750">
      <c r="A750">
        <f>IFERROR(__xludf.DUMMYFUNCTION("""COMPUTED_VALUE"""),100777.0)</f>
        <v>100777</v>
      </c>
    </row>
    <row r="751">
      <c r="A751">
        <f>IFERROR(__xludf.DUMMYFUNCTION("""COMPUTED_VALUE"""),100949.0)</f>
        <v>100949</v>
      </c>
    </row>
    <row r="752">
      <c r="A752">
        <f>IFERROR(__xludf.DUMMYFUNCTION("""COMPUTED_VALUE"""),100989.0)</f>
        <v>100989</v>
      </c>
    </row>
    <row r="753">
      <c r="A753">
        <f>IFERROR(__xludf.DUMMYFUNCTION("""COMPUTED_VALUE"""),101128.0)</f>
        <v>101128</v>
      </c>
    </row>
    <row r="754">
      <c r="A754">
        <f>IFERROR(__xludf.DUMMYFUNCTION("""COMPUTED_VALUE"""),101397.0)</f>
        <v>101397</v>
      </c>
    </row>
    <row r="755">
      <c r="A755">
        <f>IFERROR(__xludf.DUMMYFUNCTION("""COMPUTED_VALUE"""),101457.0)</f>
        <v>101457</v>
      </c>
    </row>
    <row r="756">
      <c r="A756">
        <f>IFERROR(__xludf.DUMMYFUNCTION("""COMPUTED_VALUE"""),101551.0)</f>
        <v>101551</v>
      </c>
    </row>
    <row r="757">
      <c r="A757">
        <f>IFERROR(__xludf.DUMMYFUNCTION("""COMPUTED_VALUE"""),102374.0)</f>
        <v>102374</v>
      </c>
    </row>
    <row r="758">
      <c r="A758">
        <f>IFERROR(__xludf.DUMMYFUNCTION("""COMPUTED_VALUE"""),102625.0)</f>
        <v>102625</v>
      </c>
    </row>
    <row r="759">
      <c r="A759">
        <f>IFERROR(__xludf.DUMMYFUNCTION("""COMPUTED_VALUE"""),102839.0)</f>
        <v>102839</v>
      </c>
    </row>
    <row r="760">
      <c r="A760">
        <f>IFERROR(__xludf.DUMMYFUNCTION("""COMPUTED_VALUE"""),103000.0)</f>
        <v>103000</v>
      </c>
    </row>
    <row r="761">
      <c r="A761">
        <f>IFERROR(__xludf.DUMMYFUNCTION("""COMPUTED_VALUE"""),103524.0)</f>
        <v>103524</v>
      </c>
    </row>
    <row r="762">
      <c r="A762">
        <f>IFERROR(__xludf.DUMMYFUNCTION("""COMPUTED_VALUE"""),103543.0)</f>
        <v>103543</v>
      </c>
    </row>
    <row r="763">
      <c r="A763">
        <f>IFERROR(__xludf.DUMMYFUNCTION("""COMPUTED_VALUE"""),103930.0)</f>
        <v>103930</v>
      </c>
    </row>
    <row r="764">
      <c r="A764">
        <f>IFERROR(__xludf.DUMMYFUNCTION("""COMPUTED_VALUE"""),103977.0)</f>
        <v>103977</v>
      </c>
    </row>
    <row r="765">
      <c r="A765">
        <f>IFERROR(__xludf.DUMMYFUNCTION("""COMPUTED_VALUE"""),103988.0)</f>
        <v>103988</v>
      </c>
    </row>
    <row r="766">
      <c r="A766">
        <f>IFERROR(__xludf.DUMMYFUNCTION("""COMPUTED_VALUE"""),104112.0)</f>
        <v>104112</v>
      </c>
    </row>
    <row r="767">
      <c r="A767">
        <f>IFERROR(__xludf.DUMMYFUNCTION("""COMPUTED_VALUE"""),104308.0)</f>
        <v>104308</v>
      </c>
    </row>
    <row r="768">
      <c r="A768">
        <f>IFERROR(__xludf.DUMMYFUNCTION("""COMPUTED_VALUE"""),104414.0)</f>
        <v>104414</v>
      </c>
    </row>
    <row r="769">
      <c r="A769">
        <f>IFERROR(__xludf.DUMMYFUNCTION("""COMPUTED_VALUE"""),104617.0)</f>
        <v>104617</v>
      </c>
    </row>
    <row r="770">
      <c r="A770">
        <f>IFERROR(__xludf.DUMMYFUNCTION("""COMPUTED_VALUE"""),104926.0)</f>
        <v>104926</v>
      </c>
    </row>
    <row r="771">
      <c r="A771">
        <f>IFERROR(__xludf.DUMMYFUNCTION("""COMPUTED_VALUE"""),105446.0)</f>
        <v>105446</v>
      </c>
    </row>
    <row r="772">
      <c r="A772">
        <f>IFERROR(__xludf.DUMMYFUNCTION("""COMPUTED_VALUE"""),105473.0)</f>
        <v>105473</v>
      </c>
    </row>
    <row r="773">
      <c r="A773">
        <f>IFERROR(__xludf.DUMMYFUNCTION("""COMPUTED_VALUE"""),106024.0)</f>
        <v>106024</v>
      </c>
    </row>
    <row r="774">
      <c r="A774">
        <f>IFERROR(__xludf.DUMMYFUNCTION("""COMPUTED_VALUE"""),106449.0)</f>
        <v>106449</v>
      </c>
    </row>
    <row r="775">
      <c r="A775">
        <f>IFERROR(__xludf.DUMMYFUNCTION("""COMPUTED_VALUE"""),106557.0)</f>
        <v>106557</v>
      </c>
    </row>
    <row r="776">
      <c r="A776">
        <f>IFERROR(__xludf.DUMMYFUNCTION("""COMPUTED_VALUE"""),106742.0)</f>
        <v>106742</v>
      </c>
    </row>
    <row r="777">
      <c r="A777">
        <f>IFERROR(__xludf.DUMMYFUNCTION("""COMPUTED_VALUE"""),107002.0)</f>
        <v>107002</v>
      </c>
    </row>
    <row r="778">
      <c r="A778">
        <f>IFERROR(__xludf.DUMMYFUNCTION("""COMPUTED_VALUE"""),107093.0)</f>
        <v>107093</v>
      </c>
    </row>
    <row r="779">
      <c r="A779">
        <f>IFERROR(__xludf.DUMMYFUNCTION("""COMPUTED_VALUE"""),107153.0)</f>
        <v>107153</v>
      </c>
    </row>
    <row r="780">
      <c r="A780">
        <f>IFERROR(__xludf.DUMMYFUNCTION("""COMPUTED_VALUE"""),107317.0)</f>
        <v>107317</v>
      </c>
    </row>
    <row r="781">
      <c r="A781">
        <f>IFERROR(__xludf.DUMMYFUNCTION("""COMPUTED_VALUE"""),107338.0)</f>
        <v>107338</v>
      </c>
    </row>
    <row r="782">
      <c r="A782">
        <f>IFERROR(__xludf.DUMMYFUNCTION("""COMPUTED_VALUE"""),107352.0)</f>
        <v>107352</v>
      </c>
    </row>
    <row r="783">
      <c r="A783">
        <f>IFERROR(__xludf.DUMMYFUNCTION("""COMPUTED_VALUE"""),107528.0)</f>
        <v>107528</v>
      </c>
    </row>
    <row r="784">
      <c r="A784">
        <f>IFERROR(__xludf.DUMMYFUNCTION("""COMPUTED_VALUE"""),107711.0)</f>
        <v>107711</v>
      </c>
    </row>
    <row r="785">
      <c r="A785">
        <f>IFERROR(__xludf.DUMMYFUNCTION("""COMPUTED_VALUE"""),107778.0)</f>
        <v>107778</v>
      </c>
    </row>
    <row r="786">
      <c r="A786">
        <f>IFERROR(__xludf.DUMMYFUNCTION("""COMPUTED_VALUE"""),108383.0)</f>
        <v>108383</v>
      </c>
    </row>
    <row r="787">
      <c r="A787">
        <f>IFERROR(__xludf.DUMMYFUNCTION("""COMPUTED_VALUE"""),108835.0)</f>
        <v>108835</v>
      </c>
    </row>
    <row r="788">
      <c r="A788">
        <f>IFERROR(__xludf.DUMMYFUNCTION("""COMPUTED_VALUE"""),108931.0)</f>
        <v>108931</v>
      </c>
    </row>
    <row r="789">
      <c r="A789">
        <f>IFERROR(__xludf.DUMMYFUNCTION("""COMPUTED_VALUE"""),108987.0)</f>
        <v>108987</v>
      </c>
    </row>
    <row r="790">
      <c r="A790">
        <f>IFERROR(__xludf.DUMMYFUNCTION("""COMPUTED_VALUE"""),109007.0)</f>
        <v>109007</v>
      </c>
    </row>
    <row r="791">
      <c r="A791">
        <f>IFERROR(__xludf.DUMMYFUNCTION("""COMPUTED_VALUE"""),109076.0)</f>
        <v>109076</v>
      </c>
    </row>
    <row r="792">
      <c r="A792">
        <f>IFERROR(__xludf.DUMMYFUNCTION("""COMPUTED_VALUE"""),109137.0)</f>
        <v>109137</v>
      </c>
    </row>
    <row r="793">
      <c r="A793">
        <f>IFERROR(__xludf.DUMMYFUNCTION("""COMPUTED_VALUE"""),109201.0)</f>
        <v>109201</v>
      </c>
    </row>
    <row r="794">
      <c r="A794">
        <f>IFERROR(__xludf.DUMMYFUNCTION("""COMPUTED_VALUE"""),109277.0)</f>
        <v>109277</v>
      </c>
    </row>
    <row r="795">
      <c r="A795">
        <f>IFERROR(__xludf.DUMMYFUNCTION("""COMPUTED_VALUE"""),109612.0)</f>
        <v>109612</v>
      </c>
    </row>
    <row r="796">
      <c r="A796">
        <f>IFERROR(__xludf.DUMMYFUNCTION("""COMPUTED_VALUE"""),110005.0)</f>
        <v>110005</v>
      </c>
    </row>
    <row r="797">
      <c r="A797">
        <f>IFERROR(__xludf.DUMMYFUNCTION("""COMPUTED_VALUE"""),110229.0)</f>
        <v>110229</v>
      </c>
    </row>
    <row r="798">
      <c r="A798">
        <f>IFERROR(__xludf.DUMMYFUNCTION("""COMPUTED_VALUE"""),110674.0)</f>
        <v>110674</v>
      </c>
    </row>
    <row r="799">
      <c r="A799">
        <f>IFERROR(__xludf.DUMMYFUNCTION("""COMPUTED_VALUE"""),110716.0)</f>
        <v>110716</v>
      </c>
    </row>
    <row r="800">
      <c r="A800">
        <f>IFERROR(__xludf.DUMMYFUNCTION("""COMPUTED_VALUE"""),111333.0)</f>
        <v>111333</v>
      </c>
    </row>
    <row r="801">
      <c r="A801">
        <f>IFERROR(__xludf.DUMMYFUNCTION("""COMPUTED_VALUE"""),111697.0)</f>
        <v>111697</v>
      </c>
    </row>
    <row r="802">
      <c r="A802">
        <f>IFERROR(__xludf.DUMMYFUNCTION("""COMPUTED_VALUE"""),111729.0)</f>
        <v>111729</v>
      </c>
    </row>
    <row r="803">
      <c r="A803">
        <f>IFERROR(__xludf.DUMMYFUNCTION("""COMPUTED_VALUE"""),111994.0)</f>
        <v>111994</v>
      </c>
    </row>
    <row r="804">
      <c r="A804">
        <f>IFERROR(__xludf.DUMMYFUNCTION("""COMPUTED_VALUE"""),112221.0)</f>
        <v>112221</v>
      </c>
    </row>
    <row r="805">
      <c r="A805">
        <f>IFERROR(__xludf.DUMMYFUNCTION("""COMPUTED_VALUE"""),112291.0)</f>
        <v>112291</v>
      </c>
    </row>
    <row r="806">
      <c r="A806">
        <f>IFERROR(__xludf.DUMMYFUNCTION("""COMPUTED_VALUE"""),112344.0)</f>
        <v>112344</v>
      </c>
    </row>
    <row r="807">
      <c r="A807">
        <f>IFERROR(__xludf.DUMMYFUNCTION("""COMPUTED_VALUE"""),112892.0)</f>
        <v>112892</v>
      </c>
    </row>
    <row r="808">
      <c r="A808">
        <f>IFERROR(__xludf.DUMMYFUNCTION("""COMPUTED_VALUE"""),112976.0)</f>
        <v>112976</v>
      </c>
    </row>
    <row r="809">
      <c r="A809">
        <f>IFERROR(__xludf.DUMMYFUNCTION("""COMPUTED_VALUE"""),113134.0)</f>
        <v>113134</v>
      </c>
    </row>
    <row r="810">
      <c r="A810">
        <f>IFERROR(__xludf.DUMMYFUNCTION("""COMPUTED_VALUE"""),113487.0)</f>
        <v>113487</v>
      </c>
    </row>
    <row r="811">
      <c r="A811">
        <f>IFERROR(__xludf.DUMMYFUNCTION("""COMPUTED_VALUE"""),113720.0)</f>
        <v>113720</v>
      </c>
    </row>
    <row r="812">
      <c r="A812">
        <f>IFERROR(__xludf.DUMMYFUNCTION("""COMPUTED_VALUE"""),114079.0)</f>
        <v>114079</v>
      </c>
    </row>
    <row r="813">
      <c r="A813">
        <f>IFERROR(__xludf.DUMMYFUNCTION("""COMPUTED_VALUE"""),114158.0)</f>
        <v>114158</v>
      </c>
    </row>
    <row r="814">
      <c r="A814">
        <f>IFERROR(__xludf.DUMMYFUNCTION("""COMPUTED_VALUE"""),114178.0)</f>
        <v>114178</v>
      </c>
    </row>
    <row r="815">
      <c r="A815">
        <f>IFERROR(__xludf.DUMMYFUNCTION("""COMPUTED_VALUE"""),114314.0)</f>
        <v>114314</v>
      </c>
    </row>
    <row r="816">
      <c r="A816">
        <f>IFERROR(__xludf.DUMMYFUNCTION("""COMPUTED_VALUE"""),114508.0)</f>
        <v>114508</v>
      </c>
    </row>
    <row r="817">
      <c r="A817">
        <f>IFERROR(__xludf.DUMMYFUNCTION("""COMPUTED_VALUE"""),114601.0)</f>
        <v>114601</v>
      </c>
    </row>
    <row r="818">
      <c r="A818">
        <f>IFERROR(__xludf.DUMMYFUNCTION("""COMPUTED_VALUE"""),114821.0)</f>
        <v>114821</v>
      </c>
    </row>
    <row r="819">
      <c r="A819">
        <f>IFERROR(__xludf.DUMMYFUNCTION("""COMPUTED_VALUE"""),114847.0)</f>
        <v>114847</v>
      </c>
    </row>
    <row r="820">
      <c r="A820">
        <f>IFERROR(__xludf.DUMMYFUNCTION("""COMPUTED_VALUE"""),115335.0)</f>
        <v>115335</v>
      </c>
    </row>
    <row r="821">
      <c r="A821">
        <f>IFERROR(__xludf.DUMMYFUNCTION("""COMPUTED_VALUE"""),115402.0)</f>
        <v>115402</v>
      </c>
    </row>
    <row r="822">
      <c r="A822">
        <f>IFERROR(__xludf.DUMMYFUNCTION("""COMPUTED_VALUE"""),115956.0)</f>
        <v>115956</v>
      </c>
    </row>
    <row r="823">
      <c r="A823">
        <f>IFERROR(__xludf.DUMMYFUNCTION("""COMPUTED_VALUE"""),115974.0)</f>
        <v>115974</v>
      </c>
    </row>
    <row r="824">
      <c r="A824">
        <f>IFERROR(__xludf.DUMMYFUNCTION("""COMPUTED_VALUE"""),116113.0)</f>
        <v>116113</v>
      </c>
    </row>
    <row r="825">
      <c r="A825">
        <f>IFERROR(__xludf.DUMMYFUNCTION("""COMPUTED_VALUE"""),116281.0)</f>
        <v>116281</v>
      </c>
    </row>
    <row r="826">
      <c r="A826">
        <f>IFERROR(__xludf.DUMMYFUNCTION("""COMPUTED_VALUE"""),116731.0)</f>
        <v>116731</v>
      </c>
    </row>
    <row r="827">
      <c r="A827">
        <f>IFERROR(__xludf.DUMMYFUNCTION("""COMPUTED_VALUE"""),116950.0)</f>
        <v>116950</v>
      </c>
    </row>
    <row r="828">
      <c r="A828">
        <f>IFERROR(__xludf.DUMMYFUNCTION("""COMPUTED_VALUE"""),116975.0)</f>
        <v>116975</v>
      </c>
    </row>
    <row r="829">
      <c r="A829">
        <f>IFERROR(__xludf.DUMMYFUNCTION("""COMPUTED_VALUE"""),117100.0)</f>
        <v>117100</v>
      </c>
    </row>
    <row r="830">
      <c r="A830">
        <f>IFERROR(__xludf.DUMMYFUNCTION("""COMPUTED_VALUE"""),117464.0)</f>
        <v>117464</v>
      </c>
    </row>
    <row r="831">
      <c r="A831">
        <f>IFERROR(__xludf.DUMMYFUNCTION("""COMPUTED_VALUE"""),117560.0)</f>
        <v>117560</v>
      </c>
    </row>
    <row r="832">
      <c r="A832">
        <f>IFERROR(__xludf.DUMMYFUNCTION("""COMPUTED_VALUE"""),117884.0)</f>
        <v>117884</v>
      </c>
    </row>
    <row r="833">
      <c r="A833">
        <f>IFERROR(__xludf.DUMMYFUNCTION("""COMPUTED_VALUE"""),117984.0)</f>
        <v>117984</v>
      </c>
    </row>
    <row r="834">
      <c r="A834">
        <f>IFERROR(__xludf.DUMMYFUNCTION("""COMPUTED_VALUE"""),118532.0)</f>
        <v>118532</v>
      </c>
    </row>
    <row r="835">
      <c r="A835">
        <f>IFERROR(__xludf.DUMMYFUNCTION("""COMPUTED_VALUE"""),118883.0)</f>
        <v>118883</v>
      </c>
    </row>
    <row r="836">
      <c r="A836">
        <f>IFERROR(__xludf.DUMMYFUNCTION("""COMPUTED_VALUE"""),119398.0)</f>
        <v>119398</v>
      </c>
    </row>
    <row r="837">
      <c r="A837">
        <f>IFERROR(__xludf.DUMMYFUNCTION("""COMPUTED_VALUE"""),119657.0)</f>
        <v>119657</v>
      </c>
    </row>
    <row r="838">
      <c r="A838">
        <f>IFERROR(__xludf.DUMMYFUNCTION("""COMPUTED_VALUE"""),119910.0)</f>
        <v>119910</v>
      </c>
    </row>
    <row r="839">
      <c r="A839">
        <f>IFERROR(__xludf.DUMMYFUNCTION("""COMPUTED_VALUE"""),120085.0)</f>
        <v>120085</v>
      </c>
    </row>
    <row r="840">
      <c r="A840">
        <f>IFERROR(__xludf.DUMMYFUNCTION("""COMPUTED_VALUE"""),120336.0)</f>
        <v>120336</v>
      </c>
    </row>
    <row r="841">
      <c r="A841">
        <f>IFERROR(__xludf.DUMMYFUNCTION("""COMPUTED_VALUE"""),120357.0)</f>
        <v>120357</v>
      </c>
    </row>
    <row r="842">
      <c r="A842">
        <f>IFERROR(__xludf.DUMMYFUNCTION("""COMPUTED_VALUE"""),120386.0)</f>
        <v>120386</v>
      </c>
    </row>
    <row r="843">
      <c r="A843">
        <f>IFERROR(__xludf.DUMMYFUNCTION("""COMPUTED_VALUE"""),120660.0)</f>
        <v>120660</v>
      </c>
    </row>
    <row r="844">
      <c r="A844">
        <f>IFERROR(__xludf.DUMMYFUNCTION("""COMPUTED_VALUE"""),120790.0)</f>
        <v>120790</v>
      </c>
    </row>
    <row r="845">
      <c r="A845">
        <f>IFERROR(__xludf.DUMMYFUNCTION("""COMPUTED_VALUE"""),120845.0)</f>
        <v>120845</v>
      </c>
    </row>
    <row r="846">
      <c r="A846">
        <f>IFERROR(__xludf.DUMMYFUNCTION("""COMPUTED_VALUE"""),120975.0)</f>
        <v>120975</v>
      </c>
    </row>
    <row r="847">
      <c r="A847">
        <f>IFERROR(__xludf.DUMMYFUNCTION("""COMPUTED_VALUE"""),121071.0)</f>
        <v>121071</v>
      </c>
    </row>
    <row r="848">
      <c r="A848">
        <f>IFERROR(__xludf.DUMMYFUNCTION("""COMPUTED_VALUE"""),121900.0)</f>
        <v>121900</v>
      </c>
    </row>
    <row r="849">
      <c r="A849">
        <f>IFERROR(__xludf.DUMMYFUNCTION("""COMPUTED_VALUE"""),122295.0)</f>
        <v>122295</v>
      </c>
    </row>
    <row r="850">
      <c r="A850">
        <f>IFERROR(__xludf.DUMMYFUNCTION("""COMPUTED_VALUE"""),122425.0)</f>
        <v>122425</v>
      </c>
    </row>
    <row r="851">
      <c r="A851">
        <f>IFERROR(__xludf.DUMMYFUNCTION("""COMPUTED_VALUE"""),122780.0)</f>
        <v>122780</v>
      </c>
    </row>
    <row r="852">
      <c r="A852">
        <f>IFERROR(__xludf.DUMMYFUNCTION("""COMPUTED_VALUE"""),123620.0)</f>
        <v>123620</v>
      </c>
    </row>
    <row r="853">
      <c r="A853">
        <f>IFERROR(__xludf.DUMMYFUNCTION("""COMPUTED_VALUE"""),123655.0)</f>
        <v>123655</v>
      </c>
    </row>
    <row r="854">
      <c r="A854">
        <f>IFERROR(__xludf.DUMMYFUNCTION("""COMPUTED_VALUE"""),124320.0)</f>
        <v>124320</v>
      </c>
    </row>
    <row r="855">
      <c r="A855">
        <f>IFERROR(__xludf.DUMMYFUNCTION("""COMPUTED_VALUE"""),124827.0)</f>
        <v>124827</v>
      </c>
    </row>
    <row r="856">
      <c r="A856">
        <f>IFERROR(__xludf.DUMMYFUNCTION("""COMPUTED_VALUE"""),125468.0)</f>
        <v>125468</v>
      </c>
    </row>
    <row r="857">
      <c r="A857">
        <f>IFERROR(__xludf.DUMMYFUNCTION("""COMPUTED_VALUE"""),126007.0)</f>
        <v>126007</v>
      </c>
    </row>
    <row r="858">
      <c r="A858">
        <f>IFERROR(__xludf.DUMMYFUNCTION("""COMPUTED_VALUE"""),126023.0)</f>
        <v>126023</v>
      </c>
    </row>
    <row r="859">
      <c r="A859">
        <f>IFERROR(__xludf.DUMMYFUNCTION("""COMPUTED_VALUE"""),126380.0)</f>
        <v>126380</v>
      </c>
    </row>
    <row r="860">
      <c r="A860">
        <f>IFERROR(__xludf.DUMMYFUNCTION("""COMPUTED_VALUE"""),126451.0)</f>
        <v>126451</v>
      </c>
    </row>
    <row r="861">
      <c r="A861">
        <f>IFERROR(__xludf.DUMMYFUNCTION("""COMPUTED_VALUE"""),128154.0)</f>
        <v>128154</v>
      </c>
    </row>
    <row r="862">
      <c r="A862">
        <f>IFERROR(__xludf.DUMMYFUNCTION("""COMPUTED_VALUE"""),128914.0)</f>
        <v>128914</v>
      </c>
    </row>
    <row r="863">
      <c r="A863">
        <f>IFERROR(__xludf.DUMMYFUNCTION("""COMPUTED_VALUE"""),128972.0)</f>
        <v>128972</v>
      </c>
    </row>
    <row r="864">
      <c r="A864">
        <f>IFERROR(__xludf.DUMMYFUNCTION("""COMPUTED_VALUE"""),129089.0)</f>
        <v>129089</v>
      </c>
    </row>
    <row r="865">
      <c r="A865">
        <f>IFERROR(__xludf.DUMMYFUNCTION("""COMPUTED_VALUE"""),129137.0)</f>
        <v>129137</v>
      </c>
    </row>
    <row r="866">
      <c r="A866">
        <f>IFERROR(__xludf.DUMMYFUNCTION("""COMPUTED_VALUE"""),129464.0)</f>
        <v>129464</v>
      </c>
    </row>
    <row r="867">
      <c r="A867">
        <f>IFERROR(__xludf.DUMMYFUNCTION("""COMPUTED_VALUE"""),130307.0)</f>
        <v>130307</v>
      </c>
    </row>
    <row r="868">
      <c r="A868">
        <f>IFERROR(__xludf.DUMMYFUNCTION("""COMPUTED_VALUE"""),130992.0)</f>
        <v>130992</v>
      </c>
    </row>
    <row r="869">
      <c r="A869">
        <f>IFERROR(__xludf.DUMMYFUNCTION("""COMPUTED_VALUE"""),131091.0)</f>
        <v>131091</v>
      </c>
    </row>
    <row r="870">
      <c r="A870">
        <f>IFERROR(__xludf.DUMMYFUNCTION("""COMPUTED_VALUE"""),131168.0)</f>
        <v>131168</v>
      </c>
    </row>
    <row r="871">
      <c r="A871">
        <f>IFERROR(__xludf.DUMMYFUNCTION("""COMPUTED_VALUE"""),131240.0)</f>
        <v>131240</v>
      </c>
    </row>
    <row r="872">
      <c r="A872">
        <f>IFERROR(__xludf.DUMMYFUNCTION("""COMPUTED_VALUE"""),131914.0)</f>
        <v>131914</v>
      </c>
    </row>
    <row r="873">
      <c r="A873">
        <f>IFERROR(__xludf.DUMMYFUNCTION("""COMPUTED_VALUE"""),131957.0)</f>
        <v>131957</v>
      </c>
    </row>
    <row r="874">
      <c r="A874">
        <f>IFERROR(__xludf.DUMMYFUNCTION("""COMPUTED_VALUE"""),132432.0)</f>
        <v>132432</v>
      </c>
    </row>
    <row r="875">
      <c r="A875">
        <f>IFERROR(__xludf.DUMMYFUNCTION("""COMPUTED_VALUE"""),132858.0)</f>
        <v>132858</v>
      </c>
    </row>
    <row r="876">
      <c r="A876">
        <f>IFERROR(__xludf.DUMMYFUNCTION("""COMPUTED_VALUE"""),133101.0)</f>
        <v>133101</v>
      </c>
    </row>
    <row r="877">
      <c r="A877">
        <f>IFERROR(__xludf.DUMMYFUNCTION("""COMPUTED_VALUE"""),134793.0)</f>
        <v>134793</v>
      </c>
    </row>
    <row r="878">
      <c r="A878">
        <f>IFERROR(__xludf.DUMMYFUNCTION("""COMPUTED_VALUE"""),135187.0)</f>
        <v>135187</v>
      </c>
    </row>
    <row r="879">
      <c r="A879">
        <f>IFERROR(__xludf.DUMMYFUNCTION("""COMPUTED_VALUE"""),135680.0)</f>
        <v>135680</v>
      </c>
    </row>
    <row r="880">
      <c r="A880">
        <f>IFERROR(__xludf.DUMMYFUNCTION("""COMPUTED_VALUE"""),136321.0)</f>
        <v>136321</v>
      </c>
    </row>
    <row r="881">
      <c r="A881">
        <f>IFERROR(__xludf.DUMMYFUNCTION("""COMPUTED_VALUE"""),137250.0)</f>
        <v>137250</v>
      </c>
    </row>
    <row r="882">
      <c r="A882">
        <f>IFERROR(__xludf.DUMMYFUNCTION("""COMPUTED_VALUE"""),137372.0)</f>
        <v>137372</v>
      </c>
    </row>
    <row r="883">
      <c r="A883">
        <f>IFERROR(__xludf.DUMMYFUNCTION("""COMPUTED_VALUE"""),138310.0)</f>
        <v>138310</v>
      </c>
    </row>
    <row r="884">
      <c r="A884">
        <f>IFERROR(__xludf.DUMMYFUNCTION("""COMPUTED_VALUE"""),138359.0)</f>
        <v>138359</v>
      </c>
    </row>
    <row r="885">
      <c r="A885">
        <f>IFERROR(__xludf.DUMMYFUNCTION("""COMPUTED_VALUE"""),138481.0)</f>
        <v>138481</v>
      </c>
    </row>
    <row r="886">
      <c r="A886">
        <f>IFERROR(__xludf.DUMMYFUNCTION("""COMPUTED_VALUE"""),138684.0)</f>
        <v>138684</v>
      </c>
    </row>
    <row r="887">
      <c r="A887">
        <f>IFERROR(__xludf.DUMMYFUNCTION("""COMPUTED_VALUE"""),140751.0)</f>
        <v>140751</v>
      </c>
    </row>
    <row r="888">
      <c r="A888">
        <f>IFERROR(__xludf.DUMMYFUNCTION("""COMPUTED_VALUE"""),141426.0)</f>
        <v>141426</v>
      </c>
    </row>
    <row r="889">
      <c r="A889">
        <f>IFERROR(__xludf.DUMMYFUNCTION("""COMPUTED_VALUE"""),141520.0)</f>
        <v>141520</v>
      </c>
    </row>
    <row r="890">
      <c r="A890">
        <f>IFERROR(__xludf.DUMMYFUNCTION("""COMPUTED_VALUE"""),141523.0)</f>
        <v>141523</v>
      </c>
    </row>
    <row r="891">
      <c r="A891">
        <f>IFERROR(__xludf.DUMMYFUNCTION("""COMPUTED_VALUE"""),141704.0)</f>
        <v>141704</v>
      </c>
    </row>
    <row r="892">
      <c r="A892">
        <f>IFERROR(__xludf.DUMMYFUNCTION("""COMPUTED_VALUE"""),142995.0)</f>
        <v>142995</v>
      </c>
    </row>
    <row r="893">
      <c r="A893">
        <f>IFERROR(__xludf.DUMMYFUNCTION("""COMPUTED_VALUE"""),143044.0)</f>
        <v>143044</v>
      </c>
    </row>
    <row r="894">
      <c r="A894">
        <f>IFERROR(__xludf.DUMMYFUNCTION("""COMPUTED_VALUE"""),143150.0)</f>
        <v>143150</v>
      </c>
    </row>
    <row r="895">
      <c r="A895">
        <f>IFERROR(__xludf.DUMMYFUNCTION("""COMPUTED_VALUE"""),143535.0)</f>
        <v>143535</v>
      </c>
    </row>
    <row r="896">
      <c r="A896">
        <f>IFERROR(__xludf.DUMMYFUNCTION("""COMPUTED_VALUE"""),144018.0)</f>
        <v>144018</v>
      </c>
    </row>
    <row r="897">
      <c r="A897">
        <f>IFERROR(__xludf.DUMMYFUNCTION("""COMPUTED_VALUE"""),144441.0)</f>
        <v>144441</v>
      </c>
    </row>
    <row r="898">
      <c r="A898">
        <f>IFERROR(__xludf.DUMMYFUNCTION("""COMPUTED_VALUE"""),144588.0)</f>
        <v>144588</v>
      </c>
    </row>
    <row r="899">
      <c r="A899">
        <f>IFERROR(__xludf.DUMMYFUNCTION("""COMPUTED_VALUE"""),144852.0)</f>
        <v>144852</v>
      </c>
    </row>
    <row r="900">
      <c r="A900">
        <f>IFERROR(__xludf.DUMMYFUNCTION("""COMPUTED_VALUE"""),145680.0)</f>
        <v>145680</v>
      </c>
    </row>
    <row r="901">
      <c r="A901">
        <f>IFERROR(__xludf.DUMMYFUNCTION("""COMPUTED_VALUE"""),145686.0)</f>
        <v>145686</v>
      </c>
    </row>
    <row r="902">
      <c r="A902">
        <f>IFERROR(__xludf.DUMMYFUNCTION("""COMPUTED_VALUE"""),145698.0)</f>
        <v>145698</v>
      </c>
    </row>
    <row r="903">
      <c r="A903">
        <f>IFERROR(__xludf.DUMMYFUNCTION("""COMPUTED_VALUE"""),145876.0)</f>
        <v>145876</v>
      </c>
    </row>
    <row r="904">
      <c r="A904">
        <f>IFERROR(__xludf.DUMMYFUNCTION("""COMPUTED_VALUE"""),146410.0)</f>
        <v>146410</v>
      </c>
    </row>
    <row r="905">
      <c r="A905">
        <f>IFERROR(__xludf.DUMMYFUNCTION("""COMPUTED_VALUE"""),146871.0)</f>
        <v>146871</v>
      </c>
    </row>
    <row r="906">
      <c r="A906">
        <f>IFERROR(__xludf.DUMMYFUNCTION("""COMPUTED_VALUE"""),146974.0)</f>
        <v>146974</v>
      </c>
    </row>
    <row r="907">
      <c r="A907">
        <f>IFERROR(__xludf.DUMMYFUNCTION("""COMPUTED_VALUE"""),147099.0)</f>
        <v>147099</v>
      </c>
    </row>
    <row r="908">
      <c r="A908">
        <f>IFERROR(__xludf.DUMMYFUNCTION("""COMPUTED_VALUE"""),147529.0)</f>
        <v>147529</v>
      </c>
    </row>
    <row r="909">
      <c r="A909">
        <f>IFERROR(__xludf.DUMMYFUNCTION("""COMPUTED_VALUE"""),147607.0)</f>
        <v>147607</v>
      </c>
    </row>
    <row r="910">
      <c r="A910">
        <f>IFERROR(__xludf.DUMMYFUNCTION("""COMPUTED_VALUE"""),149210.0)</f>
        <v>149210</v>
      </c>
    </row>
    <row r="911">
      <c r="A911">
        <f>IFERROR(__xludf.DUMMYFUNCTION("""COMPUTED_VALUE"""),149252.0)</f>
        <v>149252</v>
      </c>
    </row>
    <row r="912">
      <c r="A912">
        <f>IFERROR(__xludf.DUMMYFUNCTION("""COMPUTED_VALUE"""),149381.0)</f>
        <v>149381</v>
      </c>
    </row>
    <row r="913">
      <c r="A913">
        <f>IFERROR(__xludf.DUMMYFUNCTION("""COMPUTED_VALUE"""),150626.0)</f>
        <v>150626</v>
      </c>
    </row>
    <row r="914">
      <c r="A914">
        <f>IFERROR(__xludf.DUMMYFUNCTION("""COMPUTED_VALUE"""),150667.0)</f>
        <v>150667</v>
      </c>
    </row>
    <row r="915">
      <c r="A915">
        <f>IFERROR(__xludf.DUMMYFUNCTION("""COMPUTED_VALUE"""),150947.0)</f>
        <v>150947</v>
      </c>
    </row>
    <row r="916">
      <c r="A916">
        <f>IFERROR(__xludf.DUMMYFUNCTION("""COMPUTED_VALUE"""),151004.0)</f>
        <v>151004</v>
      </c>
    </row>
    <row r="917">
      <c r="A917">
        <f>IFERROR(__xludf.DUMMYFUNCTION("""COMPUTED_VALUE"""),151259.0)</f>
        <v>151259</v>
      </c>
    </row>
    <row r="918">
      <c r="A918">
        <f>IFERROR(__xludf.DUMMYFUNCTION("""COMPUTED_VALUE"""),151553.0)</f>
        <v>151553</v>
      </c>
    </row>
    <row r="919">
      <c r="A919">
        <f>IFERROR(__xludf.DUMMYFUNCTION("""COMPUTED_VALUE"""),151585.0)</f>
        <v>151585</v>
      </c>
    </row>
    <row r="920">
      <c r="A920">
        <f>IFERROR(__xludf.DUMMYFUNCTION("""COMPUTED_VALUE"""),151718.0)</f>
        <v>151718</v>
      </c>
    </row>
    <row r="921">
      <c r="A921">
        <f>IFERROR(__xludf.DUMMYFUNCTION("""COMPUTED_VALUE"""),151732.0)</f>
        <v>151732</v>
      </c>
    </row>
    <row r="922">
      <c r="A922">
        <f>IFERROR(__xludf.DUMMYFUNCTION("""COMPUTED_VALUE"""),151841.0)</f>
        <v>151841</v>
      </c>
    </row>
    <row r="923">
      <c r="A923">
        <f>IFERROR(__xludf.DUMMYFUNCTION("""COMPUTED_VALUE"""),151939.0)</f>
        <v>151939</v>
      </c>
    </row>
    <row r="924">
      <c r="A924">
        <f>IFERROR(__xludf.DUMMYFUNCTION("""COMPUTED_VALUE"""),151952.0)</f>
        <v>151952</v>
      </c>
    </row>
    <row r="925">
      <c r="A925">
        <f>IFERROR(__xludf.DUMMYFUNCTION("""COMPUTED_VALUE"""),152661.0)</f>
        <v>152661</v>
      </c>
    </row>
    <row r="926">
      <c r="A926">
        <f>IFERROR(__xludf.DUMMYFUNCTION("""COMPUTED_VALUE"""),152739.0)</f>
        <v>152739</v>
      </c>
    </row>
    <row r="927">
      <c r="A927">
        <f>IFERROR(__xludf.DUMMYFUNCTION("""COMPUTED_VALUE"""),152806.0)</f>
        <v>152806</v>
      </c>
    </row>
    <row r="928">
      <c r="A928">
        <f>IFERROR(__xludf.DUMMYFUNCTION("""COMPUTED_VALUE"""),153091.0)</f>
        <v>153091</v>
      </c>
    </row>
    <row r="929">
      <c r="A929">
        <f>IFERROR(__xludf.DUMMYFUNCTION("""COMPUTED_VALUE"""),153722.0)</f>
        <v>153722</v>
      </c>
    </row>
    <row r="930">
      <c r="A930">
        <f>IFERROR(__xludf.DUMMYFUNCTION("""COMPUTED_VALUE"""),154350.0)</f>
        <v>154350</v>
      </c>
    </row>
    <row r="931">
      <c r="A931">
        <f>IFERROR(__xludf.DUMMYFUNCTION("""COMPUTED_VALUE"""),154682.0)</f>
        <v>154682</v>
      </c>
    </row>
    <row r="932">
      <c r="A932">
        <f>IFERROR(__xludf.DUMMYFUNCTION("""COMPUTED_VALUE"""),154703.0)</f>
        <v>154703</v>
      </c>
    </row>
    <row r="933">
      <c r="A933">
        <f>IFERROR(__xludf.DUMMYFUNCTION("""COMPUTED_VALUE"""),154980.0)</f>
        <v>154980</v>
      </c>
    </row>
    <row r="934">
      <c r="A934">
        <f>IFERROR(__xludf.DUMMYFUNCTION("""COMPUTED_VALUE"""),155595.0)</f>
        <v>155595</v>
      </c>
    </row>
    <row r="935">
      <c r="A935">
        <f>IFERROR(__xludf.DUMMYFUNCTION("""COMPUTED_VALUE"""),156656.0)</f>
        <v>156656</v>
      </c>
    </row>
    <row r="936">
      <c r="A936">
        <f>IFERROR(__xludf.DUMMYFUNCTION("""COMPUTED_VALUE"""),156776.0)</f>
        <v>156776</v>
      </c>
    </row>
    <row r="937">
      <c r="A937">
        <f>IFERROR(__xludf.DUMMYFUNCTION("""COMPUTED_VALUE"""),156779.0)</f>
        <v>156779</v>
      </c>
    </row>
    <row r="938">
      <c r="A938">
        <f>IFERROR(__xludf.DUMMYFUNCTION("""COMPUTED_VALUE"""),157291.0)</f>
        <v>157291</v>
      </c>
    </row>
    <row r="939">
      <c r="A939">
        <f>IFERROR(__xludf.DUMMYFUNCTION("""COMPUTED_VALUE"""),157308.0)</f>
        <v>157308</v>
      </c>
    </row>
    <row r="940">
      <c r="A940">
        <f>IFERROR(__xludf.DUMMYFUNCTION("""COMPUTED_VALUE"""),158025.0)</f>
        <v>158025</v>
      </c>
    </row>
    <row r="941">
      <c r="A941">
        <f>IFERROR(__xludf.DUMMYFUNCTION("""COMPUTED_VALUE"""),158305.0)</f>
        <v>158305</v>
      </c>
    </row>
    <row r="942">
      <c r="A942">
        <f>IFERROR(__xludf.DUMMYFUNCTION("""COMPUTED_VALUE"""),158390.0)</f>
        <v>158390</v>
      </c>
    </row>
    <row r="943">
      <c r="A943">
        <f>IFERROR(__xludf.DUMMYFUNCTION("""COMPUTED_VALUE"""),159304.0)</f>
        <v>159304</v>
      </c>
    </row>
    <row r="944">
      <c r="A944">
        <f>IFERROR(__xludf.DUMMYFUNCTION("""COMPUTED_VALUE"""),159487.0)</f>
        <v>159487</v>
      </c>
    </row>
    <row r="945">
      <c r="A945">
        <f>IFERROR(__xludf.DUMMYFUNCTION("""COMPUTED_VALUE"""),161469.0)</f>
        <v>161469</v>
      </c>
    </row>
    <row r="946">
      <c r="A946">
        <f>IFERROR(__xludf.DUMMYFUNCTION("""COMPUTED_VALUE"""),162071.0)</f>
        <v>162071</v>
      </c>
    </row>
    <row r="947">
      <c r="A947">
        <f>IFERROR(__xludf.DUMMYFUNCTION("""COMPUTED_VALUE"""),162494.0)</f>
        <v>162494</v>
      </c>
    </row>
    <row r="948">
      <c r="A948">
        <f>IFERROR(__xludf.DUMMYFUNCTION("""COMPUTED_VALUE"""),162572.0)</f>
        <v>162572</v>
      </c>
    </row>
    <row r="949">
      <c r="A949">
        <f>IFERROR(__xludf.DUMMYFUNCTION("""COMPUTED_VALUE"""),162696.0)</f>
        <v>162696</v>
      </c>
    </row>
    <row r="950">
      <c r="A950">
        <f>IFERROR(__xludf.DUMMYFUNCTION("""COMPUTED_VALUE"""),163054.0)</f>
        <v>163054</v>
      </c>
    </row>
    <row r="951">
      <c r="A951">
        <f>IFERROR(__xludf.DUMMYFUNCTION("""COMPUTED_VALUE"""),163540.0)</f>
        <v>163540</v>
      </c>
    </row>
    <row r="952">
      <c r="A952">
        <f>IFERROR(__xludf.DUMMYFUNCTION("""COMPUTED_VALUE"""),163623.0)</f>
        <v>163623</v>
      </c>
    </row>
    <row r="953">
      <c r="A953">
        <f>IFERROR(__xludf.DUMMYFUNCTION("""COMPUTED_VALUE"""),164137.0)</f>
        <v>164137</v>
      </c>
    </row>
    <row r="954">
      <c r="A954">
        <f>IFERROR(__xludf.DUMMYFUNCTION("""COMPUTED_VALUE"""),166614.0)</f>
        <v>166614</v>
      </c>
    </row>
    <row r="955">
      <c r="A955">
        <f>IFERROR(__xludf.DUMMYFUNCTION("""COMPUTED_VALUE"""),166793.0)</f>
        <v>166793</v>
      </c>
    </row>
    <row r="956">
      <c r="A956">
        <f>IFERROR(__xludf.DUMMYFUNCTION("""COMPUTED_VALUE"""),169638.0)</f>
        <v>169638</v>
      </c>
    </row>
    <row r="957">
      <c r="A957">
        <f>IFERROR(__xludf.DUMMYFUNCTION("""COMPUTED_VALUE"""),170765.0)</f>
        <v>170765</v>
      </c>
    </row>
    <row r="958">
      <c r="A958">
        <f>IFERROR(__xludf.DUMMYFUNCTION("""COMPUTED_VALUE"""),170773.0)</f>
        <v>170773</v>
      </c>
    </row>
    <row r="959">
      <c r="A959">
        <f>IFERROR(__xludf.DUMMYFUNCTION("""COMPUTED_VALUE"""),171265.0)</f>
        <v>171265</v>
      </c>
    </row>
    <row r="960">
      <c r="A960">
        <f>IFERROR(__xludf.DUMMYFUNCTION("""COMPUTED_VALUE"""),171506.0)</f>
        <v>171506</v>
      </c>
    </row>
    <row r="961">
      <c r="A961">
        <f>IFERROR(__xludf.DUMMYFUNCTION("""COMPUTED_VALUE"""),171702.0)</f>
        <v>171702</v>
      </c>
    </row>
    <row r="962">
      <c r="A962">
        <f>IFERROR(__xludf.DUMMYFUNCTION("""COMPUTED_VALUE"""),171875.0)</f>
        <v>171875</v>
      </c>
    </row>
    <row r="963">
      <c r="A963">
        <f>IFERROR(__xludf.DUMMYFUNCTION("""COMPUTED_VALUE"""),172409.0)</f>
        <v>172409</v>
      </c>
    </row>
    <row r="964">
      <c r="A964">
        <f>IFERROR(__xludf.DUMMYFUNCTION("""COMPUTED_VALUE"""),173022.0)</f>
        <v>173022</v>
      </c>
    </row>
    <row r="965">
      <c r="A965">
        <f>IFERROR(__xludf.DUMMYFUNCTION("""COMPUTED_VALUE"""),173405.0)</f>
        <v>173405</v>
      </c>
    </row>
    <row r="966">
      <c r="A966">
        <f>IFERROR(__xludf.DUMMYFUNCTION("""COMPUTED_VALUE"""),175174.0)</f>
        <v>175174</v>
      </c>
    </row>
    <row r="967">
      <c r="A967">
        <f>IFERROR(__xludf.DUMMYFUNCTION("""COMPUTED_VALUE"""),175244.0)</f>
        <v>175244</v>
      </c>
    </row>
    <row r="968">
      <c r="A968">
        <f>IFERROR(__xludf.DUMMYFUNCTION("""COMPUTED_VALUE"""),175401.0)</f>
        <v>175401</v>
      </c>
    </row>
    <row r="969">
      <c r="A969">
        <f>IFERROR(__xludf.DUMMYFUNCTION("""COMPUTED_VALUE"""),175687.0)</f>
        <v>175687</v>
      </c>
    </row>
    <row r="970">
      <c r="A970">
        <f>IFERROR(__xludf.DUMMYFUNCTION("""COMPUTED_VALUE"""),176406.0)</f>
        <v>176406</v>
      </c>
    </row>
    <row r="971">
      <c r="A971">
        <f>IFERROR(__xludf.DUMMYFUNCTION("""COMPUTED_VALUE"""),176418.0)</f>
        <v>176418</v>
      </c>
    </row>
    <row r="972">
      <c r="A972">
        <f>IFERROR(__xludf.DUMMYFUNCTION("""COMPUTED_VALUE"""),178427.0)</f>
        <v>178427</v>
      </c>
    </row>
    <row r="973">
      <c r="A973">
        <f>IFERROR(__xludf.DUMMYFUNCTION("""COMPUTED_VALUE"""),179818.0)</f>
        <v>179818</v>
      </c>
    </row>
    <row r="974">
      <c r="A974">
        <f>IFERROR(__xludf.DUMMYFUNCTION("""COMPUTED_VALUE"""),180484.0)</f>
        <v>180484</v>
      </c>
    </row>
    <row r="975">
      <c r="A975">
        <f>IFERROR(__xludf.DUMMYFUNCTION("""COMPUTED_VALUE"""),180548.0)</f>
        <v>180548</v>
      </c>
    </row>
    <row r="976">
      <c r="A976">
        <f>IFERROR(__xludf.DUMMYFUNCTION("""COMPUTED_VALUE"""),183524.0)</f>
        <v>183524</v>
      </c>
    </row>
    <row r="977">
      <c r="A977">
        <f>IFERROR(__xludf.DUMMYFUNCTION("""COMPUTED_VALUE"""),185061.0)</f>
        <v>185061</v>
      </c>
    </row>
    <row r="978">
      <c r="A978">
        <f>IFERROR(__xludf.DUMMYFUNCTION("""COMPUTED_VALUE"""),185399.0)</f>
        <v>185399</v>
      </c>
    </row>
    <row r="979">
      <c r="A979">
        <f>IFERROR(__xludf.DUMMYFUNCTION("""COMPUTED_VALUE"""),188294.0)</f>
        <v>188294</v>
      </c>
    </row>
    <row r="980">
      <c r="A980">
        <f>IFERROR(__xludf.DUMMYFUNCTION("""COMPUTED_VALUE"""),190553.0)</f>
        <v>190553</v>
      </c>
    </row>
    <row r="981">
      <c r="A981">
        <f>IFERROR(__xludf.DUMMYFUNCTION("""COMPUTED_VALUE"""),192010.0)</f>
        <v>192010</v>
      </c>
    </row>
    <row r="982">
      <c r="A982">
        <f>IFERROR(__xludf.DUMMYFUNCTION("""COMPUTED_VALUE"""),192215.0)</f>
        <v>192215</v>
      </c>
    </row>
    <row r="983">
      <c r="A983">
        <f>IFERROR(__xludf.DUMMYFUNCTION("""COMPUTED_VALUE"""),193098.0)</f>
        <v>193098</v>
      </c>
    </row>
    <row r="984">
      <c r="A984">
        <f>IFERROR(__xludf.DUMMYFUNCTION("""COMPUTED_VALUE"""),193897.0)</f>
        <v>193897</v>
      </c>
    </row>
    <row r="985">
      <c r="A985">
        <f>IFERROR(__xludf.DUMMYFUNCTION("""COMPUTED_VALUE"""),196415.0)</f>
        <v>196415</v>
      </c>
    </row>
    <row r="986">
      <c r="A986">
        <f>IFERROR(__xludf.DUMMYFUNCTION("""COMPUTED_VALUE"""),198063.0)</f>
        <v>198063</v>
      </c>
    </row>
    <row r="987">
      <c r="A987">
        <f>IFERROR(__xludf.DUMMYFUNCTION("""COMPUTED_VALUE"""),199917.0)</f>
        <v>199917</v>
      </c>
    </row>
    <row r="988">
      <c r="A988">
        <f>IFERROR(__xludf.DUMMYFUNCTION("""COMPUTED_VALUE"""),203317.0)</f>
        <v>203317</v>
      </c>
    </row>
    <row r="989">
      <c r="A989">
        <f>IFERROR(__xludf.DUMMYFUNCTION("""COMPUTED_VALUE"""),203345.0)</f>
        <v>203345</v>
      </c>
    </row>
    <row r="990">
      <c r="A990">
        <f>IFERROR(__xludf.DUMMYFUNCTION("""COMPUTED_VALUE"""),204503.0)</f>
        <v>204503</v>
      </c>
    </row>
    <row r="991">
      <c r="A991">
        <f>IFERROR(__xludf.DUMMYFUNCTION("""COMPUTED_VALUE"""),205203.0)</f>
        <v>205203</v>
      </c>
    </row>
    <row r="992">
      <c r="A992">
        <f>IFERROR(__xludf.DUMMYFUNCTION("""COMPUTED_VALUE"""),208459.0)</f>
        <v>208459</v>
      </c>
    </row>
    <row r="993">
      <c r="A993">
        <f>IFERROR(__xludf.DUMMYFUNCTION("""COMPUTED_VALUE"""),214989.0)</f>
        <v>214989</v>
      </c>
    </row>
    <row r="994">
      <c r="A994">
        <f>IFERROR(__xludf.DUMMYFUNCTION("""COMPUTED_VALUE"""),218610.0)</f>
        <v>218610</v>
      </c>
    </row>
    <row r="995">
      <c r="A995">
        <f>IFERROR(__xludf.DUMMYFUNCTION("""COMPUTED_VALUE"""),312265.0)</f>
        <v>312265</v>
      </c>
    </row>
    <row r="996">
      <c r="A996">
        <f>IFERROR(__xludf.DUMMYFUNCTION("""COMPUTED_VALUE"""),358420.0)</f>
        <v>358420</v>
      </c>
    </row>
  </sheetData>
  <drawing r:id="rId1"/>
</worksheet>
</file>