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ropYield_Project\04_Excel_Dashboard\"/>
    </mc:Choice>
  </mc:AlternateContent>
  <bookViews>
    <workbookView xWindow="0" yWindow="0" windowWidth="19200" windowHeight="7190"/>
  </bookViews>
  <sheets>
    <sheet name="EXECUTIVE DASHBOARD" sheetId="1" r:id="rId1"/>
    <sheet name="YIELD PREDICTOR" sheetId="2" r:id="rId2"/>
    <sheet name="DATA TABLES" sheetId="3" r:id="rId3"/>
    <sheet name="CALCULA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E27" i="2"/>
  <c r="D27" i="2"/>
  <c r="C27" i="2"/>
  <c r="B17" i="2"/>
  <c r="J17" i="2" s="1"/>
  <c r="B30" i="1"/>
  <c r="N8" i="1"/>
  <c r="H8" i="1"/>
  <c r="D10" i="1"/>
  <c r="B8" i="1"/>
  <c r="G27" i="2" l="1"/>
</calcChain>
</file>

<file path=xl/sharedStrings.xml><?xml version="1.0" encoding="utf-8"?>
<sst xmlns="http://schemas.openxmlformats.org/spreadsheetml/2006/main" count="88" uniqueCount="76">
  <si>
    <t>Model</t>
  </si>
  <si>
    <t>RMSE</t>
  </si>
  <si>
    <t>MAE</t>
  </si>
  <si>
    <t>R_squared</t>
  </si>
  <si>
    <t>Linear Regression</t>
  </si>
  <si>
    <t>Random Forest</t>
  </si>
  <si>
    <t>Decision Tree</t>
  </si>
  <si>
    <t>MODEL PERFORMANCE DATA</t>
  </si>
  <si>
    <t>FEATURE IMPORTANCE DATA</t>
  </si>
  <si>
    <t>Feature</t>
  </si>
  <si>
    <t>Importance</t>
  </si>
  <si>
    <t>organic_matter</t>
  </si>
  <si>
    <t>fertilizer_n</t>
  </si>
  <si>
    <t>gdd</t>
  </si>
  <si>
    <t>temperature</t>
  </si>
  <si>
    <t>precipitation</t>
  </si>
  <si>
    <t>nitrogen_ppm</t>
  </si>
  <si>
    <t>phosphorus_ppm</t>
  </si>
  <si>
    <t>potassium_ppm</t>
  </si>
  <si>
    <t>fertilizer_p</t>
  </si>
  <si>
    <t>fertilizer_k</t>
  </si>
  <si>
    <t>irrigation</t>
  </si>
  <si>
    <t>ph_level</t>
  </si>
  <si>
    <t>YIELD CATEGORIES DATA</t>
  </si>
  <si>
    <t>Yield_Range</t>
  </si>
  <si>
    <t>Category</t>
  </si>
  <si>
    <t>Color_Code</t>
  </si>
  <si>
    <t>0-140</t>
  </si>
  <si>
    <t>140-160</t>
  </si>
  <si>
    <t>160-180</t>
  </si>
  <si>
    <t>180-200</t>
  </si>
  <si>
    <t>200+</t>
  </si>
  <si>
    <t>Poor</t>
  </si>
  <si>
    <t>Below Average</t>
  </si>
  <si>
    <t>Average</t>
  </si>
  <si>
    <t xml:space="preserve">Good </t>
  </si>
  <si>
    <t>Excellent</t>
  </si>
  <si>
    <t>#FF4444</t>
  </si>
  <si>
    <t>#FF8800</t>
  </si>
  <si>
    <t>#FFDD00</t>
  </si>
  <si>
    <t>#88DD00</t>
  </si>
  <si>
    <t>#00AA00</t>
  </si>
  <si>
    <t>🌾 AGRIPREDICT INTELLIGENCE DASHBOARD</t>
  </si>
  <si>
    <t>Advanced Machine Learning for Crop Yield Prediction</t>
  </si>
  <si>
    <t>BEST MODEL</t>
  </si>
  <si>
    <r>
      <t xml:space="preserve">Accuracy: </t>
    </r>
    <r>
      <rPr>
        <sz val="11"/>
        <color theme="1"/>
        <rFont val="Calibri"/>
        <family val="2"/>
        <scheme val="minor"/>
      </rPr>
      <t/>
    </r>
  </si>
  <si>
    <t>MODEL ACCURACY</t>
  </si>
  <si>
    <t>R-Squared Performance</t>
  </si>
  <si>
    <t>AVERAGE ERROR</t>
  </si>
  <si>
    <t>predicted_yield</t>
  </si>
  <si>
    <t>PREDICTION SCENARIOS</t>
  </si>
  <si>
    <t>⚡ INTELLIGENT YIELD PREDICTOR</t>
  </si>
  <si>
    <t>Enter your farming conditions for AI-powered yield prediction</t>
  </si>
  <si>
    <t>🌤️ WEATHER CONDITIONS</t>
  </si>
  <si>
    <t>Temperature (°F):</t>
  </si>
  <si>
    <t>Precipitation (inches):</t>
  </si>
  <si>
    <t>🌱 SOIL CONDITIONS</t>
  </si>
  <si>
    <t>Organic Matter (%):</t>
  </si>
  <si>
    <t>🚜 FARMING PRACTICES</t>
  </si>
  <si>
    <t>Fertilizer N (lbs/acre):</t>
  </si>
  <si>
    <t>PREDICTED YIELD</t>
  </si>
  <si>
    <t>YIELD CATEGORY</t>
  </si>
  <si>
    <t>BUSHELS PER ACRE</t>
  </si>
  <si>
    <t>SCENARIO COMPARISON</t>
  </si>
  <si>
    <t>Scenario</t>
  </si>
  <si>
    <t>Predicted</t>
  </si>
  <si>
    <t>Temperature</t>
  </si>
  <si>
    <t>Precipitation</t>
  </si>
  <si>
    <t>Organic_matter</t>
  </si>
  <si>
    <t>Fertilizer</t>
  </si>
  <si>
    <t>Your Selection</t>
  </si>
  <si>
    <t>Optimal Conditions</t>
  </si>
  <si>
    <t>Average Conditions</t>
  </si>
  <si>
    <t>Minimun Expected</t>
  </si>
  <si>
    <r>
      <rPr>
        <b/>
        <sz val="20"/>
        <color theme="1"/>
        <rFont val="Calibri"/>
        <family val="2"/>
        <scheme val="minor"/>
      </rPr>
      <t>📋 INSTRUCTIONS:</t>
    </r>
    <r>
      <rPr>
        <b/>
        <sz val="16"/>
        <color theme="1"/>
        <rFont val="Calibri"/>
        <family val="2"/>
        <scheme val="minor"/>
      </rPr>
      <t xml:space="preserve">
1. Select values from each dropdown
2. Watch prediction update in real-time                                                         3. Green background = Excellent yield
4. Compare your scenario with optimal conditions below
5. Adjust inputs to maximize predicted yield</t>
    </r>
  </si>
  <si>
    <r>
      <rPr>
        <b/>
        <i/>
        <sz val="20"/>
        <color theme="4" tint="-0.249977111117893"/>
        <rFont val="Calibri"/>
        <family val="2"/>
        <scheme val="minor"/>
      </rPr>
      <t>🔍 KEY INSIGHTS: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8"/>
        <color rgb="FFBD6947"/>
        <rFont val="Calibri"/>
        <family val="2"/>
        <scheme val="minor"/>
      </rPr>
      <t>- Random Forest outperforms other models by 14% accuracy
- Temperature and precipitation are the strongest yield predictors
- Optimal conditions can increase yields by up to 20%
- Model achieves professional-grade 92.1% prediction accuracy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</si>
</sst>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i/>
      <sz val="12"/>
      <color theme="8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i/>
      <sz val="12"/>
      <color theme="5" tint="-0.499984740745262"/>
      <name val="Calibri"/>
      <family val="2"/>
      <scheme val="minor"/>
    </font>
    <font>
      <b/>
      <sz val="24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2"/>
      <color theme="8" tint="-0.249977111117893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i/>
      <sz val="12"/>
      <color rgb="FFBD6947"/>
      <name val="Calibri"/>
      <family val="2"/>
      <scheme val="minor"/>
    </font>
    <font>
      <b/>
      <sz val="12"/>
      <color rgb="FFBD6947"/>
      <name val="Calibri"/>
      <family val="2"/>
      <scheme val="minor"/>
    </font>
    <font>
      <b/>
      <sz val="16"/>
      <color rgb="FFBD6947"/>
      <name val="Calibri"/>
      <family val="2"/>
      <scheme val="minor"/>
    </font>
    <font>
      <b/>
      <sz val="18"/>
      <color rgb="FFBD6947"/>
      <name val="Calibri"/>
      <family val="2"/>
      <scheme val="minor"/>
    </font>
    <font>
      <b/>
      <sz val="22"/>
      <color rgb="FFBD6947"/>
      <name val="Calibri"/>
      <family val="2"/>
      <scheme val="minor"/>
    </font>
    <font>
      <b/>
      <sz val="24"/>
      <color rgb="FFBD6947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48"/>
      <color rgb="FF7030A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i/>
      <sz val="20"/>
      <color theme="4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135">
        <stop position="0">
          <color theme="0"/>
        </stop>
        <stop position="1">
          <color theme="4" tint="0.59999389629810485"/>
        </stop>
      </gradientFill>
    </fill>
    <fill>
      <gradientFill degree="90">
        <stop position="0">
          <color theme="0"/>
        </stop>
        <stop position="1">
          <color rgb="FFE7B3AC"/>
        </stop>
      </gradientFill>
    </fill>
    <fill>
      <gradientFill degree="90">
        <stop position="0">
          <color rgb="FFFFECAF"/>
        </stop>
        <stop position="1">
          <color theme="5" tint="0.80001220740379042"/>
        </stop>
      </gradientFill>
    </fill>
    <fill>
      <gradientFill degree="90">
        <stop position="0">
          <color rgb="FFEFCEC9"/>
        </stop>
        <stop position="1">
          <color theme="4" tint="0.59999389629810485"/>
        </stop>
      </gradientFill>
    </fill>
    <fill>
      <gradientFill degree="135">
        <stop position="0">
          <color rgb="FFEFCEC9"/>
        </stop>
        <stop position="1">
          <color theme="4" tint="0.80001220740379042"/>
        </stop>
      </gradientFill>
    </fill>
    <fill>
      <gradientFill degree="135">
        <stop position="0">
          <color theme="4" tint="0.59999389629810485"/>
        </stop>
        <stop position="1">
          <color theme="4" tint="0.80001220740379042"/>
        </stop>
      </gradientFill>
    </fill>
    <fill>
      <gradientFill degree="90">
        <stop position="0">
          <color rgb="FFEFCEC9"/>
        </stop>
        <stop position="1">
          <color theme="5" tint="0.80001220740379042"/>
        </stop>
      </gradientFill>
    </fill>
    <fill>
      <gradientFill degree="135">
        <stop position="0">
          <color theme="9" tint="0.80001220740379042"/>
        </stop>
        <stop position="1">
          <color theme="9" tint="0.59999389629810485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rgb="FFF9F9D7"/>
      </patternFill>
    </fill>
    <fill>
      <gradientFill degree="90">
        <stop position="0">
          <color theme="4" tint="0.59999389629810485"/>
        </stop>
        <stop position="1">
          <color rgb="FFF9F9D7"/>
        </stop>
      </gradientFill>
    </fill>
    <fill>
      <gradientFill degree="90">
        <stop position="0">
          <color rgb="FFF9F9D7"/>
        </stop>
        <stop position="1">
          <color rgb="FFEFCEC9"/>
        </stop>
      </gradientFill>
    </fill>
    <fill>
      <gradientFill degree="135">
        <stop position="0">
          <color theme="7" tint="0.80001220740379042"/>
        </stop>
        <stop position="1">
          <color theme="9" tint="0.80001220740379042"/>
        </stop>
      </gradientFill>
    </fill>
    <fill>
      <gradientFill degree="90">
        <stop position="0">
          <color theme="4" tint="0.80001220740379042"/>
        </stop>
        <stop position="1">
          <color theme="4" tint="0.59999389629810485"/>
        </stop>
      </gradientFill>
    </fill>
    <fill>
      <gradientFill degree="135">
        <stop position="0">
          <color rgb="FFEFCEC9"/>
        </stop>
        <stop position="1">
          <color rgb="FFF9F9D7"/>
        </stop>
      </gradient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/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6" fillId="4" borderId="8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10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right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27" fillId="6" borderId="10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24" fillId="7" borderId="0" xfId="0" applyFont="1" applyFill="1" applyAlignment="1">
      <alignment horizontal="center" vertical="center" wrapText="1"/>
    </xf>
    <xf numFmtId="0" fontId="28" fillId="2" borderId="1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 vertical="center"/>
    </xf>
    <xf numFmtId="0" fontId="29" fillId="9" borderId="32" xfId="0" applyFont="1" applyFill="1" applyBorder="1" applyAlignment="1">
      <alignment horizontal="center" vertical="center"/>
    </xf>
    <xf numFmtId="0" fontId="29" fillId="9" borderId="33" xfId="0" applyFont="1" applyFill="1" applyBorder="1" applyAlignment="1">
      <alignment horizontal="center" vertical="center"/>
    </xf>
    <xf numFmtId="0" fontId="30" fillId="10" borderId="24" xfId="0" applyFont="1" applyFill="1" applyBorder="1" applyAlignment="1">
      <alignment horizontal="center" vertical="center"/>
    </xf>
    <xf numFmtId="0" fontId="30" fillId="10" borderId="0" xfId="0" applyFont="1" applyFill="1" applyBorder="1" applyAlignment="1">
      <alignment horizontal="center" vertical="center"/>
    </xf>
    <xf numFmtId="0" fontId="30" fillId="10" borderId="26" xfId="0" applyFont="1" applyFill="1" applyBorder="1" applyAlignment="1">
      <alignment horizontal="center" vertical="center"/>
    </xf>
    <xf numFmtId="0" fontId="30" fillId="10" borderId="27" xfId="0" applyFont="1" applyFill="1" applyBorder="1" applyAlignment="1">
      <alignment horizontal="center" vertical="center"/>
    </xf>
    <xf numFmtId="0" fontId="18" fillId="12" borderId="25" xfId="0" applyFont="1" applyFill="1" applyBorder="1" applyAlignment="1">
      <alignment horizontal="center" vertical="center"/>
    </xf>
    <xf numFmtId="0" fontId="18" fillId="12" borderId="28" xfId="0" applyFont="1" applyFill="1" applyBorder="1" applyAlignment="1">
      <alignment horizontal="center" vertical="center"/>
    </xf>
    <xf numFmtId="0" fontId="23" fillId="10" borderId="21" xfId="0" applyFont="1" applyFill="1" applyBorder="1" applyAlignment="1">
      <alignment horizontal="center" vertical="center"/>
    </xf>
    <xf numFmtId="0" fontId="23" fillId="10" borderId="22" xfId="0" applyFont="1" applyFill="1" applyBorder="1" applyAlignment="1">
      <alignment horizontal="center" vertical="center"/>
    </xf>
    <xf numFmtId="0" fontId="23" fillId="10" borderId="23" xfId="0" applyFont="1" applyFill="1" applyBorder="1" applyAlignment="1">
      <alignment horizontal="center" vertical="center"/>
    </xf>
    <xf numFmtId="0" fontId="23" fillId="10" borderId="24" xfId="0" applyFont="1" applyFill="1" applyBorder="1" applyAlignment="1">
      <alignment horizontal="center" vertical="center"/>
    </xf>
    <xf numFmtId="0" fontId="23" fillId="10" borderId="0" xfId="0" applyFont="1" applyFill="1" applyBorder="1" applyAlignment="1">
      <alignment horizontal="center" vertical="center"/>
    </xf>
    <xf numFmtId="0" fontId="23" fillId="10" borderId="25" xfId="0" applyFont="1" applyFill="1" applyBorder="1" applyAlignment="1">
      <alignment horizontal="center" vertical="center"/>
    </xf>
    <xf numFmtId="0" fontId="29" fillId="9" borderId="29" xfId="0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0" fontId="29" fillId="9" borderId="31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13" fillId="11" borderId="37" xfId="0" applyFont="1" applyFill="1" applyBorder="1" applyAlignment="1">
      <alignment horizontal="center" vertical="center"/>
    </xf>
    <xf numFmtId="0" fontId="13" fillId="11" borderId="38" xfId="0" applyFont="1" applyFill="1" applyBorder="1" applyAlignment="1">
      <alignment horizontal="center" vertical="center"/>
    </xf>
    <xf numFmtId="0" fontId="13" fillId="11" borderId="3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40" xfId="0" applyFont="1" applyFill="1" applyBorder="1" applyAlignment="1">
      <alignment horizontal="center" vertical="center"/>
    </xf>
    <xf numFmtId="0" fontId="12" fillId="11" borderId="39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42" xfId="0" applyFont="1" applyFill="1" applyBorder="1" applyAlignment="1">
      <alignment horizontal="center" vertical="center"/>
    </xf>
    <xf numFmtId="0" fontId="11" fillId="14" borderId="40" xfId="0" applyFont="1" applyFill="1" applyBorder="1" applyAlignment="1">
      <alignment horizontal="center" vertical="center"/>
    </xf>
    <xf numFmtId="0" fontId="11" fillId="14" borderId="43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45" xfId="0" applyFont="1" applyFill="1" applyBorder="1" applyAlignment="1">
      <alignment horizontal="center" vertical="center"/>
    </xf>
    <xf numFmtId="0" fontId="28" fillId="13" borderId="44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31" fillId="16" borderId="13" xfId="0" applyFont="1" applyFill="1" applyBorder="1" applyAlignment="1">
      <alignment horizontal="center" vertical="center"/>
    </xf>
    <xf numFmtId="0" fontId="31" fillId="16" borderId="14" xfId="0" applyFont="1" applyFill="1" applyBorder="1" applyAlignment="1">
      <alignment horizontal="center" vertical="center"/>
    </xf>
    <xf numFmtId="0" fontId="31" fillId="16" borderId="15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2" fontId="34" fillId="16" borderId="16" xfId="0" applyNumberFormat="1" applyFont="1" applyFill="1" applyBorder="1" applyAlignment="1">
      <alignment horizontal="center"/>
    </xf>
    <xf numFmtId="2" fontId="34" fillId="16" borderId="0" xfId="0" applyNumberFormat="1" applyFont="1" applyFill="1" applyBorder="1" applyAlignment="1">
      <alignment horizontal="center"/>
    </xf>
    <xf numFmtId="2" fontId="34" fillId="16" borderId="17" xfId="0" applyNumberFormat="1" applyFont="1" applyFill="1" applyBorder="1" applyAlignment="1">
      <alignment horizontal="center"/>
    </xf>
    <xf numFmtId="0" fontId="33" fillId="16" borderId="16" xfId="0" applyFont="1" applyFill="1" applyBorder="1" applyAlignment="1">
      <alignment horizontal="center"/>
    </xf>
    <xf numFmtId="0" fontId="33" fillId="16" borderId="0" xfId="0" applyFont="1" applyFill="1" applyBorder="1" applyAlignment="1">
      <alignment horizontal="center"/>
    </xf>
    <xf numFmtId="0" fontId="33" fillId="16" borderId="17" xfId="0" applyFont="1" applyFill="1" applyBorder="1" applyAlignment="1">
      <alignment horizontal="center"/>
    </xf>
    <xf numFmtId="0" fontId="33" fillId="16" borderId="18" xfId="0" applyFont="1" applyFill="1" applyBorder="1" applyAlignment="1">
      <alignment horizontal="center"/>
    </xf>
    <xf numFmtId="0" fontId="33" fillId="16" borderId="19" xfId="0" applyFont="1" applyFill="1" applyBorder="1" applyAlignment="1">
      <alignment horizontal="center"/>
    </xf>
    <xf numFmtId="0" fontId="33" fillId="16" borderId="20" xfId="0" applyFont="1" applyFill="1" applyBorder="1" applyAlignment="1">
      <alignment horizontal="center"/>
    </xf>
    <xf numFmtId="0" fontId="32" fillId="17" borderId="46" xfId="0" applyFont="1" applyFill="1" applyBorder="1" applyAlignment="1">
      <alignment horizontal="center" vertical="center"/>
    </xf>
    <xf numFmtId="0" fontId="32" fillId="17" borderId="47" xfId="0" applyFont="1" applyFill="1" applyBorder="1" applyAlignment="1">
      <alignment horizontal="center" vertical="center"/>
    </xf>
    <xf numFmtId="0" fontId="32" fillId="17" borderId="48" xfId="0" applyFont="1" applyFill="1" applyBorder="1" applyAlignment="1">
      <alignment horizontal="center" vertical="center"/>
    </xf>
    <xf numFmtId="0" fontId="32" fillId="17" borderId="49" xfId="0" applyFont="1" applyFill="1" applyBorder="1" applyAlignment="1">
      <alignment horizontal="center" vertical="center"/>
    </xf>
    <xf numFmtId="0" fontId="32" fillId="17" borderId="0" xfId="0" applyFont="1" applyFill="1" applyBorder="1" applyAlignment="1">
      <alignment horizontal="center" vertical="center"/>
    </xf>
    <xf numFmtId="0" fontId="32" fillId="17" borderId="50" xfId="0" applyFont="1" applyFill="1" applyBorder="1" applyAlignment="1">
      <alignment horizontal="center" vertical="center"/>
    </xf>
    <xf numFmtId="0" fontId="26" fillId="8" borderId="54" xfId="0" applyFont="1" applyFill="1" applyBorder="1" applyAlignment="1">
      <alignment horizontal="center"/>
    </xf>
    <xf numFmtId="0" fontId="26" fillId="8" borderId="55" xfId="0" applyFont="1" applyFill="1" applyBorder="1" applyAlignment="1">
      <alignment horizontal="center"/>
    </xf>
    <xf numFmtId="0" fontId="26" fillId="8" borderId="56" xfId="0" applyFont="1" applyFill="1" applyBorder="1" applyAlignment="1">
      <alignment horizontal="center"/>
    </xf>
    <xf numFmtId="0" fontId="22" fillId="8" borderId="57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8" borderId="58" xfId="0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horizontal="center" vertical="center"/>
    </xf>
    <xf numFmtId="0" fontId="22" fillId="8" borderId="60" xfId="0" applyFont="1" applyFill="1" applyBorder="1" applyAlignment="1">
      <alignment horizontal="center" vertical="center"/>
    </xf>
    <xf numFmtId="0" fontId="22" fillId="8" borderId="61" xfId="0" applyFont="1" applyFill="1" applyBorder="1" applyAlignment="1">
      <alignment horizontal="center" vertical="center"/>
    </xf>
    <xf numFmtId="0" fontId="35" fillId="19" borderId="13" xfId="0" applyFont="1" applyFill="1" applyBorder="1" applyAlignment="1">
      <alignment horizontal="center" vertical="center"/>
    </xf>
    <xf numFmtId="0" fontId="35" fillId="19" borderId="14" xfId="0" applyFont="1" applyFill="1" applyBorder="1" applyAlignment="1">
      <alignment horizontal="center" vertical="center"/>
    </xf>
    <xf numFmtId="0" fontId="35" fillId="19" borderId="15" xfId="0" applyFont="1" applyFill="1" applyBorder="1" applyAlignment="1">
      <alignment horizontal="center" vertical="center"/>
    </xf>
    <xf numFmtId="0" fontId="35" fillId="19" borderId="18" xfId="0" applyFont="1" applyFill="1" applyBorder="1" applyAlignment="1">
      <alignment horizontal="center" vertical="center"/>
    </xf>
    <xf numFmtId="0" fontId="35" fillId="19" borderId="19" xfId="0" applyFont="1" applyFill="1" applyBorder="1" applyAlignment="1">
      <alignment horizontal="center" vertical="center"/>
    </xf>
    <xf numFmtId="0" fontId="35" fillId="19" borderId="20" xfId="0" applyFont="1" applyFill="1" applyBorder="1" applyAlignment="1">
      <alignment horizontal="center" vertical="center"/>
    </xf>
    <xf numFmtId="0" fontId="36" fillId="17" borderId="49" xfId="0" applyFont="1" applyFill="1" applyBorder="1" applyAlignment="1">
      <alignment horizontal="center" vertical="center"/>
    </xf>
    <xf numFmtId="0" fontId="36" fillId="17" borderId="0" xfId="0" applyFont="1" applyFill="1" applyBorder="1" applyAlignment="1">
      <alignment horizontal="center" vertical="center"/>
    </xf>
    <xf numFmtId="0" fontId="36" fillId="17" borderId="50" xfId="0" applyFont="1" applyFill="1" applyBorder="1" applyAlignment="1">
      <alignment horizontal="center" vertical="center"/>
    </xf>
    <xf numFmtId="0" fontId="36" fillId="17" borderId="51" xfId="0" applyFont="1" applyFill="1" applyBorder="1" applyAlignment="1">
      <alignment horizontal="center" vertical="center"/>
    </xf>
    <xf numFmtId="0" fontId="36" fillId="17" borderId="52" xfId="0" applyFont="1" applyFill="1" applyBorder="1" applyAlignment="1">
      <alignment horizontal="center" vertical="center"/>
    </xf>
    <xf numFmtId="0" fontId="36" fillId="17" borderId="53" xfId="0" applyFont="1" applyFill="1" applyBorder="1" applyAlignment="1">
      <alignment horizontal="center" vertical="center"/>
    </xf>
    <xf numFmtId="0" fontId="15" fillId="0" borderId="0" xfId="0" applyFont="1"/>
    <xf numFmtId="2" fontId="15" fillId="0" borderId="0" xfId="0" applyNumberFormat="1" applyFont="1"/>
    <xf numFmtId="0" fontId="6" fillId="13" borderId="0" xfId="0" applyFont="1" applyFill="1" applyAlignment="1">
      <alignment wrapText="1"/>
    </xf>
    <xf numFmtId="0" fontId="7" fillId="18" borderId="0" xfId="0" applyFont="1" applyFill="1" applyBorder="1" applyAlignment="1">
      <alignment horizontal="left" vertical="center" wrapText="1"/>
    </xf>
    <xf numFmtId="0" fontId="8" fillId="20" borderId="13" xfId="0" applyFont="1" applyFill="1" applyBorder="1" applyAlignment="1">
      <alignment horizontal="left" wrapText="1"/>
    </xf>
    <xf numFmtId="0" fontId="8" fillId="20" borderId="14" xfId="0" applyFont="1" applyFill="1" applyBorder="1" applyAlignment="1">
      <alignment horizontal="left"/>
    </xf>
    <xf numFmtId="0" fontId="8" fillId="20" borderId="15" xfId="0" applyFont="1" applyFill="1" applyBorder="1" applyAlignment="1">
      <alignment horizontal="left"/>
    </xf>
    <xf numFmtId="0" fontId="8" fillId="20" borderId="16" xfId="0" applyFont="1" applyFill="1" applyBorder="1" applyAlignment="1">
      <alignment horizontal="left"/>
    </xf>
    <xf numFmtId="0" fontId="8" fillId="20" borderId="0" xfId="0" applyFont="1" applyFill="1" applyBorder="1" applyAlignment="1">
      <alignment horizontal="left"/>
    </xf>
    <xf numFmtId="0" fontId="8" fillId="20" borderId="17" xfId="0" applyFont="1" applyFill="1" applyBorder="1" applyAlignment="1">
      <alignment horizontal="left"/>
    </xf>
    <xf numFmtId="0" fontId="8" fillId="20" borderId="18" xfId="0" applyFont="1" applyFill="1" applyBorder="1" applyAlignment="1">
      <alignment horizontal="left"/>
    </xf>
    <xf numFmtId="0" fontId="8" fillId="20" borderId="19" xfId="0" applyFont="1" applyFill="1" applyBorder="1" applyAlignment="1">
      <alignment horizontal="left"/>
    </xf>
    <xf numFmtId="0" fontId="8" fillId="20" borderId="20" xfId="0" applyFont="1" applyFill="1" applyBorder="1" applyAlignment="1">
      <alignment horizontal="left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theme="4" tint="0.59996337778862885"/>
      </font>
      <fill>
        <patternFill>
          <bgColor theme="4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BD6947"/>
      <color rgb="FFF9F9D7"/>
      <color rgb="FFE7B3AC"/>
      <color rgb="FFEFCEC9"/>
      <color rgb="FF149FCA"/>
      <color rgb="FFFF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solidFill>
                  <a:srgbClr val="C00000"/>
                </a:solidFill>
              </a:rPr>
              <a:t>AI Model Performance Comparison</a:t>
            </a:r>
            <a:endParaRPr lang="en-US" sz="1400" b="1" i="1">
              <a:solidFill>
                <a:srgbClr val="C00000"/>
              </a:solidFill>
            </a:endParaRPr>
          </a:p>
        </c:rich>
      </c:tx>
      <c:layout/>
      <c:overlay val="0"/>
      <c:spPr>
        <a:solidFill>
          <a:srgbClr val="E7B3A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545076816537994E-2"/>
          <c:y val="0.15319444444444447"/>
          <c:w val="0.90260801764600274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'DATA TABLES'!$D$2</c:f>
              <c:strCache>
                <c:ptCount val="1"/>
                <c:pt idx="0">
                  <c:v>R_squared</c:v>
                </c:pt>
              </c:strCache>
            </c:strRef>
          </c:tx>
          <c:spPr>
            <a:gradFill>
              <a:gsLst>
                <a:gs pos="0">
                  <a:srgbClr val="BD6947"/>
                </a:gs>
                <a:gs pos="74000">
                  <a:schemeClr val="accent1">
                    <a:lumMod val="75000"/>
                  </a:schemeClr>
                </a:gs>
                <a:gs pos="83000">
                  <a:schemeClr val="accent1">
                    <a:lumMod val="5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87622149837133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387622149837133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270358306188829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TABLES'!$A$3:$A$5</c:f>
              <c:strCache>
                <c:ptCount val="3"/>
                <c:pt idx="0">
                  <c:v>Linear Regression</c:v>
                </c:pt>
                <c:pt idx="1">
                  <c:v>Random Forest</c:v>
                </c:pt>
                <c:pt idx="2">
                  <c:v>Decision Tree</c:v>
                </c:pt>
              </c:strCache>
            </c:strRef>
          </c:cat>
          <c:val>
            <c:numRef>
              <c:f>'DATA TABLES'!$D$3:$D$5</c:f>
              <c:numCache>
                <c:formatCode>General</c:formatCode>
                <c:ptCount val="3"/>
                <c:pt idx="0">
                  <c:v>0.35399999999999998</c:v>
                </c:pt>
                <c:pt idx="1">
                  <c:v>0.92100000000000004</c:v>
                </c:pt>
                <c:pt idx="2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6884184"/>
        <c:axId val="436882616"/>
        <c:axId val="0"/>
      </c:bar3DChart>
      <c:catAx>
        <c:axId val="4368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616"/>
        <c:crosses val="autoZero"/>
        <c:auto val="1"/>
        <c:lblAlgn val="ctr"/>
        <c:lblOffset val="100"/>
        <c:noMultiLvlLbl val="0"/>
      </c:catAx>
      <c:valAx>
        <c:axId val="436882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EFCEC9"/>
        </a:gs>
        <a:gs pos="74000">
          <a:schemeClr val="accent1">
            <a:lumMod val="60000"/>
            <a:lumOff val="40000"/>
          </a:schemeClr>
        </a:gs>
        <a:gs pos="83000">
          <a:schemeClr val="accent1">
            <a:lumMod val="60000"/>
            <a:lumOff val="40000"/>
          </a:schemeClr>
        </a:gs>
        <a:gs pos="100000">
          <a:schemeClr val="accent1">
            <a:lumMod val="75000"/>
          </a:schemeClr>
        </a:gs>
      </a:gsLst>
      <a:lin ang="6000000" scaled="0"/>
    </a:gradFill>
    <a:ln w="9525" cap="flat" cmpd="sng" algn="ctr">
      <a:solidFill>
        <a:srgbClr val="BD6947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none" strike="noStrike" baseline="0">
                <a:solidFill>
                  <a:srgbClr val="C00000"/>
                </a:solidFill>
              </a:rPr>
              <a:t>Critical Success Factors</a:t>
            </a:r>
            <a:endParaRPr lang="en-US" sz="1600" b="1" i="1">
              <a:solidFill>
                <a:srgbClr val="C00000"/>
              </a:solidFill>
            </a:endParaRPr>
          </a:p>
        </c:rich>
      </c:tx>
      <c:layout/>
      <c:overlay val="0"/>
      <c:spPr>
        <a:solidFill>
          <a:srgbClr val="E7B3A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TABLES'!$B$9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BD6947"/>
                  </a:gs>
                  <a:gs pos="74000">
                    <a:schemeClr val="accent1">
                      <a:lumMod val="75000"/>
                    </a:schemeClr>
                  </a:gs>
                  <a:gs pos="83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10800000" scaled="0"/>
              </a:gradFill>
              <a:ln>
                <a:solidFill>
                  <a:srgbClr val="BD6947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BD6947"/>
                  </a:gs>
                  <a:gs pos="74000">
                    <a:schemeClr val="accent1">
                      <a:lumMod val="75000"/>
                    </a:schemeClr>
                  </a:gs>
                  <a:gs pos="83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10800000" scaled="0"/>
              </a:gradFill>
              <a:ln>
                <a:solidFill>
                  <a:srgbClr val="BD6947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BD6947"/>
                  </a:gs>
                  <a:gs pos="74000">
                    <a:schemeClr val="accent1">
                      <a:lumMod val="75000"/>
                    </a:schemeClr>
                  </a:gs>
                  <a:gs pos="83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10800000" scaled="0"/>
              </a:gradFill>
              <a:ln>
                <a:solidFill>
                  <a:srgbClr val="BD6947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BD6947"/>
                  </a:gs>
                  <a:gs pos="74000">
                    <a:schemeClr val="accent1">
                      <a:lumMod val="75000"/>
                    </a:schemeClr>
                  </a:gs>
                  <a:gs pos="83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10800000" scaled="0"/>
              </a:gradFill>
              <a:ln>
                <a:solidFill>
                  <a:srgbClr val="BD6947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BD6947"/>
                  </a:gs>
                  <a:gs pos="74000">
                    <a:schemeClr val="accent1">
                      <a:lumMod val="75000"/>
                    </a:schemeClr>
                  </a:gs>
                  <a:gs pos="83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10800000" scaled="0"/>
              </a:gradFill>
              <a:ln>
                <a:solidFill>
                  <a:srgbClr val="BD6947"/>
                </a:solidFill>
              </a:ln>
              <a:effectLst/>
            </c:spPr>
          </c:dPt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TABLES'!$A$10:$A$14</c:f>
              <c:strCache>
                <c:ptCount val="5"/>
                <c:pt idx="0">
                  <c:v>organic_matter</c:v>
                </c:pt>
                <c:pt idx="1">
                  <c:v>fertilizer_n</c:v>
                </c:pt>
                <c:pt idx="2">
                  <c:v>gdd</c:v>
                </c:pt>
                <c:pt idx="3">
                  <c:v>temperature</c:v>
                </c:pt>
                <c:pt idx="4">
                  <c:v>precipitation</c:v>
                </c:pt>
              </c:strCache>
            </c:strRef>
          </c:cat>
          <c:val>
            <c:numRef>
              <c:f>'DATA TABLES'!$B$10:$B$14</c:f>
              <c:numCache>
                <c:formatCode>General</c:formatCode>
                <c:ptCount val="5"/>
                <c:pt idx="0">
                  <c:v>32.1097143817004</c:v>
                </c:pt>
                <c:pt idx="1">
                  <c:v>30.492625995845401</c:v>
                </c:pt>
                <c:pt idx="2">
                  <c:v>30.0567289787476</c:v>
                </c:pt>
                <c:pt idx="3">
                  <c:v>29.624659360593999</c:v>
                </c:pt>
                <c:pt idx="4">
                  <c:v>29.550025779940999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1109544"/>
        <c:axId val="581112680"/>
      </c:barChart>
      <c:catAx>
        <c:axId val="58110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2680"/>
        <c:crosses val="autoZero"/>
        <c:auto val="1"/>
        <c:lblAlgn val="ctr"/>
        <c:lblOffset val="100"/>
        <c:noMultiLvlLbl val="0"/>
      </c:catAx>
      <c:valAx>
        <c:axId val="5811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0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EFCEC9"/>
        </a:gs>
        <a:gs pos="74000">
          <a:schemeClr val="accent1">
            <a:lumMod val="60000"/>
            <a:lumOff val="40000"/>
          </a:schemeClr>
        </a:gs>
        <a:gs pos="83000">
          <a:schemeClr val="accent1">
            <a:lumMod val="60000"/>
            <a:lumOff val="40000"/>
          </a:schemeClr>
        </a:gs>
        <a:gs pos="100000">
          <a:schemeClr val="accent1">
            <a:lumMod val="75000"/>
          </a:schemeClr>
        </a:gs>
      </a:gsLst>
      <a:lin ang="10800000" scaled="0"/>
    </a:gradFill>
    <a:ln w="9525" cap="flat" cmpd="sng" algn="ctr">
      <a:solidFill>
        <a:srgbClr val="BD6947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12</xdr:row>
      <xdr:rowOff>12700</xdr:rowOff>
    </xdr:from>
    <xdr:to>
      <xdr:col>8</xdr:col>
      <xdr:colOff>609599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301624</xdr:colOff>
      <xdr:row>12</xdr:row>
      <xdr:rowOff>0</xdr:rowOff>
    </xdr:from>
    <xdr:to>
      <xdr:col>17</xdr:col>
      <xdr:colOff>6349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26:G30" totalsRowShown="0" dataDxfId="5">
  <autoFilter ref="B26:G30"/>
  <tableColumns count="6">
    <tableColumn id="1" name="Scenario" dataDxfId="3"/>
    <tableColumn id="2" name="Temperature" dataDxfId="4"/>
    <tableColumn id="3" name="Precipitation" dataDxfId="9"/>
    <tableColumn id="4" name="Organic_matter" dataDxfId="8"/>
    <tableColumn id="5" name="Fertilizer" dataDxfId="7"/>
    <tableColumn id="6" name="Predicted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ModelData" displayName="ModelData" ref="A2:D5" totalsRowShown="0">
  <autoFilter ref="A2:D5"/>
  <tableColumns count="4">
    <tableColumn id="1" name="Model"/>
    <tableColumn id="2" name="RMSE"/>
    <tableColumn id="3" name="MAE"/>
    <tableColumn id="4" name="R_squared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" name="FeatureData" displayName="FeatureData" ref="A9:B21" totalsRowShown="0">
  <autoFilter ref="A9:B21"/>
  <tableColumns count="2">
    <tableColumn id="1" name="Feature"/>
    <tableColumn id="2" name="Importanc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YieldCategories" displayName="YieldCategories" ref="A25:C30" totalsRowShown="0">
  <autoFilter ref="A25:C30"/>
  <tableColumns count="3">
    <tableColumn id="1" name="Yield_Range"/>
    <tableColumn id="2" name="Category"/>
    <tableColumn id="3" name="Color_Cod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5" name="PredictionScenarios" displayName="PredictionScenarios" ref="F2:R380" totalsRowShown="0" tableBorderDxfId="23">
  <autoFilter ref="F2:R380"/>
  <tableColumns count="13">
    <tableColumn id="1" name="temperature"/>
    <tableColumn id="2" name="precipitation"/>
    <tableColumn id="3" name="organic_matter"/>
    <tableColumn id="4" name="fertilizer_n"/>
    <tableColumn id="5" name="gdd"/>
    <tableColumn id="6" name="ph_level"/>
    <tableColumn id="7" name="nitrogen_ppm"/>
    <tableColumn id="8" name="phosphorus_ppm"/>
    <tableColumn id="9" name="potassium_ppm"/>
    <tableColumn id="10" name="fertilizer_p"/>
    <tableColumn id="11" name="fertilizer_k"/>
    <tableColumn id="12" name="irrigation"/>
    <tableColumn id="13" name="predicted_yiel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6" zoomScale="55" zoomScaleNormal="55" workbookViewId="0">
      <selection activeCell="U18" sqref="U18"/>
    </sheetView>
  </sheetViews>
  <sheetFormatPr defaultRowHeight="14.5" x14ac:dyDescent="0.35"/>
  <sheetData>
    <row r="1" spans="1:17" ht="15" customHeight="1" x14ac:dyDescent="0.35">
      <c r="A1" s="48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ht="14.5" customHeight="1" x14ac:dyDescent="0.3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ht="18" customHeight="1" x14ac:dyDescent="0.35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7" ht="14.5" customHeight="1" x14ac:dyDescent="0.35">
      <c r="A4" s="50" t="s">
        <v>43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1:17" ht="15" thickBot="1" x14ac:dyDescent="0.4"/>
    <row r="6" spans="1:17" ht="15" thickTop="1" x14ac:dyDescent="0.35">
      <c r="B6" s="24" t="s">
        <v>44</v>
      </c>
      <c r="C6" s="25"/>
      <c r="D6" s="25"/>
      <c r="E6" s="25"/>
      <c r="F6" s="26"/>
      <c r="H6" s="30" t="s">
        <v>46</v>
      </c>
      <c r="I6" s="31"/>
      <c r="J6" s="31"/>
      <c r="K6" s="31"/>
      <c r="L6" s="32"/>
      <c r="N6" s="36" t="s">
        <v>48</v>
      </c>
      <c r="O6" s="37"/>
      <c r="P6" s="38"/>
    </row>
    <row r="7" spans="1:17" ht="14.5" customHeight="1" x14ac:dyDescent="0.35">
      <c r="B7" s="27"/>
      <c r="C7" s="28"/>
      <c r="D7" s="28"/>
      <c r="E7" s="28"/>
      <c r="F7" s="29"/>
      <c r="H7" s="33"/>
      <c r="I7" s="34"/>
      <c r="J7" s="34"/>
      <c r="K7" s="34"/>
      <c r="L7" s="35"/>
      <c r="N7" s="39"/>
      <c r="O7" s="40"/>
      <c r="P7" s="41"/>
    </row>
    <row r="8" spans="1:17" ht="14.5" customHeight="1" x14ac:dyDescent="0.35">
      <c r="B8" s="4" t="str">
        <f>INDEX(ModelData[Model],MATCH(MAX(ModelData[R_squared]),ModelData[R_squared],0))</f>
        <v>Random Forest</v>
      </c>
      <c r="C8" s="5"/>
      <c r="D8" s="5"/>
      <c r="E8" s="5"/>
      <c r="F8" s="6"/>
      <c r="H8" s="17" t="str">
        <f>TEXT(MAX(ModelData[R_squared]),"0.0%")</f>
        <v>92.1%</v>
      </c>
      <c r="I8" s="15"/>
      <c r="J8" s="15"/>
      <c r="K8" s="15"/>
      <c r="L8" s="18"/>
      <c r="N8" s="42" t="str">
        <f>INDEX(ModelData[RMSE],MATCH(MAX(ModelData[R_squared]),ModelData[R_squared],0)) &amp; "bu/acre"</f>
        <v>3.96bu/acre</v>
      </c>
      <c r="O8" s="43"/>
      <c r="P8" s="44"/>
    </row>
    <row r="9" spans="1:17" ht="14.5" customHeight="1" x14ac:dyDescent="0.35">
      <c r="B9" s="4"/>
      <c r="C9" s="5"/>
      <c r="D9" s="5"/>
      <c r="E9" s="5"/>
      <c r="F9" s="6"/>
      <c r="H9" s="17"/>
      <c r="I9" s="15"/>
      <c r="J9" s="15"/>
      <c r="K9" s="15"/>
      <c r="L9" s="18"/>
      <c r="N9" s="42"/>
      <c r="O9" s="43"/>
      <c r="P9" s="44"/>
    </row>
    <row r="10" spans="1:17" ht="18.5" customHeight="1" x14ac:dyDescent="0.35">
      <c r="B10" s="7" t="s">
        <v>45</v>
      </c>
      <c r="C10" s="8"/>
      <c r="D10" s="11" t="str">
        <f xml:space="preserve"> TEXT(MAX(ModelData[R_squared]),"0.0%")</f>
        <v>92.1%</v>
      </c>
      <c r="E10" s="11"/>
      <c r="F10" s="12"/>
      <c r="H10" s="19" t="s">
        <v>47</v>
      </c>
      <c r="I10" s="16"/>
      <c r="J10" s="16"/>
      <c r="K10" s="16"/>
      <c r="L10" s="20"/>
      <c r="N10" s="42"/>
      <c r="O10" s="43"/>
      <c r="P10" s="44"/>
    </row>
    <row r="11" spans="1:17" ht="15" thickBot="1" x14ac:dyDescent="0.4">
      <c r="B11" s="9"/>
      <c r="C11" s="10"/>
      <c r="D11" s="13"/>
      <c r="E11" s="13"/>
      <c r="F11" s="14"/>
      <c r="H11" s="21"/>
      <c r="I11" s="22"/>
      <c r="J11" s="22"/>
      <c r="K11" s="22"/>
      <c r="L11" s="23"/>
      <c r="N11" s="45"/>
      <c r="O11" s="46"/>
      <c r="P11" s="47"/>
    </row>
    <row r="12" spans="1:17" ht="15" thickTop="1" x14ac:dyDescent="0.35"/>
    <row r="30" spans="2:17" ht="14.5" customHeight="1" x14ac:dyDescent="0.35">
      <c r="B30" s="52" t="str">
        <f>"🎯 EXECUTIVE SUMMARY: Our " &amp; INDEX(ModelData[Model],MATCH(MAX(ModelData[R_squared]),ModelData[R_squared],0)) &amp; " algorithm delivers " &amp; TEXT(MAX(ModelData[R_squared]),"0.0%") &amp; " accuracy in crop yield prediction. This AI system analyzes " &amp; COUNTA(FeatureData[Feature]) &amp; " critical agricultural factors including weather patterns, soil conditions, and farming practices to provide reliable forecasts that enable data-driven agricultural decisions and optimize farm productivity."</f>
        <v>🎯 EXECUTIVE SUMMARY: Our Random Forest algorithm delivers 92.1% accuracy in crop yield prediction. This AI system analyzes 12 critical agricultural factors including weather patterns, soil conditions, and farming practices to provide reliable forecasts that enable data-driven agricultural decisions and optimize farm productivity.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spans="2:17" ht="14.5" customHeight="1" x14ac:dyDescent="0.35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spans="2:17" ht="14.5" customHeight="1" x14ac:dyDescent="0.35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spans="2:17" ht="14.5" customHeight="1" x14ac:dyDescent="0.35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spans="2:17" ht="14.5" customHeight="1" x14ac:dyDescent="0.35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2:17" ht="14.5" customHeight="1" x14ac:dyDescent="0.35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2:17" ht="15" thickBot="1" x14ac:dyDescent="0.4"/>
    <row r="37" spans="2:17" x14ac:dyDescent="0.35">
      <c r="B37" s="140" t="s">
        <v>75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2"/>
    </row>
    <row r="38" spans="2:17" x14ac:dyDescent="0.35">
      <c r="B38" s="143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</row>
    <row r="39" spans="2:17" x14ac:dyDescent="0.35">
      <c r="B39" s="143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5"/>
    </row>
    <row r="40" spans="2:17" x14ac:dyDescent="0.35">
      <c r="B40" s="143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5"/>
    </row>
    <row r="41" spans="2:17" x14ac:dyDescent="0.35">
      <c r="B41" s="143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5"/>
    </row>
    <row r="42" spans="2:17" x14ac:dyDescent="0.35">
      <c r="B42" s="143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5"/>
    </row>
    <row r="43" spans="2:17" x14ac:dyDescent="0.35">
      <c r="B43" s="143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5"/>
    </row>
    <row r="44" spans="2:17" ht="15" thickBot="1" x14ac:dyDescent="0.4">
      <c r="B44" s="146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8"/>
    </row>
  </sheetData>
  <mergeCells count="13">
    <mergeCell ref="B30:Q35"/>
    <mergeCell ref="B37:Q44"/>
    <mergeCell ref="D10:F11"/>
    <mergeCell ref="N6:P7"/>
    <mergeCell ref="B6:F7"/>
    <mergeCell ref="H6:L7"/>
    <mergeCell ref="N8:P11"/>
    <mergeCell ref="B8:F9"/>
    <mergeCell ref="H8:L9"/>
    <mergeCell ref="H10:L11"/>
    <mergeCell ref="B10:C11"/>
    <mergeCell ref="A1:Q3"/>
    <mergeCell ref="A4:Q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55" zoomScaleNormal="55" workbookViewId="0">
      <selection activeCell="S25" sqref="S25"/>
    </sheetView>
  </sheetViews>
  <sheetFormatPr defaultRowHeight="14.5" x14ac:dyDescent="0.35"/>
  <cols>
    <col min="2" max="2" width="13.08984375" customWidth="1"/>
    <col min="3" max="4" width="14.6328125" bestFit="1" customWidth="1"/>
    <col min="5" max="5" width="16.7265625" bestFit="1" customWidth="1"/>
    <col min="6" max="6" width="11.54296875" bestFit="1" customWidth="1"/>
    <col min="7" max="7" width="12" bestFit="1" customWidth="1"/>
  </cols>
  <sheetData>
    <row r="1" spans="1:21" ht="29" thickTop="1" x14ac:dyDescent="0.65">
      <c r="A1" s="115" t="s">
        <v>51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</row>
    <row r="2" spans="1:21" x14ac:dyDescent="0.35">
      <c r="A2" s="118" t="s">
        <v>52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</row>
    <row r="3" spans="1:21" ht="15" thickBot="1" x14ac:dyDescent="0.4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3"/>
    </row>
    <row r="4" spans="1:21" ht="15.5" thickTop="1" thickBot="1" x14ac:dyDescent="0.4"/>
    <row r="5" spans="1:21" ht="15" customHeight="1" thickTop="1" x14ac:dyDescent="0.35">
      <c r="B5" s="71" t="s">
        <v>53</v>
      </c>
      <c r="C5" s="72"/>
      <c r="D5" s="72"/>
      <c r="E5" s="73"/>
      <c r="G5" s="65" t="s">
        <v>56</v>
      </c>
      <c r="H5" s="66"/>
      <c r="I5" s="66"/>
      <c r="J5" s="67"/>
      <c r="L5" s="74" t="s">
        <v>58</v>
      </c>
      <c r="M5" s="75"/>
      <c r="N5" s="75"/>
      <c r="O5" s="76"/>
    </row>
    <row r="6" spans="1:21" ht="15.5" customHeight="1" thickBot="1" x14ac:dyDescent="0.4">
      <c r="B6" s="57"/>
      <c r="C6" s="56"/>
      <c r="D6" s="56"/>
      <c r="E6" s="58"/>
      <c r="G6" s="68"/>
      <c r="H6" s="69"/>
      <c r="I6" s="69"/>
      <c r="J6" s="70"/>
      <c r="L6" s="77"/>
      <c r="M6" s="78"/>
      <c r="N6" s="78"/>
      <c r="O6" s="79"/>
      <c r="Q6" s="139" t="s">
        <v>74</v>
      </c>
      <c r="R6" s="139"/>
      <c r="S6" s="139"/>
      <c r="T6" s="139"/>
      <c r="U6" s="139"/>
    </row>
    <row r="7" spans="1:21" ht="14.5" customHeight="1" x14ac:dyDescent="0.35">
      <c r="B7" s="86" t="s">
        <v>54</v>
      </c>
      <c r="C7" s="87"/>
      <c r="D7" s="87"/>
      <c r="E7" s="90">
        <v>76</v>
      </c>
      <c r="G7" s="59" t="s">
        <v>57</v>
      </c>
      <c r="H7" s="60"/>
      <c r="I7" s="60"/>
      <c r="J7" s="63">
        <v>4.5</v>
      </c>
      <c r="L7" s="80" t="s">
        <v>59</v>
      </c>
      <c r="M7" s="81"/>
      <c r="N7" s="81"/>
      <c r="O7" s="84">
        <v>180</v>
      </c>
      <c r="Q7" s="139"/>
      <c r="R7" s="139"/>
      <c r="S7" s="139"/>
      <c r="T7" s="139"/>
      <c r="U7" s="139"/>
    </row>
    <row r="8" spans="1:21" ht="15" customHeight="1" thickBot="1" x14ac:dyDescent="0.4">
      <c r="B8" s="86"/>
      <c r="C8" s="87"/>
      <c r="D8" s="87"/>
      <c r="E8" s="91"/>
      <c r="G8" s="59"/>
      <c r="H8" s="60"/>
      <c r="I8" s="60"/>
      <c r="J8" s="63"/>
      <c r="L8" s="80"/>
      <c r="M8" s="81"/>
      <c r="N8" s="81"/>
      <c r="O8" s="84"/>
      <c r="Q8" s="139"/>
      <c r="R8" s="139"/>
      <c r="S8" s="139"/>
      <c r="T8" s="139"/>
      <c r="U8" s="139"/>
    </row>
    <row r="9" spans="1:21" ht="14.5" customHeight="1" x14ac:dyDescent="0.35">
      <c r="B9" s="86" t="s">
        <v>55</v>
      </c>
      <c r="C9" s="87"/>
      <c r="D9" s="87"/>
      <c r="E9" s="92">
        <v>24</v>
      </c>
      <c r="G9" s="59"/>
      <c r="H9" s="60"/>
      <c r="I9" s="60"/>
      <c r="J9" s="63"/>
      <c r="L9" s="80"/>
      <c r="M9" s="81"/>
      <c r="N9" s="81"/>
      <c r="O9" s="84"/>
      <c r="Q9" s="139"/>
      <c r="R9" s="139"/>
      <c r="S9" s="139"/>
      <c r="T9" s="139"/>
      <c r="U9" s="139"/>
    </row>
    <row r="10" spans="1:21" ht="15" customHeight="1" thickBot="1" x14ac:dyDescent="0.4">
      <c r="B10" s="88"/>
      <c r="C10" s="89"/>
      <c r="D10" s="89"/>
      <c r="E10" s="93"/>
      <c r="G10" s="61"/>
      <c r="H10" s="62"/>
      <c r="I10" s="62"/>
      <c r="J10" s="64"/>
      <c r="L10" s="82"/>
      <c r="M10" s="83"/>
      <c r="N10" s="83"/>
      <c r="O10" s="85"/>
      <c r="Q10" s="139"/>
      <c r="R10" s="139"/>
      <c r="S10" s="139"/>
      <c r="T10" s="139"/>
      <c r="U10" s="139"/>
    </row>
    <row r="11" spans="1:21" ht="15" customHeight="1" thickTop="1" x14ac:dyDescent="0.35">
      <c r="Q11" s="139"/>
      <c r="R11" s="139"/>
      <c r="S11" s="139"/>
      <c r="T11" s="139"/>
      <c r="U11" s="139"/>
    </row>
    <row r="12" spans="1:21" ht="14.5" customHeight="1" x14ac:dyDescent="0.35">
      <c r="Q12" s="139"/>
      <c r="R12" s="139"/>
      <c r="S12" s="139"/>
      <c r="T12" s="139"/>
      <c r="U12" s="139"/>
    </row>
    <row r="13" spans="1:21" ht="15" customHeight="1" thickBot="1" x14ac:dyDescent="0.4">
      <c r="Q13" s="139"/>
      <c r="R13" s="139"/>
      <c r="S13" s="139"/>
      <c r="T13" s="139"/>
      <c r="U13" s="139"/>
    </row>
    <row r="14" spans="1:21" ht="15" customHeight="1" thickTop="1" x14ac:dyDescent="0.35">
      <c r="B14" s="94" t="s">
        <v>60</v>
      </c>
      <c r="C14" s="95"/>
      <c r="D14" s="95"/>
      <c r="E14" s="95"/>
      <c r="F14" s="95"/>
      <c r="G14" s="96"/>
      <c r="J14" s="109" t="s">
        <v>61</v>
      </c>
      <c r="K14" s="110"/>
      <c r="L14" s="110"/>
      <c r="M14" s="110"/>
      <c r="N14" s="110"/>
      <c r="O14" s="111"/>
      <c r="Q14" s="139"/>
      <c r="R14" s="139"/>
      <c r="S14" s="139"/>
      <c r="T14" s="139"/>
      <c r="U14" s="139"/>
    </row>
    <row r="15" spans="1:21" ht="14.5" customHeight="1" x14ac:dyDescent="0.35">
      <c r="B15" s="97"/>
      <c r="C15" s="98"/>
      <c r="D15" s="98"/>
      <c r="E15" s="98"/>
      <c r="F15" s="98"/>
      <c r="G15" s="99"/>
      <c r="J15" s="112"/>
      <c r="K15" s="113"/>
      <c r="L15" s="113"/>
      <c r="M15" s="113"/>
      <c r="N15" s="113"/>
      <c r="O15" s="114"/>
      <c r="Q15" s="139"/>
      <c r="R15" s="139"/>
      <c r="S15" s="139"/>
      <c r="T15" s="139"/>
      <c r="U15" s="139"/>
    </row>
    <row r="16" spans="1:21" ht="14.5" customHeight="1" x14ac:dyDescent="0.35">
      <c r="B16" s="97"/>
      <c r="C16" s="98"/>
      <c r="D16" s="98"/>
      <c r="E16" s="98"/>
      <c r="F16" s="98"/>
      <c r="G16" s="99"/>
      <c r="J16" s="112"/>
      <c r="K16" s="113"/>
      <c r="L16" s="113"/>
      <c r="M16" s="113"/>
      <c r="N16" s="113"/>
      <c r="O16" s="114"/>
      <c r="Q16" s="139"/>
      <c r="R16" s="139"/>
      <c r="S16" s="139"/>
      <c r="T16" s="139"/>
      <c r="U16" s="139"/>
    </row>
    <row r="17" spans="2:21" ht="14.5" customHeight="1" x14ac:dyDescent="0.35">
      <c r="B17" s="100">
        <f>IFERROR(
  INDEX(
    PredictionScenarios[predicted_yield],
    SUMPRODUCT(
      (PredictionScenarios[temperature]=E7) *
      (PredictionScenarios[precipitation]=E9) *
      (PredictionScenarios[organic_matter]=J7) *
      (PredictionScenarios[fertilizer_n]=O7) *
      ROW(PredictionScenarios[temperature])
    )
    - MIN(ROW(PredictionScenarios[temperature])) + 1
  ),
"Select All Inputs")</f>
        <v>198.63721589599001</v>
      </c>
      <c r="C17" s="101"/>
      <c r="D17" s="101"/>
      <c r="E17" s="101"/>
      <c r="F17" s="101"/>
      <c r="G17" s="102"/>
      <c r="J17" s="130" t="str">
        <f>IF(ISNUMBER(B17),
   IF(B17&gt;=190,"🌟 EXCELLENT",
   IF(B17&gt;=185,"✅ GOOD",
   IF(B17&gt;=180,"📊 AVERAGE",
   IF(B17&gt;=170,"⚠️ BELOW AVG","❌ POOR")))),
"")</f>
        <v>🌟 EXCELLENT</v>
      </c>
      <c r="K17" s="131"/>
      <c r="L17" s="131"/>
      <c r="M17" s="131"/>
      <c r="N17" s="131"/>
      <c r="O17" s="132"/>
      <c r="Q17" s="139"/>
      <c r="R17" s="139"/>
      <c r="S17" s="139"/>
      <c r="T17" s="139"/>
      <c r="U17" s="139"/>
    </row>
    <row r="18" spans="2:21" ht="14.5" customHeight="1" x14ac:dyDescent="0.35">
      <c r="B18" s="100"/>
      <c r="C18" s="101"/>
      <c r="D18" s="101"/>
      <c r="E18" s="101"/>
      <c r="F18" s="101"/>
      <c r="G18" s="102"/>
      <c r="J18" s="130"/>
      <c r="K18" s="131"/>
      <c r="L18" s="131"/>
      <c r="M18" s="131"/>
      <c r="N18" s="131"/>
      <c r="O18" s="132"/>
      <c r="Q18" s="139"/>
      <c r="R18" s="139"/>
      <c r="S18" s="139"/>
      <c r="T18" s="139"/>
      <c r="U18" s="139"/>
    </row>
    <row r="19" spans="2:21" ht="14.5" customHeight="1" x14ac:dyDescent="0.35">
      <c r="B19" s="100"/>
      <c r="C19" s="101"/>
      <c r="D19" s="101"/>
      <c r="E19" s="101"/>
      <c r="F19" s="101"/>
      <c r="G19" s="102"/>
      <c r="J19" s="130"/>
      <c r="K19" s="131"/>
      <c r="L19" s="131"/>
      <c r="M19" s="131"/>
      <c r="N19" s="131"/>
      <c r="O19" s="132"/>
      <c r="Q19" s="139"/>
      <c r="R19" s="139"/>
      <c r="S19" s="139"/>
      <c r="T19" s="139"/>
      <c r="U19" s="139"/>
    </row>
    <row r="20" spans="2:21" ht="21.5" customHeight="1" x14ac:dyDescent="0.35">
      <c r="B20" s="100"/>
      <c r="C20" s="101"/>
      <c r="D20" s="101"/>
      <c r="E20" s="101"/>
      <c r="F20" s="101"/>
      <c r="G20" s="102"/>
      <c r="J20" s="130"/>
      <c r="K20" s="131"/>
      <c r="L20" s="131"/>
      <c r="M20" s="131"/>
      <c r="N20" s="131"/>
      <c r="O20" s="132"/>
      <c r="Q20" s="139"/>
      <c r="R20" s="139"/>
      <c r="S20" s="139"/>
      <c r="T20" s="139"/>
      <c r="U20" s="139"/>
    </row>
    <row r="21" spans="2:21" ht="14.5" customHeight="1" x14ac:dyDescent="0.35">
      <c r="B21" s="103" t="s">
        <v>62</v>
      </c>
      <c r="C21" s="104"/>
      <c r="D21" s="104"/>
      <c r="E21" s="104"/>
      <c r="F21" s="104"/>
      <c r="G21" s="105"/>
      <c r="J21" s="130"/>
      <c r="K21" s="131"/>
      <c r="L21" s="131"/>
      <c r="M21" s="131"/>
      <c r="N21" s="131"/>
      <c r="O21" s="132"/>
      <c r="Q21" s="139"/>
      <c r="R21" s="139"/>
      <c r="S21" s="139"/>
      <c r="T21" s="139"/>
      <c r="U21" s="139"/>
    </row>
    <row r="22" spans="2:21" ht="15" customHeight="1" thickBot="1" x14ac:dyDescent="0.4">
      <c r="B22" s="106"/>
      <c r="C22" s="107"/>
      <c r="D22" s="107"/>
      <c r="E22" s="107"/>
      <c r="F22" s="107"/>
      <c r="G22" s="108"/>
      <c r="J22" s="133"/>
      <c r="K22" s="134"/>
      <c r="L22" s="134"/>
      <c r="M22" s="134"/>
      <c r="N22" s="134"/>
      <c r="O22" s="135"/>
      <c r="Q22" s="139"/>
      <c r="R22" s="139"/>
      <c r="S22" s="139"/>
      <c r="T22" s="139"/>
      <c r="U22" s="139"/>
    </row>
    <row r="23" spans="2:21" ht="15" thickBot="1" x14ac:dyDescent="0.4"/>
    <row r="24" spans="2:21" x14ac:dyDescent="0.35">
      <c r="B24" s="124" t="s">
        <v>63</v>
      </c>
      <c r="C24" s="125"/>
      <c r="D24" s="125"/>
      <c r="E24" s="125"/>
      <c r="F24" s="125"/>
      <c r="G24" s="126"/>
    </row>
    <row r="25" spans="2:21" ht="15" thickBot="1" x14ac:dyDescent="0.4">
      <c r="B25" s="127"/>
      <c r="C25" s="128"/>
      <c r="D25" s="128"/>
      <c r="E25" s="128"/>
      <c r="F25" s="128"/>
      <c r="G25" s="129"/>
    </row>
    <row r="26" spans="2:21" x14ac:dyDescent="0.35">
      <c r="B26" t="s">
        <v>64</v>
      </c>
      <c r="C26" t="s">
        <v>66</v>
      </c>
      <c r="D26" t="s">
        <v>67</v>
      </c>
      <c r="E26" t="s">
        <v>68</v>
      </c>
      <c r="F26" t="s">
        <v>69</v>
      </c>
      <c r="G26" t="s">
        <v>65</v>
      </c>
    </row>
    <row r="27" spans="2:21" ht="37" x14ac:dyDescent="0.45">
      <c r="B27" s="138" t="s">
        <v>70</v>
      </c>
      <c r="C27" s="136">
        <f>E7</f>
        <v>76</v>
      </c>
      <c r="D27" s="136">
        <f>E9</f>
        <v>24</v>
      </c>
      <c r="E27" s="136">
        <f>J7</f>
        <v>4.5</v>
      </c>
      <c r="F27" s="136">
        <f>O7</f>
        <v>180</v>
      </c>
      <c r="G27" s="137">
        <f>B17</f>
        <v>198.63721589599001</v>
      </c>
    </row>
    <row r="28" spans="2:21" ht="37" x14ac:dyDescent="0.45">
      <c r="B28" s="138" t="s">
        <v>71</v>
      </c>
      <c r="C28" s="136">
        <v>76</v>
      </c>
      <c r="D28" s="136">
        <v>22</v>
      </c>
      <c r="E28" s="136">
        <v>4.5</v>
      </c>
      <c r="F28" s="136">
        <v>180</v>
      </c>
      <c r="G28" s="136">
        <v>202</v>
      </c>
    </row>
    <row r="29" spans="2:21" ht="37" x14ac:dyDescent="0.45">
      <c r="B29" s="138" t="s">
        <v>72</v>
      </c>
      <c r="C29" s="136">
        <v>72</v>
      </c>
      <c r="D29" s="136">
        <v>22</v>
      </c>
      <c r="E29" s="136">
        <v>3.5</v>
      </c>
      <c r="F29" s="136">
        <v>160</v>
      </c>
      <c r="G29" s="136">
        <v>185</v>
      </c>
    </row>
    <row r="30" spans="2:21" ht="37" x14ac:dyDescent="0.45">
      <c r="B30" s="138" t="s">
        <v>73</v>
      </c>
      <c r="C30" s="136">
        <v>68</v>
      </c>
      <c r="D30" s="136">
        <v>18</v>
      </c>
      <c r="E30" s="136">
        <v>2.5</v>
      </c>
      <c r="F30" s="136">
        <v>140</v>
      </c>
      <c r="G30" s="136">
        <v>165</v>
      </c>
    </row>
  </sheetData>
  <mergeCells count="20">
    <mergeCell ref="Q6:U22"/>
    <mergeCell ref="B21:G22"/>
    <mergeCell ref="J14:O16"/>
    <mergeCell ref="J17:O22"/>
    <mergeCell ref="B24:G25"/>
    <mergeCell ref="B14:G16"/>
    <mergeCell ref="B17:G20"/>
    <mergeCell ref="A1:O1"/>
    <mergeCell ref="A2:O3"/>
    <mergeCell ref="L5:O6"/>
    <mergeCell ref="L7:N10"/>
    <mergeCell ref="B7:D8"/>
    <mergeCell ref="B9:D10"/>
    <mergeCell ref="E9:E10"/>
    <mergeCell ref="E7:E8"/>
    <mergeCell ref="O7:O10"/>
    <mergeCell ref="B5:E6"/>
    <mergeCell ref="G5:J6"/>
    <mergeCell ref="G7:I10"/>
    <mergeCell ref="J7:J10"/>
  </mergeCells>
  <conditionalFormatting sqref="G27:G30">
    <cfRule type="dataBar" priority="4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{ACFA5162-DB09-482F-8684-98E9F01C5570}</x14:id>
        </ext>
      </extLst>
    </cfRule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{3376C699-5C3C-4CB1-A5F0-5B91AE0CBC46}</x14:id>
        </ext>
      </extLst>
    </cfRule>
  </conditionalFormatting>
  <conditionalFormatting sqref="J17:O22">
    <cfRule type="containsText" dxfId="2" priority="1" operator="containsText" text="AVERAGE">
      <formula>NOT(ISERROR(SEARCH("AVERAGE",J17)))</formula>
    </cfRule>
    <cfRule type="containsText" dxfId="1" priority="2" operator="containsText" text="GOOD">
      <formula>NOT(ISERROR(SEARCH("GOOD",J17)))</formula>
    </cfRule>
    <cfRule type="containsText" dxfId="0" priority="3" operator="containsText" text="EXCELLENT">
      <formula>NOT(ISERROR(SEARCH("EXCELLENT",J17)))</formula>
    </cfRule>
  </conditionalFormatting>
  <dataValidations count="4">
    <dataValidation type="list" allowBlank="1" showInputMessage="1" showErrorMessage="1" promptTitle="Temperature Input" prompt="Select average growing season temperature" sqref="E7">
      <formula1>"68,70,72,74,76,78"</formula1>
    </dataValidation>
    <dataValidation type="list" allowBlank="1" showInputMessage="1" showErrorMessage="1" promptTitle="Precipitation Amount" sqref="E9">
      <formula1>"16,18,20,22,24,26,28"</formula1>
    </dataValidation>
    <dataValidation type="list" allowBlank="1" showInputMessage="1" showErrorMessage="1" promptTitle="Organic Matter Content" sqref="J7">
      <formula1>"2.5,3.5,4.5"</formula1>
    </dataValidation>
    <dataValidation type="list" allowBlank="1" showInputMessage="1" showErrorMessage="1" sqref="O7:O10">
      <formula1>"140,160,180"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FA5162-DB09-482F-8684-98E9F01C55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76C699-5C3C-4CB1-A5F0-5B91AE0CBC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zoomScale="70" zoomScaleNormal="70" workbookViewId="0">
      <selection activeCell="F2" sqref="F2:R380"/>
    </sheetView>
  </sheetViews>
  <sheetFormatPr defaultRowHeight="14.5" x14ac:dyDescent="0.35"/>
  <cols>
    <col min="1" max="1" width="15.7265625" bestFit="1" customWidth="1"/>
    <col min="2" max="2" width="13.1796875" bestFit="1" customWidth="1"/>
    <col min="3" max="3" width="12.54296875" customWidth="1"/>
    <col min="4" max="4" width="11.7265625" customWidth="1"/>
    <col min="6" max="7" width="13.81640625" bestFit="1" customWidth="1"/>
    <col min="8" max="8" width="16.08984375" bestFit="1" customWidth="1"/>
    <col min="9" max="9" width="12.1796875" bestFit="1" customWidth="1"/>
    <col min="10" max="10" width="6.1796875" bestFit="1" customWidth="1"/>
    <col min="11" max="11" width="10.08984375" bestFit="1" customWidth="1"/>
    <col min="12" max="12" width="15" bestFit="1" customWidth="1"/>
    <col min="13" max="13" width="18" bestFit="1" customWidth="1"/>
    <col min="14" max="14" width="16.7265625" bestFit="1" customWidth="1"/>
    <col min="15" max="15" width="12.1796875" bestFit="1" customWidth="1"/>
    <col min="16" max="16" width="12.08984375" bestFit="1" customWidth="1"/>
    <col min="17" max="17" width="10.7265625" bestFit="1" customWidth="1"/>
    <col min="18" max="18" width="16.08984375" bestFit="1" customWidth="1"/>
  </cols>
  <sheetData>
    <row r="1" spans="1:18" ht="18.5" x14ac:dyDescent="0.45">
      <c r="A1" s="2" t="s">
        <v>7</v>
      </c>
      <c r="B1" s="2"/>
      <c r="C1" s="2"/>
      <c r="D1" s="2"/>
      <c r="F1" s="53" t="s">
        <v>50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35">
      <c r="A2" t="s">
        <v>0</v>
      </c>
      <c r="B2" t="s">
        <v>1</v>
      </c>
      <c r="C2" t="s">
        <v>2</v>
      </c>
      <c r="D2" t="s">
        <v>3</v>
      </c>
      <c r="F2" t="s">
        <v>14</v>
      </c>
      <c r="G2" t="s">
        <v>15</v>
      </c>
      <c r="H2" t="s">
        <v>11</v>
      </c>
      <c r="I2" t="s">
        <v>12</v>
      </c>
      <c r="J2" t="s">
        <v>13</v>
      </c>
      <c r="K2" t="s">
        <v>22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49</v>
      </c>
    </row>
    <row r="3" spans="1:18" x14ac:dyDescent="0.35">
      <c r="A3" t="s">
        <v>4</v>
      </c>
      <c r="B3">
        <v>9.15</v>
      </c>
      <c r="C3">
        <v>7.01</v>
      </c>
      <c r="D3">
        <v>0.35399999999999998</v>
      </c>
      <c r="F3">
        <v>68</v>
      </c>
      <c r="G3">
        <v>16</v>
      </c>
      <c r="H3">
        <v>2.5</v>
      </c>
      <c r="I3">
        <v>140</v>
      </c>
      <c r="J3">
        <v>3348</v>
      </c>
      <c r="K3">
        <v>6.5</v>
      </c>
      <c r="L3">
        <v>180</v>
      </c>
      <c r="M3">
        <v>35</v>
      </c>
      <c r="N3">
        <v>220</v>
      </c>
      <c r="O3">
        <v>60</v>
      </c>
      <c r="P3">
        <v>80</v>
      </c>
      <c r="Q3">
        <v>0</v>
      </c>
      <c r="R3">
        <v>183.00150843918101</v>
      </c>
    </row>
    <row r="4" spans="1:18" x14ac:dyDescent="0.35">
      <c r="A4" t="s">
        <v>5</v>
      </c>
      <c r="B4">
        <v>3.96</v>
      </c>
      <c r="C4">
        <v>2.86</v>
      </c>
      <c r="D4">
        <v>0.92100000000000004</v>
      </c>
      <c r="F4">
        <v>70</v>
      </c>
      <c r="G4">
        <v>16</v>
      </c>
      <c r="H4">
        <v>2.5</v>
      </c>
      <c r="I4">
        <v>140</v>
      </c>
      <c r="J4">
        <v>3720</v>
      </c>
      <c r="K4">
        <v>6.5</v>
      </c>
      <c r="L4">
        <v>180</v>
      </c>
      <c r="M4">
        <v>35</v>
      </c>
      <c r="N4">
        <v>220</v>
      </c>
      <c r="O4">
        <v>60</v>
      </c>
      <c r="P4">
        <v>80</v>
      </c>
      <c r="Q4">
        <v>0</v>
      </c>
      <c r="R4">
        <v>182.561549179922</v>
      </c>
    </row>
    <row r="5" spans="1:18" x14ac:dyDescent="0.35">
      <c r="A5" t="s">
        <v>6</v>
      </c>
      <c r="B5">
        <v>6.4</v>
      </c>
      <c r="C5">
        <v>4.87</v>
      </c>
      <c r="D5">
        <v>0.69</v>
      </c>
      <c r="F5">
        <v>72</v>
      </c>
      <c r="G5">
        <v>16</v>
      </c>
      <c r="H5">
        <v>2.5</v>
      </c>
      <c r="I5">
        <v>140</v>
      </c>
      <c r="J5">
        <v>4092</v>
      </c>
      <c r="K5">
        <v>6.5</v>
      </c>
      <c r="L5">
        <v>180</v>
      </c>
      <c r="M5">
        <v>35</v>
      </c>
      <c r="N5">
        <v>220</v>
      </c>
      <c r="O5">
        <v>60</v>
      </c>
      <c r="P5">
        <v>80</v>
      </c>
      <c r="Q5">
        <v>0</v>
      </c>
      <c r="R5">
        <v>182.228508253673</v>
      </c>
    </row>
    <row r="6" spans="1:18" x14ac:dyDescent="0.35">
      <c r="F6">
        <v>74</v>
      </c>
      <c r="G6">
        <v>16</v>
      </c>
      <c r="H6">
        <v>2.5</v>
      </c>
      <c r="I6">
        <v>140</v>
      </c>
      <c r="J6">
        <v>4464</v>
      </c>
      <c r="K6">
        <v>6.5</v>
      </c>
      <c r="L6">
        <v>180</v>
      </c>
      <c r="M6">
        <v>35</v>
      </c>
      <c r="N6">
        <v>220</v>
      </c>
      <c r="O6">
        <v>60</v>
      </c>
      <c r="P6">
        <v>80</v>
      </c>
      <c r="Q6">
        <v>0</v>
      </c>
      <c r="R6">
        <v>182.48362994304699</v>
      </c>
    </row>
    <row r="7" spans="1:18" x14ac:dyDescent="0.35">
      <c r="F7">
        <v>76</v>
      </c>
      <c r="G7">
        <v>16</v>
      </c>
      <c r="H7">
        <v>2.5</v>
      </c>
      <c r="I7">
        <v>140</v>
      </c>
      <c r="J7">
        <v>4836</v>
      </c>
      <c r="K7">
        <v>6.5</v>
      </c>
      <c r="L7">
        <v>180</v>
      </c>
      <c r="M7">
        <v>35</v>
      </c>
      <c r="N7">
        <v>220</v>
      </c>
      <c r="O7">
        <v>60</v>
      </c>
      <c r="P7">
        <v>80</v>
      </c>
      <c r="Q7">
        <v>0</v>
      </c>
      <c r="R7">
        <v>181.39545661854299</v>
      </c>
    </row>
    <row r="8" spans="1:18" x14ac:dyDescent="0.35">
      <c r="A8" s="3" t="s">
        <v>8</v>
      </c>
      <c r="B8" s="3"/>
      <c r="F8">
        <v>78</v>
      </c>
      <c r="G8">
        <v>16</v>
      </c>
      <c r="H8">
        <v>2.5</v>
      </c>
      <c r="I8">
        <v>140</v>
      </c>
      <c r="J8">
        <v>5208</v>
      </c>
      <c r="K8">
        <v>6.5</v>
      </c>
      <c r="L8">
        <v>180</v>
      </c>
      <c r="M8">
        <v>35</v>
      </c>
      <c r="N8">
        <v>220</v>
      </c>
      <c r="O8">
        <v>60</v>
      </c>
      <c r="P8">
        <v>80</v>
      </c>
      <c r="Q8">
        <v>0</v>
      </c>
      <c r="R8">
        <v>180.864051298894</v>
      </c>
    </row>
    <row r="9" spans="1:18" x14ac:dyDescent="0.35">
      <c r="A9" t="s">
        <v>9</v>
      </c>
      <c r="B9" t="s">
        <v>10</v>
      </c>
      <c r="F9">
        <v>68</v>
      </c>
      <c r="G9">
        <v>18</v>
      </c>
      <c r="H9">
        <v>2.5</v>
      </c>
      <c r="I9">
        <v>140</v>
      </c>
      <c r="J9">
        <v>3348</v>
      </c>
      <c r="K9">
        <v>6.5</v>
      </c>
      <c r="L9">
        <v>180</v>
      </c>
      <c r="M9">
        <v>35</v>
      </c>
      <c r="N9">
        <v>220</v>
      </c>
      <c r="O9">
        <v>60</v>
      </c>
      <c r="P9">
        <v>80</v>
      </c>
      <c r="Q9">
        <v>0</v>
      </c>
      <c r="R9">
        <v>184.53902985119501</v>
      </c>
    </row>
    <row r="10" spans="1:18" x14ac:dyDescent="0.35">
      <c r="A10" t="s">
        <v>11</v>
      </c>
      <c r="B10">
        <v>32.1097143817004</v>
      </c>
      <c r="F10">
        <v>70</v>
      </c>
      <c r="G10">
        <v>18</v>
      </c>
      <c r="H10">
        <v>2.5</v>
      </c>
      <c r="I10">
        <v>140</v>
      </c>
      <c r="J10">
        <v>3720</v>
      </c>
      <c r="K10">
        <v>6.5</v>
      </c>
      <c r="L10">
        <v>180</v>
      </c>
      <c r="M10">
        <v>35</v>
      </c>
      <c r="N10">
        <v>220</v>
      </c>
      <c r="O10">
        <v>60</v>
      </c>
      <c r="P10">
        <v>80</v>
      </c>
      <c r="Q10">
        <v>0</v>
      </c>
      <c r="R10">
        <v>183.922928210983</v>
      </c>
    </row>
    <row r="11" spans="1:18" x14ac:dyDescent="0.35">
      <c r="A11" t="s">
        <v>12</v>
      </c>
      <c r="B11">
        <v>30.492625995845401</v>
      </c>
      <c r="F11">
        <v>72</v>
      </c>
      <c r="G11">
        <v>18</v>
      </c>
      <c r="H11">
        <v>2.5</v>
      </c>
      <c r="I11">
        <v>140</v>
      </c>
      <c r="J11">
        <v>4092</v>
      </c>
      <c r="K11">
        <v>6.5</v>
      </c>
      <c r="L11">
        <v>180</v>
      </c>
      <c r="M11">
        <v>35</v>
      </c>
      <c r="N11">
        <v>220</v>
      </c>
      <c r="O11">
        <v>60</v>
      </c>
      <c r="P11">
        <v>80</v>
      </c>
      <c r="Q11">
        <v>0</v>
      </c>
      <c r="R11">
        <v>184.00258122412799</v>
      </c>
    </row>
    <row r="12" spans="1:18" x14ac:dyDescent="0.35">
      <c r="A12" t="s">
        <v>13</v>
      </c>
      <c r="B12">
        <v>30.0567289787476</v>
      </c>
      <c r="F12">
        <v>74</v>
      </c>
      <c r="G12">
        <v>18</v>
      </c>
      <c r="H12">
        <v>2.5</v>
      </c>
      <c r="I12">
        <v>140</v>
      </c>
      <c r="J12">
        <v>4464</v>
      </c>
      <c r="K12">
        <v>6.5</v>
      </c>
      <c r="L12">
        <v>180</v>
      </c>
      <c r="M12">
        <v>35</v>
      </c>
      <c r="N12">
        <v>220</v>
      </c>
      <c r="O12">
        <v>60</v>
      </c>
      <c r="P12">
        <v>80</v>
      </c>
      <c r="Q12">
        <v>0</v>
      </c>
      <c r="R12">
        <v>183.66096875663001</v>
      </c>
    </row>
    <row r="13" spans="1:18" x14ac:dyDescent="0.35">
      <c r="A13" t="s">
        <v>14</v>
      </c>
      <c r="B13">
        <v>29.624659360593999</v>
      </c>
      <c r="F13">
        <v>76</v>
      </c>
      <c r="G13">
        <v>18</v>
      </c>
      <c r="H13">
        <v>2.5</v>
      </c>
      <c r="I13">
        <v>140</v>
      </c>
      <c r="J13">
        <v>4836</v>
      </c>
      <c r="K13">
        <v>6.5</v>
      </c>
      <c r="L13">
        <v>180</v>
      </c>
      <c r="M13">
        <v>35</v>
      </c>
      <c r="N13">
        <v>220</v>
      </c>
      <c r="O13">
        <v>60</v>
      </c>
      <c r="P13">
        <v>80</v>
      </c>
      <c r="Q13">
        <v>0</v>
      </c>
      <c r="R13">
        <v>182.49407520803601</v>
      </c>
    </row>
    <row r="14" spans="1:18" x14ac:dyDescent="0.35">
      <c r="A14" t="s">
        <v>15</v>
      </c>
      <c r="B14">
        <v>29.550025779940999</v>
      </c>
      <c r="F14">
        <v>78</v>
      </c>
      <c r="G14">
        <v>18</v>
      </c>
      <c r="H14">
        <v>2.5</v>
      </c>
      <c r="I14">
        <v>140</v>
      </c>
      <c r="J14">
        <v>5208</v>
      </c>
      <c r="K14">
        <v>6.5</v>
      </c>
      <c r="L14">
        <v>180</v>
      </c>
      <c r="M14">
        <v>35</v>
      </c>
      <c r="N14">
        <v>220</v>
      </c>
      <c r="O14">
        <v>60</v>
      </c>
      <c r="P14">
        <v>80</v>
      </c>
      <c r="Q14">
        <v>0</v>
      </c>
      <c r="R14">
        <v>181.727726042234</v>
      </c>
    </row>
    <row r="15" spans="1:18" x14ac:dyDescent="0.35">
      <c r="A15" t="s">
        <v>16</v>
      </c>
      <c r="B15">
        <v>0</v>
      </c>
      <c r="F15">
        <v>68</v>
      </c>
      <c r="G15">
        <v>20</v>
      </c>
      <c r="H15">
        <v>2.5</v>
      </c>
      <c r="I15">
        <v>140</v>
      </c>
      <c r="J15">
        <v>3348</v>
      </c>
      <c r="K15">
        <v>6.5</v>
      </c>
      <c r="L15">
        <v>180</v>
      </c>
      <c r="M15">
        <v>35</v>
      </c>
      <c r="N15">
        <v>220</v>
      </c>
      <c r="O15">
        <v>60</v>
      </c>
      <c r="P15">
        <v>80</v>
      </c>
      <c r="Q15">
        <v>0</v>
      </c>
      <c r="R15">
        <v>183.68352966927401</v>
      </c>
    </row>
    <row r="16" spans="1:18" x14ac:dyDescent="0.35">
      <c r="A16" t="s">
        <v>17</v>
      </c>
      <c r="B16">
        <v>0</v>
      </c>
      <c r="F16">
        <v>70</v>
      </c>
      <c r="G16">
        <v>20</v>
      </c>
      <c r="H16">
        <v>2.5</v>
      </c>
      <c r="I16">
        <v>140</v>
      </c>
      <c r="J16">
        <v>3720</v>
      </c>
      <c r="K16">
        <v>6.5</v>
      </c>
      <c r="L16">
        <v>180</v>
      </c>
      <c r="M16">
        <v>35</v>
      </c>
      <c r="N16">
        <v>220</v>
      </c>
      <c r="O16">
        <v>60</v>
      </c>
      <c r="P16">
        <v>80</v>
      </c>
      <c r="Q16">
        <v>0</v>
      </c>
      <c r="R16">
        <v>183.10126802906299</v>
      </c>
    </row>
    <row r="17" spans="1:18" x14ac:dyDescent="0.35">
      <c r="A17" t="s">
        <v>18</v>
      </c>
      <c r="B17">
        <v>0</v>
      </c>
      <c r="F17">
        <v>72</v>
      </c>
      <c r="G17">
        <v>20</v>
      </c>
      <c r="H17">
        <v>2.5</v>
      </c>
      <c r="I17">
        <v>140</v>
      </c>
      <c r="J17">
        <v>4092</v>
      </c>
      <c r="K17">
        <v>6.5</v>
      </c>
      <c r="L17">
        <v>180</v>
      </c>
      <c r="M17">
        <v>35</v>
      </c>
      <c r="N17">
        <v>220</v>
      </c>
      <c r="O17">
        <v>60</v>
      </c>
      <c r="P17">
        <v>80</v>
      </c>
      <c r="Q17">
        <v>0</v>
      </c>
      <c r="R17">
        <v>183.17699104220799</v>
      </c>
    </row>
    <row r="18" spans="1:18" x14ac:dyDescent="0.35">
      <c r="A18" t="s">
        <v>19</v>
      </c>
      <c r="B18">
        <v>0</v>
      </c>
      <c r="F18">
        <v>74</v>
      </c>
      <c r="G18">
        <v>20</v>
      </c>
      <c r="H18">
        <v>2.5</v>
      </c>
      <c r="I18">
        <v>140</v>
      </c>
      <c r="J18">
        <v>4464</v>
      </c>
      <c r="K18">
        <v>6.5</v>
      </c>
      <c r="L18">
        <v>180</v>
      </c>
      <c r="M18">
        <v>35</v>
      </c>
      <c r="N18">
        <v>220</v>
      </c>
      <c r="O18">
        <v>60</v>
      </c>
      <c r="P18">
        <v>80</v>
      </c>
      <c r="Q18">
        <v>0</v>
      </c>
      <c r="R18">
        <v>182.71092117814001</v>
      </c>
    </row>
    <row r="19" spans="1:18" x14ac:dyDescent="0.35">
      <c r="A19" t="s">
        <v>20</v>
      </c>
      <c r="B19">
        <v>0</v>
      </c>
      <c r="F19">
        <v>76</v>
      </c>
      <c r="G19">
        <v>20</v>
      </c>
      <c r="H19">
        <v>2.5</v>
      </c>
      <c r="I19">
        <v>140</v>
      </c>
      <c r="J19">
        <v>4836</v>
      </c>
      <c r="K19">
        <v>6.5</v>
      </c>
      <c r="L19">
        <v>180</v>
      </c>
      <c r="M19">
        <v>35</v>
      </c>
      <c r="N19">
        <v>220</v>
      </c>
      <c r="O19">
        <v>60</v>
      </c>
      <c r="P19">
        <v>80</v>
      </c>
      <c r="Q19">
        <v>0</v>
      </c>
      <c r="R19">
        <v>181.49562004551299</v>
      </c>
    </row>
    <row r="20" spans="1:18" x14ac:dyDescent="0.35">
      <c r="A20" t="s">
        <v>21</v>
      </c>
      <c r="B20">
        <v>0</v>
      </c>
      <c r="F20">
        <v>78</v>
      </c>
      <c r="G20">
        <v>20</v>
      </c>
      <c r="H20">
        <v>2.5</v>
      </c>
      <c r="I20">
        <v>140</v>
      </c>
      <c r="J20">
        <v>5208</v>
      </c>
      <c r="K20">
        <v>6.5</v>
      </c>
      <c r="L20">
        <v>180</v>
      </c>
      <c r="M20">
        <v>35</v>
      </c>
      <c r="N20">
        <v>220</v>
      </c>
      <c r="O20">
        <v>60</v>
      </c>
      <c r="P20">
        <v>80</v>
      </c>
      <c r="Q20">
        <v>0</v>
      </c>
      <c r="R20">
        <v>180.808650879711</v>
      </c>
    </row>
    <row r="21" spans="1:18" x14ac:dyDescent="0.35">
      <c r="A21" t="s">
        <v>22</v>
      </c>
      <c r="B21">
        <v>-0.80636814585669303</v>
      </c>
      <c r="F21">
        <v>68</v>
      </c>
      <c r="G21">
        <v>22</v>
      </c>
      <c r="H21">
        <v>2.5</v>
      </c>
      <c r="I21">
        <v>140</v>
      </c>
      <c r="J21">
        <v>3348</v>
      </c>
      <c r="K21">
        <v>6.5</v>
      </c>
      <c r="L21">
        <v>180</v>
      </c>
      <c r="M21">
        <v>35</v>
      </c>
      <c r="N21">
        <v>220</v>
      </c>
      <c r="O21">
        <v>60</v>
      </c>
      <c r="P21">
        <v>80</v>
      </c>
      <c r="Q21">
        <v>0</v>
      </c>
      <c r="R21">
        <v>187.26079666697501</v>
      </c>
    </row>
    <row r="22" spans="1:18" x14ac:dyDescent="0.35">
      <c r="F22">
        <v>70</v>
      </c>
      <c r="G22">
        <v>22</v>
      </c>
      <c r="H22">
        <v>2.5</v>
      </c>
      <c r="I22">
        <v>140</v>
      </c>
      <c r="J22">
        <v>3720</v>
      </c>
      <c r="K22">
        <v>6.5</v>
      </c>
      <c r="L22">
        <v>180</v>
      </c>
      <c r="M22">
        <v>35</v>
      </c>
      <c r="N22">
        <v>220</v>
      </c>
      <c r="O22">
        <v>60</v>
      </c>
      <c r="P22">
        <v>80</v>
      </c>
      <c r="Q22">
        <v>0</v>
      </c>
      <c r="R22">
        <v>186.770674286023</v>
      </c>
    </row>
    <row r="23" spans="1:18" x14ac:dyDescent="0.35">
      <c r="F23">
        <v>72</v>
      </c>
      <c r="G23">
        <v>22</v>
      </c>
      <c r="H23">
        <v>2.5</v>
      </c>
      <c r="I23">
        <v>140</v>
      </c>
      <c r="J23">
        <v>4092</v>
      </c>
      <c r="K23">
        <v>6.5</v>
      </c>
      <c r="L23">
        <v>180</v>
      </c>
      <c r="M23">
        <v>35</v>
      </c>
      <c r="N23">
        <v>220</v>
      </c>
      <c r="O23">
        <v>60</v>
      </c>
      <c r="P23">
        <v>80</v>
      </c>
      <c r="Q23">
        <v>0</v>
      </c>
      <c r="R23">
        <v>187.32768085977401</v>
      </c>
    </row>
    <row r="24" spans="1:18" x14ac:dyDescent="0.35">
      <c r="A24" s="1" t="s">
        <v>23</v>
      </c>
      <c r="B24" s="1"/>
      <c r="C24" s="1"/>
      <c r="F24">
        <v>74</v>
      </c>
      <c r="G24">
        <v>22</v>
      </c>
      <c r="H24">
        <v>2.5</v>
      </c>
      <c r="I24">
        <v>140</v>
      </c>
      <c r="J24">
        <v>4464</v>
      </c>
      <c r="K24">
        <v>6.5</v>
      </c>
      <c r="L24">
        <v>180</v>
      </c>
      <c r="M24">
        <v>35</v>
      </c>
      <c r="N24">
        <v>220</v>
      </c>
      <c r="O24">
        <v>60</v>
      </c>
      <c r="P24">
        <v>80</v>
      </c>
      <c r="Q24">
        <v>0</v>
      </c>
      <c r="R24">
        <v>188.77249610588899</v>
      </c>
    </row>
    <row r="25" spans="1:18" x14ac:dyDescent="0.35">
      <c r="A25" t="s">
        <v>24</v>
      </c>
      <c r="B25" t="s">
        <v>25</v>
      </c>
      <c r="C25" t="s">
        <v>26</v>
      </c>
      <c r="F25">
        <v>76</v>
      </c>
      <c r="G25">
        <v>22</v>
      </c>
      <c r="H25">
        <v>2.5</v>
      </c>
      <c r="I25">
        <v>140</v>
      </c>
      <c r="J25">
        <v>4836</v>
      </c>
      <c r="K25">
        <v>6.5</v>
      </c>
      <c r="L25">
        <v>180</v>
      </c>
      <c r="M25">
        <v>35</v>
      </c>
      <c r="N25">
        <v>220</v>
      </c>
      <c r="O25">
        <v>60</v>
      </c>
      <c r="P25">
        <v>80</v>
      </c>
      <c r="Q25">
        <v>0</v>
      </c>
      <c r="R25">
        <v>187.69800179186799</v>
      </c>
    </row>
    <row r="26" spans="1:18" x14ac:dyDescent="0.35">
      <c r="A26" t="s">
        <v>27</v>
      </c>
      <c r="B26" t="s">
        <v>32</v>
      </c>
      <c r="C26" t="s">
        <v>37</v>
      </c>
      <c r="F26">
        <v>78</v>
      </c>
      <c r="G26">
        <v>22</v>
      </c>
      <c r="H26">
        <v>2.5</v>
      </c>
      <c r="I26">
        <v>140</v>
      </c>
      <c r="J26">
        <v>5208</v>
      </c>
      <c r="K26">
        <v>6.5</v>
      </c>
      <c r="L26">
        <v>180</v>
      </c>
      <c r="M26">
        <v>35</v>
      </c>
      <c r="N26">
        <v>220</v>
      </c>
      <c r="O26">
        <v>60</v>
      </c>
      <c r="P26">
        <v>80</v>
      </c>
      <c r="Q26">
        <v>0</v>
      </c>
      <c r="R26">
        <v>187.237870057523</v>
      </c>
    </row>
    <row r="27" spans="1:18" x14ac:dyDescent="0.35">
      <c r="A27" t="s">
        <v>28</v>
      </c>
      <c r="B27" t="s">
        <v>33</v>
      </c>
      <c r="C27" t="s">
        <v>38</v>
      </c>
      <c r="F27">
        <v>68</v>
      </c>
      <c r="G27">
        <v>24</v>
      </c>
      <c r="H27">
        <v>2.5</v>
      </c>
      <c r="I27">
        <v>140</v>
      </c>
      <c r="J27">
        <v>3348</v>
      </c>
      <c r="K27">
        <v>6.5</v>
      </c>
      <c r="L27">
        <v>180</v>
      </c>
      <c r="M27">
        <v>35</v>
      </c>
      <c r="N27">
        <v>220</v>
      </c>
      <c r="O27">
        <v>60</v>
      </c>
      <c r="P27">
        <v>80</v>
      </c>
      <c r="Q27">
        <v>0</v>
      </c>
      <c r="R27">
        <v>188.72101179356201</v>
      </c>
    </row>
    <row r="28" spans="1:18" x14ac:dyDescent="0.35">
      <c r="A28" t="s">
        <v>29</v>
      </c>
      <c r="B28" t="s">
        <v>34</v>
      </c>
      <c r="C28" t="s">
        <v>39</v>
      </c>
      <c r="F28">
        <v>70</v>
      </c>
      <c r="G28">
        <v>24</v>
      </c>
      <c r="H28">
        <v>2.5</v>
      </c>
      <c r="I28">
        <v>140</v>
      </c>
      <c r="J28">
        <v>3720</v>
      </c>
      <c r="K28">
        <v>6.5</v>
      </c>
      <c r="L28">
        <v>180</v>
      </c>
      <c r="M28">
        <v>35</v>
      </c>
      <c r="N28">
        <v>220</v>
      </c>
      <c r="O28">
        <v>60</v>
      </c>
      <c r="P28">
        <v>80</v>
      </c>
      <c r="Q28">
        <v>0</v>
      </c>
      <c r="R28">
        <v>188.24295941260999</v>
      </c>
    </row>
    <row r="29" spans="1:18" x14ac:dyDescent="0.35">
      <c r="A29" t="s">
        <v>30</v>
      </c>
      <c r="B29" t="s">
        <v>35</v>
      </c>
      <c r="C29" t="s">
        <v>40</v>
      </c>
      <c r="F29">
        <v>72</v>
      </c>
      <c r="G29">
        <v>24</v>
      </c>
      <c r="H29">
        <v>2.5</v>
      </c>
      <c r="I29">
        <v>140</v>
      </c>
      <c r="J29">
        <v>4092</v>
      </c>
      <c r="K29">
        <v>6.5</v>
      </c>
      <c r="L29">
        <v>180</v>
      </c>
      <c r="M29">
        <v>35</v>
      </c>
      <c r="N29">
        <v>220</v>
      </c>
      <c r="O29">
        <v>60</v>
      </c>
      <c r="P29">
        <v>80</v>
      </c>
      <c r="Q29">
        <v>0</v>
      </c>
      <c r="R29">
        <v>188.74415931969401</v>
      </c>
    </row>
    <row r="30" spans="1:18" x14ac:dyDescent="0.35">
      <c r="A30" t="s">
        <v>31</v>
      </c>
      <c r="B30" t="s">
        <v>36</v>
      </c>
      <c r="C30" t="s">
        <v>41</v>
      </c>
      <c r="F30">
        <v>74</v>
      </c>
      <c r="G30">
        <v>24</v>
      </c>
      <c r="H30">
        <v>2.5</v>
      </c>
      <c r="I30">
        <v>140</v>
      </c>
      <c r="J30">
        <v>4464</v>
      </c>
      <c r="K30">
        <v>6.5</v>
      </c>
      <c r="L30">
        <v>180</v>
      </c>
      <c r="M30">
        <v>35</v>
      </c>
      <c r="N30">
        <v>220</v>
      </c>
      <c r="O30">
        <v>60</v>
      </c>
      <c r="P30">
        <v>80</v>
      </c>
      <c r="Q30">
        <v>0</v>
      </c>
      <c r="R30">
        <v>192.88209409957199</v>
      </c>
    </row>
    <row r="31" spans="1:18" x14ac:dyDescent="0.35">
      <c r="F31">
        <v>76</v>
      </c>
      <c r="G31">
        <v>24</v>
      </c>
      <c r="H31">
        <v>2.5</v>
      </c>
      <c r="I31">
        <v>140</v>
      </c>
      <c r="J31">
        <v>4836</v>
      </c>
      <c r="K31">
        <v>6.5</v>
      </c>
      <c r="L31">
        <v>180</v>
      </c>
      <c r="M31">
        <v>35</v>
      </c>
      <c r="N31">
        <v>220</v>
      </c>
      <c r="O31">
        <v>60</v>
      </c>
      <c r="P31">
        <v>80</v>
      </c>
      <c r="Q31">
        <v>0</v>
      </c>
      <c r="R31">
        <v>192.779307372402</v>
      </c>
    </row>
    <row r="32" spans="1:18" x14ac:dyDescent="0.35">
      <c r="F32">
        <v>78</v>
      </c>
      <c r="G32">
        <v>24</v>
      </c>
      <c r="H32">
        <v>2.5</v>
      </c>
      <c r="I32">
        <v>140</v>
      </c>
      <c r="J32">
        <v>5208</v>
      </c>
      <c r="K32">
        <v>6.5</v>
      </c>
      <c r="L32">
        <v>180</v>
      </c>
      <c r="M32">
        <v>35</v>
      </c>
      <c r="N32">
        <v>220</v>
      </c>
      <c r="O32">
        <v>60</v>
      </c>
      <c r="P32">
        <v>80</v>
      </c>
      <c r="Q32">
        <v>0</v>
      </c>
      <c r="R32">
        <v>192.30796198421001</v>
      </c>
    </row>
    <row r="33" spans="6:18" x14ac:dyDescent="0.35">
      <c r="F33">
        <v>68</v>
      </c>
      <c r="G33">
        <v>26</v>
      </c>
      <c r="H33">
        <v>2.5</v>
      </c>
      <c r="I33">
        <v>140</v>
      </c>
      <c r="J33">
        <v>3348</v>
      </c>
      <c r="K33">
        <v>6.5</v>
      </c>
      <c r="L33">
        <v>180</v>
      </c>
      <c r="M33">
        <v>35</v>
      </c>
      <c r="N33">
        <v>220</v>
      </c>
      <c r="O33">
        <v>60</v>
      </c>
      <c r="P33">
        <v>80</v>
      </c>
      <c r="Q33">
        <v>0</v>
      </c>
      <c r="R33">
        <v>188.86661652329201</v>
      </c>
    </row>
    <row r="34" spans="6:18" x14ac:dyDescent="0.35">
      <c r="F34">
        <v>70</v>
      </c>
      <c r="G34">
        <v>26</v>
      </c>
      <c r="H34">
        <v>2.5</v>
      </c>
      <c r="I34">
        <v>140</v>
      </c>
      <c r="J34">
        <v>3720</v>
      </c>
      <c r="K34">
        <v>6.5</v>
      </c>
      <c r="L34">
        <v>180</v>
      </c>
      <c r="M34">
        <v>35</v>
      </c>
      <c r="N34">
        <v>220</v>
      </c>
      <c r="O34">
        <v>60</v>
      </c>
      <c r="P34">
        <v>80</v>
      </c>
      <c r="Q34">
        <v>0</v>
      </c>
      <c r="R34">
        <v>188.44401080900599</v>
      </c>
    </row>
    <row r="35" spans="6:18" x14ac:dyDescent="0.35">
      <c r="F35">
        <v>72</v>
      </c>
      <c r="G35">
        <v>26</v>
      </c>
      <c r="H35">
        <v>2.5</v>
      </c>
      <c r="I35">
        <v>140</v>
      </c>
      <c r="J35">
        <v>4092</v>
      </c>
      <c r="K35">
        <v>6.5</v>
      </c>
      <c r="L35">
        <v>180</v>
      </c>
      <c r="M35">
        <v>35</v>
      </c>
      <c r="N35">
        <v>220</v>
      </c>
      <c r="O35">
        <v>60</v>
      </c>
      <c r="P35">
        <v>80</v>
      </c>
      <c r="Q35">
        <v>0</v>
      </c>
      <c r="R35">
        <v>188.83158023990001</v>
      </c>
    </row>
    <row r="36" spans="6:18" x14ac:dyDescent="0.35">
      <c r="F36">
        <v>74</v>
      </c>
      <c r="G36">
        <v>26</v>
      </c>
      <c r="H36">
        <v>2.5</v>
      </c>
      <c r="I36">
        <v>140</v>
      </c>
      <c r="J36">
        <v>4464</v>
      </c>
      <c r="K36">
        <v>6.5</v>
      </c>
      <c r="L36">
        <v>180</v>
      </c>
      <c r="M36">
        <v>35</v>
      </c>
      <c r="N36">
        <v>220</v>
      </c>
      <c r="O36">
        <v>60</v>
      </c>
      <c r="P36">
        <v>80</v>
      </c>
      <c r="Q36">
        <v>0</v>
      </c>
      <c r="R36">
        <v>192.847222432905</v>
      </c>
    </row>
    <row r="37" spans="6:18" x14ac:dyDescent="0.35">
      <c r="F37">
        <v>76</v>
      </c>
      <c r="G37">
        <v>26</v>
      </c>
      <c r="H37">
        <v>2.5</v>
      </c>
      <c r="I37">
        <v>140</v>
      </c>
      <c r="J37">
        <v>4836</v>
      </c>
      <c r="K37">
        <v>6.5</v>
      </c>
      <c r="L37">
        <v>180</v>
      </c>
      <c r="M37">
        <v>35</v>
      </c>
      <c r="N37">
        <v>220</v>
      </c>
      <c r="O37">
        <v>60</v>
      </c>
      <c r="P37">
        <v>80</v>
      </c>
      <c r="Q37">
        <v>0</v>
      </c>
      <c r="R37">
        <v>192.624918483513</v>
      </c>
    </row>
    <row r="38" spans="6:18" x14ac:dyDescent="0.35">
      <c r="F38">
        <v>78</v>
      </c>
      <c r="G38">
        <v>26</v>
      </c>
      <c r="H38">
        <v>2.5</v>
      </c>
      <c r="I38">
        <v>140</v>
      </c>
      <c r="J38">
        <v>5208</v>
      </c>
      <c r="K38">
        <v>6.5</v>
      </c>
      <c r="L38">
        <v>180</v>
      </c>
      <c r="M38">
        <v>35</v>
      </c>
      <c r="N38">
        <v>220</v>
      </c>
      <c r="O38">
        <v>60</v>
      </c>
      <c r="P38">
        <v>80</v>
      </c>
      <c r="Q38">
        <v>0</v>
      </c>
      <c r="R38">
        <v>192.01089198420999</v>
      </c>
    </row>
    <row r="39" spans="6:18" x14ac:dyDescent="0.35">
      <c r="F39">
        <v>68</v>
      </c>
      <c r="G39">
        <v>28</v>
      </c>
      <c r="H39">
        <v>2.5</v>
      </c>
      <c r="I39">
        <v>140</v>
      </c>
      <c r="J39">
        <v>3348</v>
      </c>
      <c r="K39">
        <v>6.5</v>
      </c>
      <c r="L39">
        <v>180</v>
      </c>
      <c r="M39">
        <v>35</v>
      </c>
      <c r="N39">
        <v>220</v>
      </c>
      <c r="O39">
        <v>60</v>
      </c>
      <c r="P39">
        <v>80</v>
      </c>
      <c r="Q39">
        <v>0</v>
      </c>
      <c r="R39">
        <v>189.88107207405301</v>
      </c>
    </row>
    <row r="40" spans="6:18" x14ac:dyDescent="0.35">
      <c r="F40">
        <v>70</v>
      </c>
      <c r="G40">
        <v>28</v>
      </c>
      <c r="H40">
        <v>2.5</v>
      </c>
      <c r="I40">
        <v>140</v>
      </c>
      <c r="J40">
        <v>3720</v>
      </c>
      <c r="K40">
        <v>6.5</v>
      </c>
      <c r="L40">
        <v>180</v>
      </c>
      <c r="M40">
        <v>35</v>
      </c>
      <c r="N40">
        <v>220</v>
      </c>
      <c r="O40">
        <v>60</v>
      </c>
      <c r="P40">
        <v>80</v>
      </c>
      <c r="Q40">
        <v>0</v>
      </c>
      <c r="R40">
        <v>189.71202540738599</v>
      </c>
    </row>
    <row r="41" spans="6:18" x14ac:dyDescent="0.35">
      <c r="F41">
        <v>72</v>
      </c>
      <c r="G41">
        <v>28</v>
      </c>
      <c r="H41">
        <v>2.5</v>
      </c>
      <c r="I41">
        <v>140</v>
      </c>
      <c r="J41">
        <v>4092</v>
      </c>
      <c r="K41">
        <v>6.5</v>
      </c>
      <c r="L41">
        <v>180</v>
      </c>
      <c r="M41">
        <v>35</v>
      </c>
      <c r="N41">
        <v>220</v>
      </c>
      <c r="O41">
        <v>60</v>
      </c>
      <c r="P41">
        <v>80</v>
      </c>
      <c r="Q41">
        <v>0</v>
      </c>
      <c r="R41">
        <v>189.797741504947</v>
      </c>
    </row>
    <row r="42" spans="6:18" x14ac:dyDescent="0.35">
      <c r="F42">
        <v>74</v>
      </c>
      <c r="G42">
        <v>28</v>
      </c>
      <c r="H42">
        <v>2.5</v>
      </c>
      <c r="I42">
        <v>140</v>
      </c>
      <c r="J42">
        <v>4464</v>
      </c>
      <c r="K42">
        <v>6.5</v>
      </c>
      <c r="L42">
        <v>180</v>
      </c>
      <c r="M42">
        <v>35</v>
      </c>
      <c r="N42">
        <v>220</v>
      </c>
      <c r="O42">
        <v>60</v>
      </c>
      <c r="P42">
        <v>80</v>
      </c>
      <c r="Q42">
        <v>0</v>
      </c>
      <c r="R42">
        <v>193.00622243290499</v>
      </c>
    </row>
    <row r="43" spans="6:18" x14ac:dyDescent="0.35">
      <c r="F43">
        <v>76</v>
      </c>
      <c r="G43">
        <v>28</v>
      </c>
      <c r="H43">
        <v>2.5</v>
      </c>
      <c r="I43">
        <v>140</v>
      </c>
      <c r="J43">
        <v>4836</v>
      </c>
      <c r="K43">
        <v>6.5</v>
      </c>
      <c r="L43">
        <v>180</v>
      </c>
      <c r="M43">
        <v>35</v>
      </c>
      <c r="N43">
        <v>220</v>
      </c>
      <c r="O43">
        <v>60</v>
      </c>
      <c r="P43">
        <v>80</v>
      </c>
      <c r="Q43">
        <v>0</v>
      </c>
      <c r="R43">
        <v>192.74871848351299</v>
      </c>
    </row>
    <row r="44" spans="6:18" x14ac:dyDescent="0.35">
      <c r="F44">
        <v>78</v>
      </c>
      <c r="G44">
        <v>28</v>
      </c>
      <c r="H44">
        <v>2.5</v>
      </c>
      <c r="I44">
        <v>140</v>
      </c>
      <c r="J44">
        <v>5208</v>
      </c>
      <c r="K44">
        <v>6.5</v>
      </c>
      <c r="L44">
        <v>180</v>
      </c>
      <c r="M44">
        <v>35</v>
      </c>
      <c r="N44">
        <v>220</v>
      </c>
      <c r="O44">
        <v>60</v>
      </c>
      <c r="P44">
        <v>80</v>
      </c>
      <c r="Q44">
        <v>0</v>
      </c>
      <c r="R44">
        <v>192.13469198421001</v>
      </c>
    </row>
    <row r="45" spans="6:18" x14ac:dyDescent="0.35">
      <c r="F45">
        <v>68</v>
      </c>
      <c r="G45">
        <v>16</v>
      </c>
      <c r="H45">
        <v>3.5</v>
      </c>
      <c r="I45">
        <v>140</v>
      </c>
      <c r="J45">
        <v>3348</v>
      </c>
      <c r="K45">
        <v>6.5</v>
      </c>
      <c r="L45">
        <v>180</v>
      </c>
      <c r="M45">
        <v>35</v>
      </c>
      <c r="N45">
        <v>220</v>
      </c>
      <c r="O45">
        <v>60</v>
      </c>
      <c r="P45">
        <v>80</v>
      </c>
      <c r="Q45">
        <v>0</v>
      </c>
      <c r="R45">
        <v>183.25407525001799</v>
      </c>
    </row>
    <row r="46" spans="6:18" x14ac:dyDescent="0.35">
      <c r="F46">
        <v>70</v>
      </c>
      <c r="G46">
        <v>16</v>
      </c>
      <c r="H46">
        <v>3.5</v>
      </c>
      <c r="I46">
        <v>140</v>
      </c>
      <c r="J46">
        <v>3720</v>
      </c>
      <c r="K46">
        <v>6.5</v>
      </c>
      <c r="L46">
        <v>180</v>
      </c>
      <c r="M46">
        <v>35</v>
      </c>
      <c r="N46">
        <v>220</v>
      </c>
      <c r="O46">
        <v>60</v>
      </c>
      <c r="P46">
        <v>80</v>
      </c>
      <c r="Q46">
        <v>0</v>
      </c>
      <c r="R46">
        <v>182.84554550642801</v>
      </c>
    </row>
    <row r="47" spans="6:18" x14ac:dyDescent="0.35">
      <c r="F47">
        <v>72</v>
      </c>
      <c r="G47">
        <v>16</v>
      </c>
      <c r="H47">
        <v>3.5</v>
      </c>
      <c r="I47">
        <v>140</v>
      </c>
      <c r="J47">
        <v>4092</v>
      </c>
      <c r="K47">
        <v>6.5</v>
      </c>
      <c r="L47">
        <v>180</v>
      </c>
      <c r="M47">
        <v>35</v>
      </c>
      <c r="N47">
        <v>220</v>
      </c>
      <c r="O47">
        <v>60</v>
      </c>
      <c r="P47">
        <v>80</v>
      </c>
      <c r="Q47">
        <v>0</v>
      </c>
      <c r="R47">
        <v>182.754187318275</v>
      </c>
    </row>
    <row r="48" spans="6:18" x14ac:dyDescent="0.35">
      <c r="F48">
        <v>74</v>
      </c>
      <c r="G48">
        <v>16</v>
      </c>
      <c r="H48">
        <v>3.5</v>
      </c>
      <c r="I48">
        <v>140</v>
      </c>
      <c r="J48">
        <v>4464</v>
      </c>
      <c r="K48">
        <v>6.5</v>
      </c>
      <c r="L48">
        <v>180</v>
      </c>
      <c r="M48">
        <v>35</v>
      </c>
      <c r="N48">
        <v>220</v>
      </c>
      <c r="O48">
        <v>60</v>
      </c>
      <c r="P48">
        <v>80</v>
      </c>
      <c r="Q48">
        <v>0</v>
      </c>
      <c r="R48">
        <v>182.84574470874301</v>
      </c>
    </row>
    <row r="49" spans="6:18" x14ac:dyDescent="0.35">
      <c r="F49">
        <v>76</v>
      </c>
      <c r="G49">
        <v>16</v>
      </c>
      <c r="H49">
        <v>3.5</v>
      </c>
      <c r="I49">
        <v>140</v>
      </c>
      <c r="J49">
        <v>4836</v>
      </c>
      <c r="K49">
        <v>6.5</v>
      </c>
      <c r="L49">
        <v>180</v>
      </c>
      <c r="M49">
        <v>35</v>
      </c>
      <c r="N49">
        <v>220</v>
      </c>
      <c r="O49">
        <v>60</v>
      </c>
      <c r="P49">
        <v>80</v>
      </c>
      <c r="Q49">
        <v>0</v>
      </c>
      <c r="R49">
        <v>182.847786538809</v>
      </c>
    </row>
    <row r="50" spans="6:18" x14ac:dyDescent="0.35">
      <c r="F50">
        <v>78</v>
      </c>
      <c r="G50">
        <v>16</v>
      </c>
      <c r="H50">
        <v>3.5</v>
      </c>
      <c r="I50">
        <v>140</v>
      </c>
      <c r="J50">
        <v>5208</v>
      </c>
      <c r="K50">
        <v>6.5</v>
      </c>
      <c r="L50">
        <v>180</v>
      </c>
      <c r="M50">
        <v>35</v>
      </c>
      <c r="N50">
        <v>220</v>
      </c>
      <c r="O50">
        <v>60</v>
      </c>
      <c r="P50">
        <v>80</v>
      </c>
      <c r="Q50">
        <v>0</v>
      </c>
      <c r="R50">
        <v>182.455986333364</v>
      </c>
    </row>
    <row r="51" spans="6:18" x14ac:dyDescent="0.35">
      <c r="F51">
        <v>68</v>
      </c>
      <c r="G51">
        <v>18</v>
      </c>
      <c r="H51">
        <v>3.5</v>
      </c>
      <c r="I51">
        <v>140</v>
      </c>
      <c r="J51">
        <v>3348</v>
      </c>
      <c r="K51">
        <v>6.5</v>
      </c>
      <c r="L51">
        <v>180</v>
      </c>
      <c r="M51">
        <v>35</v>
      </c>
      <c r="N51">
        <v>220</v>
      </c>
      <c r="O51">
        <v>60</v>
      </c>
      <c r="P51">
        <v>80</v>
      </c>
      <c r="Q51">
        <v>0</v>
      </c>
      <c r="R51">
        <v>186.073559149212</v>
      </c>
    </row>
    <row r="52" spans="6:18" x14ac:dyDescent="0.35">
      <c r="F52">
        <v>70</v>
      </c>
      <c r="G52">
        <v>18</v>
      </c>
      <c r="H52">
        <v>3.5</v>
      </c>
      <c r="I52">
        <v>140</v>
      </c>
      <c r="J52">
        <v>3720</v>
      </c>
      <c r="K52">
        <v>6.5</v>
      </c>
      <c r="L52">
        <v>180</v>
      </c>
      <c r="M52">
        <v>35</v>
      </c>
      <c r="N52">
        <v>220</v>
      </c>
      <c r="O52">
        <v>60</v>
      </c>
      <c r="P52">
        <v>80</v>
      </c>
      <c r="Q52">
        <v>0</v>
      </c>
      <c r="R52">
        <v>185.656919405623</v>
      </c>
    </row>
    <row r="53" spans="6:18" x14ac:dyDescent="0.35">
      <c r="F53">
        <v>72</v>
      </c>
      <c r="G53">
        <v>18</v>
      </c>
      <c r="H53">
        <v>3.5</v>
      </c>
      <c r="I53">
        <v>140</v>
      </c>
      <c r="J53">
        <v>4092</v>
      </c>
      <c r="K53">
        <v>6.5</v>
      </c>
      <c r="L53">
        <v>180</v>
      </c>
      <c r="M53">
        <v>35</v>
      </c>
      <c r="N53">
        <v>220</v>
      </c>
      <c r="O53">
        <v>60</v>
      </c>
      <c r="P53">
        <v>80</v>
      </c>
      <c r="Q53">
        <v>0</v>
      </c>
      <c r="R53">
        <v>185.621162732621</v>
      </c>
    </row>
    <row r="54" spans="6:18" x14ac:dyDescent="0.35">
      <c r="F54">
        <v>74</v>
      </c>
      <c r="G54">
        <v>18</v>
      </c>
      <c r="H54">
        <v>3.5</v>
      </c>
      <c r="I54">
        <v>140</v>
      </c>
      <c r="J54">
        <v>4464</v>
      </c>
      <c r="K54">
        <v>6.5</v>
      </c>
      <c r="L54">
        <v>180</v>
      </c>
      <c r="M54">
        <v>35</v>
      </c>
      <c r="N54">
        <v>220</v>
      </c>
      <c r="O54">
        <v>60</v>
      </c>
      <c r="P54">
        <v>80</v>
      </c>
      <c r="Q54">
        <v>0</v>
      </c>
      <c r="R54">
        <v>185.122275683521</v>
      </c>
    </row>
    <row r="55" spans="6:18" x14ac:dyDescent="0.35">
      <c r="F55">
        <v>76</v>
      </c>
      <c r="G55">
        <v>18</v>
      </c>
      <c r="H55">
        <v>3.5</v>
      </c>
      <c r="I55">
        <v>140</v>
      </c>
      <c r="J55">
        <v>4836</v>
      </c>
      <c r="K55">
        <v>6.5</v>
      </c>
      <c r="L55">
        <v>180</v>
      </c>
      <c r="M55">
        <v>35</v>
      </c>
      <c r="N55">
        <v>220</v>
      </c>
      <c r="O55">
        <v>60</v>
      </c>
      <c r="P55">
        <v>80</v>
      </c>
      <c r="Q55">
        <v>0</v>
      </c>
      <c r="R55">
        <v>185.00331300378201</v>
      </c>
    </row>
    <row r="56" spans="6:18" x14ac:dyDescent="0.35">
      <c r="F56">
        <v>78</v>
      </c>
      <c r="G56">
        <v>18</v>
      </c>
      <c r="H56">
        <v>3.5</v>
      </c>
      <c r="I56">
        <v>140</v>
      </c>
      <c r="J56">
        <v>5208</v>
      </c>
      <c r="K56">
        <v>6.5</v>
      </c>
      <c r="L56">
        <v>180</v>
      </c>
      <c r="M56">
        <v>35</v>
      </c>
      <c r="N56">
        <v>220</v>
      </c>
      <c r="O56">
        <v>60</v>
      </c>
      <c r="P56">
        <v>80</v>
      </c>
      <c r="Q56">
        <v>0</v>
      </c>
      <c r="R56">
        <v>184.718551269225</v>
      </c>
    </row>
    <row r="57" spans="6:18" x14ac:dyDescent="0.35">
      <c r="F57">
        <v>68</v>
      </c>
      <c r="G57">
        <v>20</v>
      </c>
      <c r="H57">
        <v>3.5</v>
      </c>
      <c r="I57">
        <v>140</v>
      </c>
      <c r="J57">
        <v>3348</v>
      </c>
      <c r="K57">
        <v>6.5</v>
      </c>
      <c r="L57">
        <v>180</v>
      </c>
      <c r="M57">
        <v>35</v>
      </c>
      <c r="N57">
        <v>220</v>
      </c>
      <c r="O57">
        <v>60</v>
      </c>
      <c r="P57">
        <v>80</v>
      </c>
      <c r="Q57">
        <v>0</v>
      </c>
      <c r="R57">
        <v>186.20791807014399</v>
      </c>
    </row>
    <row r="58" spans="6:18" x14ac:dyDescent="0.35">
      <c r="F58">
        <v>70</v>
      </c>
      <c r="G58">
        <v>20</v>
      </c>
      <c r="H58">
        <v>3.5</v>
      </c>
      <c r="I58">
        <v>140</v>
      </c>
      <c r="J58">
        <v>3720</v>
      </c>
      <c r="K58">
        <v>6.5</v>
      </c>
      <c r="L58">
        <v>180</v>
      </c>
      <c r="M58">
        <v>35</v>
      </c>
      <c r="N58">
        <v>220</v>
      </c>
      <c r="O58">
        <v>60</v>
      </c>
      <c r="P58">
        <v>80</v>
      </c>
      <c r="Q58">
        <v>0</v>
      </c>
      <c r="R58">
        <v>185.815578326555</v>
      </c>
    </row>
    <row r="59" spans="6:18" x14ac:dyDescent="0.35">
      <c r="F59">
        <v>72</v>
      </c>
      <c r="G59">
        <v>20</v>
      </c>
      <c r="H59">
        <v>3.5</v>
      </c>
      <c r="I59">
        <v>140</v>
      </c>
      <c r="J59">
        <v>4092</v>
      </c>
      <c r="K59">
        <v>6.5</v>
      </c>
      <c r="L59">
        <v>180</v>
      </c>
      <c r="M59">
        <v>35</v>
      </c>
      <c r="N59">
        <v>220</v>
      </c>
      <c r="O59">
        <v>60</v>
      </c>
      <c r="P59">
        <v>80</v>
      </c>
      <c r="Q59">
        <v>0</v>
      </c>
      <c r="R59">
        <v>185.72103165355301</v>
      </c>
    </row>
    <row r="60" spans="6:18" x14ac:dyDescent="0.35">
      <c r="F60">
        <v>74</v>
      </c>
      <c r="G60">
        <v>20</v>
      </c>
      <c r="H60">
        <v>3.5</v>
      </c>
      <c r="I60">
        <v>140</v>
      </c>
      <c r="J60">
        <v>4464</v>
      </c>
      <c r="K60">
        <v>6.5</v>
      </c>
      <c r="L60">
        <v>180</v>
      </c>
      <c r="M60">
        <v>35</v>
      </c>
      <c r="N60">
        <v>220</v>
      </c>
      <c r="O60">
        <v>60</v>
      </c>
      <c r="P60">
        <v>80</v>
      </c>
      <c r="Q60">
        <v>0</v>
      </c>
      <c r="R60">
        <v>185.03940839836</v>
      </c>
    </row>
    <row r="61" spans="6:18" x14ac:dyDescent="0.35">
      <c r="F61">
        <v>76</v>
      </c>
      <c r="G61">
        <v>20</v>
      </c>
      <c r="H61">
        <v>3.5</v>
      </c>
      <c r="I61">
        <v>140</v>
      </c>
      <c r="J61">
        <v>4836</v>
      </c>
      <c r="K61">
        <v>6.5</v>
      </c>
      <c r="L61">
        <v>180</v>
      </c>
      <c r="M61">
        <v>35</v>
      </c>
      <c r="N61">
        <v>220</v>
      </c>
      <c r="O61">
        <v>60</v>
      </c>
      <c r="P61">
        <v>80</v>
      </c>
      <c r="Q61">
        <v>0</v>
      </c>
      <c r="R61">
        <v>185.17944689509201</v>
      </c>
    </row>
    <row r="62" spans="6:18" x14ac:dyDescent="0.35">
      <c r="F62">
        <v>78</v>
      </c>
      <c r="G62">
        <v>20</v>
      </c>
      <c r="H62">
        <v>3.5</v>
      </c>
      <c r="I62">
        <v>140</v>
      </c>
      <c r="J62">
        <v>5208</v>
      </c>
      <c r="K62">
        <v>6.5</v>
      </c>
      <c r="L62">
        <v>180</v>
      </c>
      <c r="M62">
        <v>35</v>
      </c>
      <c r="N62">
        <v>220</v>
      </c>
      <c r="O62">
        <v>60</v>
      </c>
      <c r="P62">
        <v>80</v>
      </c>
      <c r="Q62">
        <v>0</v>
      </c>
      <c r="R62">
        <v>185.016445160535</v>
      </c>
    </row>
    <row r="63" spans="6:18" x14ac:dyDescent="0.35">
      <c r="F63">
        <v>68</v>
      </c>
      <c r="G63">
        <v>22</v>
      </c>
      <c r="H63">
        <v>3.5</v>
      </c>
      <c r="I63">
        <v>140</v>
      </c>
      <c r="J63">
        <v>3348</v>
      </c>
      <c r="K63">
        <v>6.5</v>
      </c>
      <c r="L63">
        <v>180</v>
      </c>
      <c r="M63">
        <v>35</v>
      </c>
      <c r="N63">
        <v>220</v>
      </c>
      <c r="O63">
        <v>60</v>
      </c>
      <c r="P63">
        <v>80</v>
      </c>
      <c r="Q63">
        <v>0</v>
      </c>
      <c r="R63">
        <v>190.80212680054501</v>
      </c>
    </row>
    <row r="64" spans="6:18" x14ac:dyDescent="0.35">
      <c r="F64">
        <v>70</v>
      </c>
      <c r="G64">
        <v>22</v>
      </c>
      <c r="H64">
        <v>3.5</v>
      </c>
      <c r="I64">
        <v>140</v>
      </c>
      <c r="J64">
        <v>3720</v>
      </c>
      <c r="K64">
        <v>6.5</v>
      </c>
      <c r="L64">
        <v>180</v>
      </c>
      <c r="M64">
        <v>35</v>
      </c>
      <c r="N64">
        <v>220</v>
      </c>
      <c r="O64">
        <v>60</v>
      </c>
      <c r="P64">
        <v>80</v>
      </c>
      <c r="Q64">
        <v>0</v>
      </c>
      <c r="R64">
        <v>190.62505013387801</v>
      </c>
    </row>
    <row r="65" spans="6:18" x14ac:dyDescent="0.35">
      <c r="F65">
        <v>72</v>
      </c>
      <c r="G65">
        <v>22</v>
      </c>
      <c r="H65">
        <v>3.5</v>
      </c>
      <c r="I65">
        <v>140</v>
      </c>
      <c r="J65">
        <v>4092</v>
      </c>
      <c r="K65">
        <v>6.5</v>
      </c>
      <c r="L65">
        <v>180</v>
      </c>
      <c r="M65">
        <v>35</v>
      </c>
      <c r="N65">
        <v>220</v>
      </c>
      <c r="O65">
        <v>60</v>
      </c>
      <c r="P65">
        <v>80</v>
      </c>
      <c r="Q65">
        <v>0</v>
      </c>
      <c r="R65">
        <v>190.75478035481601</v>
      </c>
    </row>
    <row r="66" spans="6:18" x14ac:dyDescent="0.35">
      <c r="F66">
        <v>74</v>
      </c>
      <c r="G66">
        <v>22</v>
      </c>
      <c r="H66">
        <v>3.5</v>
      </c>
      <c r="I66">
        <v>140</v>
      </c>
      <c r="J66">
        <v>4464</v>
      </c>
      <c r="K66">
        <v>6.5</v>
      </c>
      <c r="L66">
        <v>180</v>
      </c>
      <c r="M66">
        <v>35</v>
      </c>
      <c r="N66">
        <v>220</v>
      </c>
      <c r="O66">
        <v>60</v>
      </c>
      <c r="P66">
        <v>80</v>
      </c>
      <c r="Q66">
        <v>0</v>
      </c>
      <c r="R66">
        <v>191.09607919201</v>
      </c>
    </row>
    <row r="67" spans="6:18" x14ac:dyDescent="0.35">
      <c r="F67">
        <v>76</v>
      </c>
      <c r="G67">
        <v>22</v>
      </c>
      <c r="H67">
        <v>3.5</v>
      </c>
      <c r="I67">
        <v>140</v>
      </c>
      <c r="J67">
        <v>4836</v>
      </c>
      <c r="K67">
        <v>6.5</v>
      </c>
      <c r="L67">
        <v>180</v>
      </c>
      <c r="M67">
        <v>35</v>
      </c>
      <c r="N67">
        <v>220</v>
      </c>
      <c r="O67">
        <v>60</v>
      </c>
      <c r="P67">
        <v>80</v>
      </c>
      <c r="Q67">
        <v>0</v>
      </c>
      <c r="R67">
        <v>192.064295520234</v>
      </c>
    </row>
    <row r="68" spans="6:18" x14ac:dyDescent="0.35">
      <c r="F68">
        <v>78</v>
      </c>
      <c r="G68">
        <v>22</v>
      </c>
      <c r="H68">
        <v>3.5</v>
      </c>
      <c r="I68">
        <v>140</v>
      </c>
      <c r="J68">
        <v>5208</v>
      </c>
      <c r="K68">
        <v>6.5</v>
      </c>
      <c r="L68">
        <v>180</v>
      </c>
      <c r="M68">
        <v>35</v>
      </c>
      <c r="N68">
        <v>220</v>
      </c>
      <c r="O68">
        <v>60</v>
      </c>
      <c r="P68">
        <v>80</v>
      </c>
      <c r="Q68">
        <v>0</v>
      </c>
      <c r="R68">
        <v>192.49740343935599</v>
      </c>
    </row>
    <row r="69" spans="6:18" x14ac:dyDescent="0.35">
      <c r="F69">
        <v>68</v>
      </c>
      <c r="G69">
        <v>24</v>
      </c>
      <c r="H69">
        <v>3.5</v>
      </c>
      <c r="I69">
        <v>140</v>
      </c>
      <c r="J69">
        <v>3348</v>
      </c>
      <c r="K69">
        <v>6.5</v>
      </c>
      <c r="L69">
        <v>180</v>
      </c>
      <c r="M69">
        <v>35</v>
      </c>
      <c r="N69">
        <v>220</v>
      </c>
      <c r="O69">
        <v>60</v>
      </c>
      <c r="P69">
        <v>80</v>
      </c>
      <c r="Q69">
        <v>0</v>
      </c>
      <c r="R69">
        <v>192.348520023215</v>
      </c>
    </row>
    <row r="70" spans="6:18" x14ac:dyDescent="0.35">
      <c r="F70">
        <v>70</v>
      </c>
      <c r="G70">
        <v>24</v>
      </c>
      <c r="H70">
        <v>3.5</v>
      </c>
      <c r="I70">
        <v>140</v>
      </c>
      <c r="J70">
        <v>3720</v>
      </c>
      <c r="K70">
        <v>6.5</v>
      </c>
      <c r="L70">
        <v>180</v>
      </c>
      <c r="M70">
        <v>35</v>
      </c>
      <c r="N70">
        <v>220</v>
      </c>
      <c r="O70">
        <v>60</v>
      </c>
      <c r="P70">
        <v>80</v>
      </c>
      <c r="Q70">
        <v>0</v>
      </c>
      <c r="R70">
        <v>192.303856689882</v>
      </c>
    </row>
    <row r="71" spans="6:18" x14ac:dyDescent="0.35">
      <c r="F71">
        <v>72</v>
      </c>
      <c r="G71">
        <v>24</v>
      </c>
      <c r="H71">
        <v>3.5</v>
      </c>
      <c r="I71">
        <v>140</v>
      </c>
      <c r="J71">
        <v>4092</v>
      </c>
      <c r="K71">
        <v>6.5</v>
      </c>
      <c r="L71">
        <v>180</v>
      </c>
      <c r="M71">
        <v>35</v>
      </c>
      <c r="N71">
        <v>220</v>
      </c>
      <c r="O71">
        <v>60</v>
      </c>
      <c r="P71">
        <v>80</v>
      </c>
      <c r="Q71">
        <v>0</v>
      </c>
      <c r="R71">
        <v>192.52262691081901</v>
      </c>
    </row>
    <row r="72" spans="6:18" x14ac:dyDescent="0.35">
      <c r="F72">
        <v>74</v>
      </c>
      <c r="G72">
        <v>24</v>
      </c>
      <c r="H72">
        <v>3.5</v>
      </c>
      <c r="I72">
        <v>140</v>
      </c>
      <c r="J72">
        <v>4464</v>
      </c>
      <c r="K72">
        <v>6.5</v>
      </c>
      <c r="L72">
        <v>180</v>
      </c>
      <c r="M72">
        <v>35</v>
      </c>
      <c r="N72">
        <v>220</v>
      </c>
      <c r="O72">
        <v>60</v>
      </c>
      <c r="P72">
        <v>80</v>
      </c>
      <c r="Q72">
        <v>0</v>
      </c>
      <c r="R72">
        <v>195.07486861511001</v>
      </c>
    </row>
    <row r="73" spans="6:18" x14ac:dyDescent="0.35">
      <c r="F73">
        <v>76</v>
      </c>
      <c r="G73">
        <v>24</v>
      </c>
      <c r="H73">
        <v>3.5</v>
      </c>
      <c r="I73">
        <v>140</v>
      </c>
      <c r="J73">
        <v>4836</v>
      </c>
      <c r="K73">
        <v>6.5</v>
      </c>
      <c r="L73">
        <v>180</v>
      </c>
      <c r="M73">
        <v>35</v>
      </c>
      <c r="N73">
        <v>220</v>
      </c>
      <c r="O73">
        <v>60</v>
      </c>
      <c r="P73">
        <v>80</v>
      </c>
      <c r="Q73">
        <v>0</v>
      </c>
      <c r="R73">
        <v>197.19051087477899</v>
      </c>
    </row>
    <row r="74" spans="6:18" x14ac:dyDescent="0.35">
      <c r="F74">
        <v>78</v>
      </c>
      <c r="G74">
        <v>24</v>
      </c>
      <c r="H74">
        <v>3.5</v>
      </c>
      <c r="I74">
        <v>140</v>
      </c>
      <c r="J74">
        <v>5208</v>
      </c>
      <c r="K74">
        <v>6.5</v>
      </c>
      <c r="L74">
        <v>180</v>
      </c>
      <c r="M74">
        <v>35</v>
      </c>
      <c r="N74">
        <v>220</v>
      </c>
      <c r="O74">
        <v>60</v>
      </c>
      <c r="P74">
        <v>80</v>
      </c>
      <c r="Q74">
        <v>0</v>
      </c>
      <c r="R74">
        <v>197.914348473388</v>
      </c>
    </row>
    <row r="75" spans="6:18" x14ac:dyDescent="0.35">
      <c r="F75">
        <v>68</v>
      </c>
      <c r="G75">
        <v>26</v>
      </c>
      <c r="H75">
        <v>3.5</v>
      </c>
      <c r="I75">
        <v>140</v>
      </c>
      <c r="J75">
        <v>3348</v>
      </c>
      <c r="K75">
        <v>6.5</v>
      </c>
      <c r="L75">
        <v>180</v>
      </c>
      <c r="M75">
        <v>35</v>
      </c>
      <c r="N75">
        <v>220</v>
      </c>
      <c r="O75">
        <v>60</v>
      </c>
      <c r="P75">
        <v>80</v>
      </c>
      <c r="Q75">
        <v>0</v>
      </c>
      <c r="R75">
        <v>192.6256003085</v>
      </c>
    </row>
    <row r="76" spans="6:18" x14ac:dyDescent="0.35">
      <c r="F76">
        <v>70</v>
      </c>
      <c r="G76">
        <v>26</v>
      </c>
      <c r="H76">
        <v>3.5</v>
      </c>
      <c r="I76">
        <v>140</v>
      </c>
      <c r="J76">
        <v>3720</v>
      </c>
      <c r="K76">
        <v>6.5</v>
      </c>
      <c r="L76">
        <v>180</v>
      </c>
      <c r="M76">
        <v>35</v>
      </c>
      <c r="N76">
        <v>220</v>
      </c>
      <c r="O76">
        <v>60</v>
      </c>
      <c r="P76">
        <v>80</v>
      </c>
      <c r="Q76">
        <v>0</v>
      </c>
      <c r="R76">
        <v>192.494693641834</v>
      </c>
    </row>
    <row r="77" spans="6:18" x14ac:dyDescent="0.35">
      <c r="F77">
        <v>72</v>
      </c>
      <c r="G77">
        <v>26</v>
      </c>
      <c r="H77">
        <v>3.5</v>
      </c>
      <c r="I77">
        <v>140</v>
      </c>
      <c r="J77">
        <v>4092</v>
      </c>
      <c r="K77">
        <v>6.5</v>
      </c>
      <c r="L77">
        <v>180</v>
      </c>
      <c r="M77">
        <v>35</v>
      </c>
      <c r="N77">
        <v>220</v>
      </c>
      <c r="O77">
        <v>60</v>
      </c>
      <c r="P77">
        <v>80</v>
      </c>
      <c r="Q77">
        <v>0</v>
      </c>
      <c r="R77">
        <v>192.66711962034699</v>
      </c>
    </row>
    <row r="78" spans="6:18" x14ac:dyDescent="0.35">
      <c r="F78">
        <v>74</v>
      </c>
      <c r="G78">
        <v>26</v>
      </c>
      <c r="H78">
        <v>3.5</v>
      </c>
      <c r="I78">
        <v>140</v>
      </c>
      <c r="J78">
        <v>4464</v>
      </c>
      <c r="K78">
        <v>6.5</v>
      </c>
      <c r="L78">
        <v>180</v>
      </c>
      <c r="M78">
        <v>35</v>
      </c>
      <c r="N78">
        <v>220</v>
      </c>
      <c r="O78">
        <v>60</v>
      </c>
      <c r="P78">
        <v>80</v>
      </c>
      <c r="Q78">
        <v>0</v>
      </c>
      <c r="R78">
        <v>195.21231937268601</v>
      </c>
    </row>
    <row r="79" spans="6:18" x14ac:dyDescent="0.35">
      <c r="F79">
        <v>76</v>
      </c>
      <c r="G79">
        <v>26</v>
      </c>
      <c r="H79">
        <v>3.5</v>
      </c>
      <c r="I79">
        <v>140</v>
      </c>
      <c r="J79">
        <v>4836</v>
      </c>
      <c r="K79">
        <v>6.5</v>
      </c>
      <c r="L79">
        <v>180</v>
      </c>
      <c r="M79">
        <v>35</v>
      </c>
      <c r="N79">
        <v>220</v>
      </c>
      <c r="O79">
        <v>60</v>
      </c>
      <c r="P79">
        <v>80</v>
      </c>
      <c r="Q79">
        <v>0</v>
      </c>
      <c r="R79">
        <v>197.17710663235499</v>
      </c>
    </row>
    <row r="80" spans="6:18" x14ac:dyDescent="0.35">
      <c r="F80">
        <v>78</v>
      </c>
      <c r="G80">
        <v>26</v>
      </c>
      <c r="H80">
        <v>3.5</v>
      </c>
      <c r="I80">
        <v>140</v>
      </c>
      <c r="J80">
        <v>5208</v>
      </c>
      <c r="K80">
        <v>6.5</v>
      </c>
      <c r="L80">
        <v>180</v>
      </c>
      <c r="M80">
        <v>35</v>
      </c>
      <c r="N80">
        <v>220</v>
      </c>
      <c r="O80">
        <v>60</v>
      </c>
      <c r="P80">
        <v>80</v>
      </c>
      <c r="Q80">
        <v>0</v>
      </c>
      <c r="R80">
        <v>197.538088473388</v>
      </c>
    </row>
    <row r="81" spans="6:18" x14ac:dyDescent="0.35">
      <c r="F81">
        <v>68</v>
      </c>
      <c r="G81">
        <v>28</v>
      </c>
      <c r="H81">
        <v>3.5</v>
      </c>
      <c r="I81">
        <v>140</v>
      </c>
      <c r="J81">
        <v>3348</v>
      </c>
      <c r="K81">
        <v>6.5</v>
      </c>
      <c r="L81">
        <v>180</v>
      </c>
      <c r="M81">
        <v>35</v>
      </c>
      <c r="N81">
        <v>220</v>
      </c>
      <c r="O81">
        <v>60</v>
      </c>
      <c r="P81">
        <v>80</v>
      </c>
      <c r="Q81">
        <v>0</v>
      </c>
      <c r="R81">
        <v>192.90816966878501</v>
      </c>
    </row>
    <row r="82" spans="6:18" x14ac:dyDescent="0.35">
      <c r="F82">
        <v>70</v>
      </c>
      <c r="G82">
        <v>28</v>
      </c>
      <c r="H82">
        <v>3.5</v>
      </c>
      <c r="I82">
        <v>140</v>
      </c>
      <c r="J82">
        <v>3720</v>
      </c>
      <c r="K82">
        <v>6.5</v>
      </c>
      <c r="L82">
        <v>180</v>
      </c>
      <c r="M82">
        <v>35</v>
      </c>
      <c r="N82">
        <v>220</v>
      </c>
      <c r="O82">
        <v>60</v>
      </c>
      <c r="P82">
        <v>80</v>
      </c>
      <c r="Q82">
        <v>0</v>
      </c>
      <c r="R82">
        <v>192.82442300211801</v>
      </c>
    </row>
    <row r="83" spans="6:18" x14ac:dyDescent="0.35">
      <c r="F83">
        <v>72</v>
      </c>
      <c r="G83">
        <v>28</v>
      </c>
      <c r="H83">
        <v>3.5</v>
      </c>
      <c r="I83">
        <v>140</v>
      </c>
      <c r="J83">
        <v>4092</v>
      </c>
      <c r="K83">
        <v>6.5</v>
      </c>
      <c r="L83">
        <v>180</v>
      </c>
      <c r="M83">
        <v>35</v>
      </c>
      <c r="N83">
        <v>220</v>
      </c>
      <c r="O83">
        <v>60</v>
      </c>
      <c r="P83">
        <v>80</v>
      </c>
      <c r="Q83">
        <v>0</v>
      </c>
      <c r="R83">
        <v>192.893046599679</v>
      </c>
    </row>
    <row r="84" spans="6:18" x14ac:dyDescent="0.35">
      <c r="F84">
        <v>74</v>
      </c>
      <c r="G84">
        <v>28</v>
      </c>
      <c r="H84">
        <v>3.5</v>
      </c>
      <c r="I84">
        <v>140</v>
      </c>
      <c r="J84">
        <v>4464</v>
      </c>
      <c r="K84">
        <v>6.5</v>
      </c>
      <c r="L84">
        <v>180</v>
      </c>
      <c r="M84">
        <v>35</v>
      </c>
      <c r="N84">
        <v>220</v>
      </c>
      <c r="O84">
        <v>60</v>
      </c>
      <c r="P84">
        <v>80</v>
      </c>
      <c r="Q84">
        <v>0</v>
      </c>
      <c r="R84">
        <v>195.13220937268599</v>
      </c>
    </row>
    <row r="85" spans="6:18" x14ac:dyDescent="0.35">
      <c r="F85">
        <v>76</v>
      </c>
      <c r="G85">
        <v>28</v>
      </c>
      <c r="H85">
        <v>3.5</v>
      </c>
      <c r="I85">
        <v>140</v>
      </c>
      <c r="J85">
        <v>4836</v>
      </c>
      <c r="K85">
        <v>6.5</v>
      </c>
      <c r="L85">
        <v>180</v>
      </c>
      <c r="M85">
        <v>35</v>
      </c>
      <c r="N85">
        <v>220</v>
      </c>
      <c r="O85">
        <v>60</v>
      </c>
      <c r="P85">
        <v>80</v>
      </c>
      <c r="Q85">
        <v>0</v>
      </c>
      <c r="R85">
        <v>196.885136632355</v>
      </c>
    </row>
    <row r="86" spans="6:18" x14ac:dyDescent="0.35">
      <c r="F86">
        <v>78</v>
      </c>
      <c r="G86">
        <v>28</v>
      </c>
      <c r="H86">
        <v>3.5</v>
      </c>
      <c r="I86">
        <v>140</v>
      </c>
      <c r="J86">
        <v>5208</v>
      </c>
      <c r="K86">
        <v>6.5</v>
      </c>
      <c r="L86">
        <v>180</v>
      </c>
      <c r="M86">
        <v>35</v>
      </c>
      <c r="N86">
        <v>220</v>
      </c>
      <c r="O86">
        <v>60</v>
      </c>
      <c r="P86">
        <v>80</v>
      </c>
      <c r="Q86">
        <v>0</v>
      </c>
      <c r="R86">
        <v>197.315318473388</v>
      </c>
    </row>
    <row r="87" spans="6:18" x14ac:dyDescent="0.35">
      <c r="F87">
        <v>68</v>
      </c>
      <c r="G87">
        <v>16</v>
      </c>
      <c r="H87">
        <v>4.5</v>
      </c>
      <c r="I87">
        <v>140</v>
      </c>
      <c r="J87">
        <v>3348</v>
      </c>
      <c r="K87">
        <v>6.5</v>
      </c>
      <c r="L87">
        <v>180</v>
      </c>
      <c r="M87">
        <v>35</v>
      </c>
      <c r="N87">
        <v>220</v>
      </c>
      <c r="O87">
        <v>60</v>
      </c>
      <c r="P87">
        <v>80</v>
      </c>
      <c r="Q87">
        <v>0</v>
      </c>
      <c r="R87">
        <v>185.46714199105301</v>
      </c>
    </row>
    <row r="88" spans="6:18" x14ac:dyDescent="0.35">
      <c r="F88">
        <v>70</v>
      </c>
      <c r="G88">
        <v>16</v>
      </c>
      <c r="H88">
        <v>4.5</v>
      </c>
      <c r="I88">
        <v>140</v>
      </c>
      <c r="J88">
        <v>3720</v>
      </c>
      <c r="K88">
        <v>6.5</v>
      </c>
      <c r="L88">
        <v>180</v>
      </c>
      <c r="M88">
        <v>35</v>
      </c>
      <c r="N88">
        <v>220</v>
      </c>
      <c r="O88">
        <v>60</v>
      </c>
      <c r="P88">
        <v>80</v>
      </c>
      <c r="Q88">
        <v>0</v>
      </c>
      <c r="R88">
        <v>185.150581991053</v>
      </c>
    </row>
    <row r="89" spans="6:18" x14ac:dyDescent="0.35">
      <c r="F89">
        <v>72</v>
      </c>
      <c r="G89">
        <v>16</v>
      </c>
      <c r="H89">
        <v>4.5</v>
      </c>
      <c r="I89">
        <v>140</v>
      </c>
      <c r="J89">
        <v>4092</v>
      </c>
      <c r="K89">
        <v>6.5</v>
      </c>
      <c r="L89">
        <v>180</v>
      </c>
      <c r="M89">
        <v>35</v>
      </c>
      <c r="N89">
        <v>220</v>
      </c>
      <c r="O89">
        <v>60</v>
      </c>
      <c r="P89">
        <v>80</v>
      </c>
      <c r="Q89">
        <v>0</v>
      </c>
      <c r="R89">
        <v>185.31207418885501</v>
      </c>
    </row>
    <row r="90" spans="6:18" x14ac:dyDescent="0.35">
      <c r="F90">
        <v>74</v>
      </c>
      <c r="G90">
        <v>16</v>
      </c>
      <c r="H90">
        <v>4.5</v>
      </c>
      <c r="I90">
        <v>140</v>
      </c>
      <c r="J90">
        <v>4464</v>
      </c>
      <c r="K90">
        <v>6.5</v>
      </c>
      <c r="L90">
        <v>180</v>
      </c>
      <c r="M90">
        <v>35</v>
      </c>
      <c r="N90">
        <v>220</v>
      </c>
      <c r="O90">
        <v>60</v>
      </c>
      <c r="P90">
        <v>80</v>
      </c>
      <c r="Q90">
        <v>0</v>
      </c>
      <c r="R90">
        <v>185.366876673549</v>
      </c>
    </row>
    <row r="91" spans="6:18" x14ac:dyDescent="0.35">
      <c r="F91">
        <v>76</v>
      </c>
      <c r="G91">
        <v>16</v>
      </c>
      <c r="H91">
        <v>4.5</v>
      </c>
      <c r="I91">
        <v>140</v>
      </c>
      <c r="J91">
        <v>4836</v>
      </c>
      <c r="K91">
        <v>6.5</v>
      </c>
      <c r="L91">
        <v>180</v>
      </c>
      <c r="M91">
        <v>35</v>
      </c>
      <c r="N91">
        <v>220</v>
      </c>
      <c r="O91">
        <v>60</v>
      </c>
      <c r="P91">
        <v>80</v>
      </c>
      <c r="Q91">
        <v>0</v>
      </c>
      <c r="R91">
        <v>185.660134009156</v>
      </c>
    </row>
    <row r="92" spans="6:18" x14ac:dyDescent="0.35">
      <c r="F92">
        <v>78</v>
      </c>
      <c r="G92">
        <v>16</v>
      </c>
      <c r="H92">
        <v>4.5</v>
      </c>
      <c r="I92">
        <v>140</v>
      </c>
      <c r="J92">
        <v>5208</v>
      </c>
      <c r="K92">
        <v>6.5</v>
      </c>
      <c r="L92">
        <v>180</v>
      </c>
      <c r="M92">
        <v>35</v>
      </c>
      <c r="N92">
        <v>220</v>
      </c>
      <c r="O92">
        <v>60</v>
      </c>
      <c r="P92">
        <v>80</v>
      </c>
      <c r="Q92">
        <v>0</v>
      </c>
      <c r="R92">
        <v>185.355608513193</v>
      </c>
    </row>
    <row r="93" spans="6:18" x14ac:dyDescent="0.35">
      <c r="F93">
        <v>68</v>
      </c>
      <c r="G93">
        <v>18</v>
      </c>
      <c r="H93">
        <v>4.5</v>
      </c>
      <c r="I93">
        <v>140</v>
      </c>
      <c r="J93">
        <v>3348</v>
      </c>
      <c r="K93">
        <v>6.5</v>
      </c>
      <c r="L93">
        <v>180</v>
      </c>
      <c r="M93">
        <v>35</v>
      </c>
      <c r="N93">
        <v>220</v>
      </c>
      <c r="O93">
        <v>60</v>
      </c>
      <c r="P93">
        <v>80</v>
      </c>
      <c r="Q93">
        <v>0</v>
      </c>
      <c r="R93">
        <v>188.370798399818</v>
      </c>
    </row>
    <row r="94" spans="6:18" x14ac:dyDescent="0.35">
      <c r="F94">
        <v>70</v>
      </c>
      <c r="G94">
        <v>18</v>
      </c>
      <c r="H94">
        <v>4.5</v>
      </c>
      <c r="I94">
        <v>140</v>
      </c>
      <c r="J94">
        <v>3720</v>
      </c>
      <c r="K94">
        <v>6.5</v>
      </c>
      <c r="L94">
        <v>180</v>
      </c>
      <c r="M94">
        <v>35</v>
      </c>
      <c r="N94">
        <v>220</v>
      </c>
      <c r="O94">
        <v>60</v>
      </c>
      <c r="P94">
        <v>80</v>
      </c>
      <c r="Q94">
        <v>0</v>
      </c>
      <c r="R94">
        <v>188.001698399818</v>
      </c>
    </row>
    <row r="95" spans="6:18" x14ac:dyDescent="0.35">
      <c r="F95">
        <v>72</v>
      </c>
      <c r="G95">
        <v>18</v>
      </c>
      <c r="H95">
        <v>4.5</v>
      </c>
      <c r="I95">
        <v>140</v>
      </c>
      <c r="J95">
        <v>4092</v>
      </c>
      <c r="K95">
        <v>6.5</v>
      </c>
      <c r="L95">
        <v>180</v>
      </c>
      <c r="M95">
        <v>35</v>
      </c>
      <c r="N95">
        <v>220</v>
      </c>
      <c r="O95">
        <v>60</v>
      </c>
      <c r="P95">
        <v>80</v>
      </c>
      <c r="Q95">
        <v>0</v>
      </c>
      <c r="R95">
        <v>188.207597870347</v>
      </c>
    </row>
    <row r="96" spans="6:18" x14ac:dyDescent="0.35">
      <c r="F96">
        <v>74</v>
      </c>
      <c r="G96">
        <v>18</v>
      </c>
      <c r="H96">
        <v>4.5</v>
      </c>
      <c r="I96">
        <v>140</v>
      </c>
      <c r="J96">
        <v>4464</v>
      </c>
      <c r="K96">
        <v>6.5</v>
      </c>
      <c r="L96">
        <v>180</v>
      </c>
      <c r="M96">
        <v>35</v>
      </c>
      <c r="N96">
        <v>220</v>
      </c>
      <c r="O96">
        <v>60</v>
      </c>
      <c r="P96">
        <v>80</v>
      </c>
      <c r="Q96">
        <v>0</v>
      </c>
      <c r="R96">
        <v>187.636774486148</v>
      </c>
    </row>
    <row r="97" spans="6:18" x14ac:dyDescent="0.35">
      <c r="F97">
        <v>76</v>
      </c>
      <c r="G97">
        <v>18</v>
      </c>
      <c r="H97">
        <v>4.5</v>
      </c>
      <c r="I97">
        <v>140</v>
      </c>
      <c r="J97">
        <v>4836</v>
      </c>
      <c r="K97">
        <v>6.5</v>
      </c>
      <c r="L97">
        <v>180</v>
      </c>
      <c r="M97">
        <v>35</v>
      </c>
      <c r="N97">
        <v>220</v>
      </c>
      <c r="O97">
        <v>60</v>
      </c>
      <c r="P97">
        <v>80</v>
      </c>
      <c r="Q97">
        <v>0</v>
      </c>
      <c r="R97">
        <v>187.815898488421</v>
      </c>
    </row>
    <row r="98" spans="6:18" x14ac:dyDescent="0.35">
      <c r="F98">
        <v>78</v>
      </c>
      <c r="G98">
        <v>18</v>
      </c>
      <c r="H98">
        <v>4.5</v>
      </c>
      <c r="I98">
        <v>140</v>
      </c>
      <c r="J98">
        <v>5208</v>
      </c>
      <c r="K98">
        <v>6.5</v>
      </c>
      <c r="L98">
        <v>180</v>
      </c>
      <c r="M98">
        <v>35</v>
      </c>
      <c r="N98">
        <v>220</v>
      </c>
      <c r="O98">
        <v>60</v>
      </c>
      <c r="P98">
        <v>80</v>
      </c>
      <c r="Q98">
        <v>0</v>
      </c>
      <c r="R98">
        <v>187.741757508912</v>
      </c>
    </row>
    <row r="99" spans="6:18" x14ac:dyDescent="0.35">
      <c r="F99">
        <v>68</v>
      </c>
      <c r="G99">
        <v>20</v>
      </c>
      <c r="H99">
        <v>4.5</v>
      </c>
      <c r="I99">
        <v>140</v>
      </c>
      <c r="J99">
        <v>3348</v>
      </c>
      <c r="K99">
        <v>6.5</v>
      </c>
      <c r="L99">
        <v>180</v>
      </c>
      <c r="M99">
        <v>35</v>
      </c>
      <c r="N99">
        <v>220</v>
      </c>
      <c r="O99">
        <v>60</v>
      </c>
      <c r="P99">
        <v>80</v>
      </c>
      <c r="Q99">
        <v>0</v>
      </c>
      <c r="R99">
        <v>188.956008555495</v>
      </c>
    </row>
    <row r="100" spans="6:18" x14ac:dyDescent="0.35">
      <c r="F100">
        <v>70</v>
      </c>
      <c r="G100">
        <v>20</v>
      </c>
      <c r="H100">
        <v>4.5</v>
      </c>
      <c r="I100">
        <v>140</v>
      </c>
      <c r="J100">
        <v>3720</v>
      </c>
      <c r="K100">
        <v>6.5</v>
      </c>
      <c r="L100">
        <v>180</v>
      </c>
      <c r="M100">
        <v>35</v>
      </c>
      <c r="N100">
        <v>220</v>
      </c>
      <c r="O100">
        <v>60</v>
      </c>
      <c r="P100">
        <v>80</v>
      </c>
      <c r="Q100">
        <v>0</v>
      </c>
      <c r="R100">
        <v>188.65726855549499</v>
      </c>
    </row>
    <row r="101" spans="6:18" x14ac:dyDescent="0.35">
      <c r="F101">
        <v>72</v>
      </c>
      <c r="G101">
        <v>20</v>
      </c>
      <c r="H101">
        <v>4.5</v>
      </c>
      <c r="I101">
        <v>140</v>
      </c>
      <c r="J101">
        <v>4092</v>
      </c>
      <c r="K101">
        <v>6.5</v>
      </c>
      <c r="L101">
        <v>180</v>
      </c>
      <c r="M101">
        <v>35</v>
      </c>
      <c r="N101">
        <v>220</v>
      </c>
      <c r="O101">
        <v>60</v>
      </c>
      <c r="P101">
        <v>80</v>
      </c>
      <c r="Q101">
        <v>0</v>
      </c>
      <c r="R101">
        <v>188.890091359358</v>
      </c>
    </row>
    <row r="102" spans="6:18" x14ac:dyDescent="0.35">
      <c r="F102">
        <v>74</v>
      </c>
      <c r="G102">
        <v>20</v>
      </c>
      <c r="H102">
        <v>4.5</v>
      </c>
      <c r="I102">
        <v>140</v>
      </c>
      <c r="J102">
        <v>4464</v>
      </c>
      <c r="K102">
        <v>6.5</v>
      </c>
      <c r="L102">
        <v>180</v>
      </c>
      <c r="M102">
        <v>35</v>
      </c>
      <c r="N102">
        <v>220</v>
      </c>
      <c r="O102">
        <v>60</v>
      </c>
      <c r="P102">
        <v>80</v>
      </c>
      <c r="Q102">
        <v>0</v>
      </c>
      <c r="R102">
        <v>188.154860795671</v>
      </c>
    </row>
    <row r="103" spans="6:18" x14ac:dyDescent="0.35">
      <c r="F103">
        <v>76</v>
      </c>
      <c r="G103">
        <v>20</v>
      </c>
      <c r="H103">
        <v>4.5</v>
      </c>
      <c r="I103">
        <v>140</v>
      </c>
      <c r="J103">
        <v>4836</v>
      </c>
      <c r="K103">
        <v>6.5</v>
      </c>
      <c r="L103">
        <v>180</v>
      </c>
      <c r="M103">
        <v>35</v>
      </c>
      <c r="N103">
        <v>220</v>
      </c>
      <c r="O103">
        <v>60</v>
      </c>
      <c r="P103">
        <v>80</v>
      </c>
      <c r="Q103">
        <v>0</v>
      </c>
      <c r="R103">
        <v>188.64000813127799</v>
      </c>
    </row>
    <row r="104" spans="6:18" x14ac:dyDescent="0.35">
      <c r="F104">
        <v>78</v>
      </c>
      <c r="G104">
        <v>20</v>
      </c>
      <c r="H104">
        <v>4.5</v>
      </c>
      <c r="I104">
        <v>140</v>
      </c>
      <c r="J104">
        <v>5208</v>
      </c>
      <c r="K104">
        <v>6.5</v>
      </c>
      <c r="L104">
        <v>180</v>
      </c>
      <c r="M104">
        <v>35</v>
      </c>
      <c r="N104">
        <v>220</v>
      </c>
      <c r="O104">
        <v>60</v>
      </c>
      <c r="P104">
        <v>80</v>
      </c>
      <c r="Q104">
        <v>0</v>
      </c>
      <c r="R104">
        <v>188.631327151769</v>
      </c>
    </row>
    <row r="105" spans="6:18" x14ac:dyDescent="0.35">
      <c r="F105">
        <v>68</v>
      </c>
      <c r="G105">
        <v>22</v>
      </c>
      <c r="H105">
        <v>4.5</v>
      </c>
      <c r="I105">
        <v>140</v>
      </c>
      <c r="J105">
        <v>3348</v>
      </c>
      <c r="K105">
        <v>6.5</v>
      </c>
      <c r="L105">
        <v>180</v>
      </c>
      <c r="M105">
        <v>35</v>
      </c>
      <c r="N105">
        <v>220</v>
      </c>
      <c r="O105">
        <v>60</v>
      </c>
      <c r="P105">
        <v>80</v>
      </c>
      <c r="Q105">
        <v>0</v>
      </c>
      <c r="R105">
        <v>192.800124326983</v>
      </c>
    </row>
    <row r="106" spans="6:18" x14ac:dyDescent="0.35">
      <c r="F106">
        <v>70</v>
      </c>
      <c r="G106">
        <v>22</v>
      </c>
      <c r="H106">
        <v>4.5</v>
      </c>
      <c r="I106">
        <v>140</v>
      </c>
      <c r="J106">
        <v>3720</v>
      </c>
      <c r="K106">
        <v>6.5</v>
      </c>
      <c r="L106">
        <v>180</v>
      </c>
      <c r="M106">
        <v>35</v>
      </c>
      <c r="N106">
        <v>220</v>
      </c>
      <c r="O106">
        <v>60</v>
      </c>
      <c r="P106">
        <v>80</v>
      </c>
      <c r="Q106">
        <v>0</v>
      </c>
      <c r="R106">
        <v>192.619994326983</v>
      </c>
    </row>
    <row r="107" spans="6:18" x14ac:dyDescent="0.35">
      <c r="F107">
        <v>72</v>
      </c>
      <c r="G107">
        <v>22</v>
      </c>
      <c r="H107">
        <v>4.5</v>
      </c>
      <c r="I107">
        <v>140</v>
      </c>
      <c r="J107">
        <v>4092</v>
      </c>
      <c r="K107">
        <v>6.5</v>
      </c>
      <c r="L107">
        <v>180</v>
      </c>
      <c r="M107">
        <v>35</v>
      </c>
      <c r="N107">
        <v>220</v>
      </c>
      <c r="O107">
        <v>60</v>
      </c>
      <c r="P107">
        <v>80</v>
      </c>
      <c r="Q107">
        <v>0</v>
      </c>
      <c r="R107">
        <v>193.01785735811899</v>
      </c>
    </row>
    <row r="108" spans="6:18" x14ac:dyDescent="0.35">
      <c r="F108">
        <v>74</v>
      </c>
      <c r="G108">
        <v>22</v>
      </c>
      <c r="H108">
        <v>4.5</v>
      </c>
      <c r="I108">
        <v>140</v>
      </c>
      <c r="J108">
        <v>4464</v>
      </c>
      <c r="K108">
        <v>6.5</v>
      </c>
      <c r="L108">
        <v>180</v>
      </c>
      <c r="M108">
        <v>35</v>
      </c>
      <c r="N108">
        <v>220</v>
      </c>
      <c r="O108">
        <v>60</v>
      </c>
      <c r="P108">
        <v>80</v>
      </c>
      <c r="Q108">
        <v>0</v>
      </c>
      <c r="R108">
        <v>193.16662863040801</v>
      </c>
    </row>
    <row r="109" spans="6:18" x14ac:dyDescent="0.35">
      <c r="F109">
        <v>76</v>
      </c>
      <c r="G109">
        <v>22</v>
      </c>
      <c r="H109">
        <v>4.5</v>
      </c>
      <c r="I109">
        <v>140</v>
      </c>
      <c r="J109">
        <v>4836</v>
      </c>
      <c r="K109">
        <v>6.5</v>
      </c>
      <c r="L109">
        <v>180</v>
      </c>
      <c r="M109">
        <v>35</v>
      </c>
      <c r="N109">
        <v>220</v>
      </c>
      <c r="O109">
        <v>60</v>
      </c>
      <c r="P109">
        <v>80</v>
      </c>
      <c r="Q109">
        <v>0</v>
      </c>
      <c r="R109">
        <v>194.816753797507</v>
      </c>
    </row>
    <row r="110" spans="6:18" x14ac:dyDescent="0.35">
      <c r="F110">
        <v>78</v>
      </c>
      <c r="G110">
        <v>22</v>
      </c>
      <c r="H110">
        <v>4.5</v>
      </c>
      <c r="I110">
        <v>140</v>
      </c>
      <c r="J110">
        <v>5208</v>
      </c>
      <c r="K110">
        <v>6.5</v>
      </c>
      <c r="L110">
        <v>180</v>
      </c>
      <c r="M110">
        <v>35</v>
      </c>
      <c r="N110">
        <v>220</v>
      </c>
      <c r="O110">
        <v>60</v>
      </c>
      <c r="P110">
        <v>80</v>
      </c>
      <c r="Q110">
        <v>0</v>
      </c>
      <c r="R110">
        <v>195.53533580501099</v>
      </c>
    </row>
    <row r="111" spans="6:18" x14ac:dyDescent="0.35">
      <c r="F111">
        <v>68</v>
      </c>
      <c r="G111">
        <v>24</v>
      </c>
      <c r="H111">
        <v>4.5</v>
      </c>
      <c r="I111">
        <v>140</v>
      </c>
      <c r="J111">
        <v>3348</v>
      </c>
      <c r="K111">
        <v>6.5</v>
      </c>
      <c r="L111">
        <v>180</v>
      </c>
      <c r="M111">
        <v>35</v>
      </c>
      <c r="N111">
        <v>220</v>
      </c>
      <c r="O111">
        <v>60</v>
      </c>
      <c r="P111">
        <v>80</v>
      </c>
      <c r="Q111">
        <v>0</v>
      </c>
      <c r="R111">
        <v>194.202106095727</v>
      </c>
    </row>
    <row r="112" spans="6:18" x14ac:dyDescent="0.35">
      <c r="F112">
        <v>70</v>
      </c>
      <c r="G112">
        <v>24</v>
      </c>
      <c r="H112">
        <v>4.5</v>
      </c>
      <c r="I112">
        <v>140</v>
      </c>
      <c r="J112">
        <v>3720</v>
      </c>
      <c r="K112">
        <v>6.5</v>
      </c>
      <c r="L112">
        <v>180</v>
      </c>
      <c r="M112">
        <v>35</v>
      </c>
      <c r="N112">
        <v>220</v>
      </c>
      <c r="O112">
        <v>60</v>
      </c>
      <c r="P112">
        <v>80</v>
      </c>
      <c r="Q112">
        <v>0</v>
      </c>
      <c r="R112">
        <v>194.10839508123399</v>
      </c>
    </row>
    <row r="113" spans="6:18" x14ac:dyDescent="0.35">
      <c r="F113">
        <v>72</v>
      </c>
      <c r="G113">
        <v>24</v>
      </c>
      <c r="H113">
        <v>4.5</v>
      </c>
      <c r="I113">
        <v>140</v>
      </c>
      <c r="J113">
        <v>4092</v>
      </c>
      <c r="K113">
        <v>6.5</v>
      </c>
      <c r="L113">
        <v>180</v>
      </c>
      <c r="M113">
        <v>35</v>
      </c>
      <c r="N113">
        <v>220</v>
      </c>
      <c r="O113">
        <v>60</v>
      </c>
      <c r="P113">
        <v>80</v>
      </c>
      <c r="Q113">
        <v>0</v>
      </c>
      <c r="R113">
        <v>194.548191445703</v>
      </c>
    </row>
    <row r="114" spans="6:18" x14ac:dyDescent="0.35">
      <c r="F114">
        <v>74</v>
      </c>
      <c r="G114">
        <v>24</v>
      </c>
      <c r="H114">
        <v>4.5</v>
      </c>
      <c r="I114">
        <v>140</v>
      </c>
      <c r="J114">
        <v>4464</v>
      </c>
      <c r="K114">
        <v>6.5</v>
      </c>
      <c r="L114">
        <v>180</v>
      </c>
      <c r="M114">
        <v>35</v>
      </c>
      <c r="N114">
        <v>220</v>
      </c>
      <c r="O114">
        <v>60</v>
      </c>
      <c r="P114">
        <v>80</v>
      </c>
      <c r="Q114">
        <v>0</v>
      </c>
      <c r="R114">
        <v>196.71521185548599</v>
      </c>
    </row>
    <row r="115" spans="6:18" x14ac:dyDescent="0.35">
      <c r="F115">
        <v>76</v>
      </c>
      <c r="G115">
        <v>24</v>
      </c>
      <c r="H115">
        <v>4.5</v>
      </c>
      <c r="I115">
        <v>140</v>
      </c>
      <c r="J115">
        <v>4836</v>
      </c>
      <c r="K115">
        <v>6.5</v>
      </c>
      <c r="L115">
        <v>180</v>
      </c>
      <c r="M115">
        <v>35</v>
      </c>
      <c r="N115">
        <v>220</v>
      </c>
      <c r="O115">
        <v>60</v>
      </c>
      <c r="P115">
        <v>80</v>
      </c>
      <c r="Q115">
        <v>0</v>
      </c>
      <c r="R115">
        <v>199.55304604059401</v>
      </c>
    </row>
    <row r="116" spans="6:18" x14ac:dyDescent="0.35">
      <c r="F116">
        <v>78</v>
      </c>
      <c r="G116">
        <v>24</v>
      </c>
      <c r="H116">
        <v>4.5</v>
      </c>
      <c r="I116">
        <v>140</v>
      </c>
      <c r="J116">
        <v>5208</v>
      </c>
      <c r="K116">
        <v>6.5</v>
      </c>
      <c r="L116">
        <v>180</v>
      </c>
      <c r="M116">
        <v>35</v>
      </c>
      <c r="N116">
        <v>220</v>
      </c>
      <c r="O116">
        <v>60</v>
      </c>
      <c r="P116">
        <v>80</v>
      </c>
      <c r="Q116">
        <v>0</v>
      </c>
      <c r="R116">
        <v>200.68374721476499</v>
      </c>
    </row>
    <row r="117" spans="6:18" x14ac:dyDescent="0.35">
      <c r="F117">
        <v>68</v>
      </c>
      <c r="G117">
        <v>26</v>
      </c>
      <c r="H117">
        <v>4.5</v>
      </c>
      <c r="I117">
        <v>140</v>
      </c>
      <c r="J117">
        <v>3348</v>
      </c>
      <c r="K117">
        <v>6.5</v>
      </c>
      <c r="L117">
        <v>180</v>
      </c>
      <c r="M117">
        <v>35</v>
      </c>
      <c r="N117">
        <v>220</v>
      </c>
      <c r="O117">
        <v>60</v>
      </c>
      <c r="P117">
        <v>80</v>
      </c>
      <c r="Q117">
        <v>0</v>
      </c>
      <c r="R117">
        <v>194.539394959101</v>
      </c>
    </row>
    <row r="118" spans="6:18" x14ac:dyDescent="0.35">
      <c r="F118">
        <v>70</v>
      </c>
      <c r="G118">
        <v>26</v>
      </c>
      <c r="H118">
        <v>4.5</v>
      </c>
      <c r="I118">
        <v>140</v>
      </c>
      <c r="J118">
        <v>3720</v>
      </c>
      <c r="K118">
        <v>6.5</v>
      </c>
      <c r="L118">
        <v>180</v>
      </c>
      <c r="M118">
        <v>35</v>
      </c>
      <c r="N118">
        <v>220</v>
      </c>
      <c r="O118">
        <v>60</v>
      </c>
      <c r="P118">
        <v>80</v>
      </c>
      <c r="Q118">
        <v>0</v>
      </c>
      <c r="R118">
        <v>194.341080611275</v>
      </c>
    </row>
    <row r="119" spans="6:18" x14ac:dyDescent="0.35">
      <c r="F119">
        <v>72</v>
      </c>
      <c r="G119">
        <v>26</v>
      </c>
      <c r="H119">
        <v>4.5</v>
      </c>
      <c r="I119">
        <v>140</v>
      </c>
      <c r="J119">
        <v>4092</v>
      </c>
      <c r="K119">
        <v>6.5</v>
      </c>
      <c r="L119">
        <v>180</v>
      </c>
      <c r="M119">
        <v>35</v>
      </c>
      <c r="N119">
        <v>220</v>
      </c>
      <c r="O119">
        <v>60</v>
      </c>
      <c r="P119">
        <v>80</v>
      </c>
      <c r="Q119">
        <v>0</v>
      </c>
      <c r="R119">
        <v>194.74674364241</v>
      </c>
    </row>
    <row r="120" spans="6:18" x14ac:dyDescent="0.35">
      <c r="F120">
        <v>74</v>
      </c>
      <c r="G120">
        <v>26</v>
      </c>
      <c r="H120">
        <v>4.5</v>
      </c>
      <c r="I120">
        <v>140</v>
      </c>
      <c r="J120">
        <v>4464</v>
      </c>
      <c r="K120">
        <v>6.5</v>
      </c>
      <c r="L120">
        <v>180</v>
      </c>
      <c r="M120">
        <v>35</v>
      </c>
      <c r="N120">
        <v>220</v>
      </c>
      <c r="O120">
        <v>60</v>
      </c>
      <c r="P120">
        <v>80</v>
      </c>
      <c r="Q120">
        <v>0</v>
      </c>
      <c r="R120">
        <v>196.88813623210899</v>
      </c>
    </row>
    <row r="121" spans="6:18" x14ac:dyDescent="0.35">
      <c r="F121">
        <v>76</v>
      </c>
      <c r="G121">
        <v>26</v>
      </c>
      <c r="H121">
        <v>4.5</v>
      </c>
      <c r="I121">
        <v>140</v>
      </c>
      <c r="J121">
        <v>4836</v>
      </c>
      <c r="K121">
        <v>6.5</v>
      </c>
      <c r="L121">
        <v>180</v>
      </c>
      <c r="M121">
        <v>35</v>
      </c>
      <c r="N121">
        <v>220</v>
      </c>
      <c r="O121">
        <v>60</v>
      </c>
      <c r="P121">
        <v>80</v>
      </c>
      <c r="Q121">
        <v>0</v>
      </c>
      <c r="R121">
        <v>199.508319417217</v>
      </c>
    </row>
    <row r="122" spans="6:18" x14ac:dyDescent="0.35">
      <c r="F122">
        <v>78</v>
      </c>
      <c r="G122">
        <v>26</v>
      </c>
      <c r="H122">
        <v>4.5</v>
      </c>
      <c r="I122">
        <v>140</v>
      </c>
      <c r="J122">
        <v>5208</v>
      </c>
      <c r="K122">
        <v>6.5</v>
      </c>
      <c r="L122">
        <v>180</v>
      </c>
      <c r="M122">
        <v>35</v>
      </c>
      <c r="N122">
        <v>220</v>
      </c>
      <c r="O122">
        <v>60</v>
      </c>
      <c r="P122">
        <v>80</v>
      </c>
      <c r="Q122">
        <v>0</v>
      </c>
      <c r="R122">
        <v>200.16497725805499</v>
      </c>
    </row>
    <row r="123" spans="6:18" x14ac:dyDescent="0.35">
      <c r="F123">
        <v>68</v>
      </c>
      <c r="G123">
        <v>28</v>
      </c>
      <c r="H123">
        <v>4.5</v>
      </c>
      <c r="I123">
        <v>140</v>
      </c>
      <c r="J123">
        <v>3348</v>
      </c>
      <c r="K123">
        <v>6.5</v>
      </c>
      <c r="L123">
        <v>180</v>
      </c>
      <c r="M123">
        <v>35</v>
      </c>
      <c r="N123">
        <v>220</v>
      </c>
      <c r="O123">
        <v>60</v>
      </c>
      <c r="P123">
        <v>80</v>
      </c>
      <c r="Q123">
        <v>0</v>
      </c>
      <c r="R123">
        <v>194.079397622324</v>
      </c>
    </row>
    <row r="124" spans="6:18" x14ac:dyDescent="0.35">
      <c r="F124">
        <v>70</v>
      </c>
      <c r="G124">
        <v>28</v>
      </c>
      <c r="H124">
        <v>4.5</v>
      </c>
      <c r="I124">
        <v>140</v>
      </c>
      <c r="J124">
        <v>3720</v>
      </c>
      <c r="K124">
        <v>6.5</v>
      </c>
      <c r="L124">
        <v>180</v>
      </c>
      <c r="M124">
        <v>35</v>
      </c>
      <c r="N124">
        <v>220</v>
      </c>
      <c r="O124">
        <v>60</v>
      </c>
      <c r="P124">
        <v>80</v>
      </c>
      <c r="Q124">
        <v>0</v>
      </c>
      <c r="R124">
        <v>193.92679994116401</v>
      </c>
    </row>
    <row r="125" spans="6:18" x14ac:dyDescent="0.35">
      <c r="F125">
        <v>72</v>
      </c>
      <c r="G125">
        <v>28</v>
      </c>
      <c r="H125">
        <v>4.5</v>
      </c>
      <c r="I125">
        <v>140</v>
      </c>
      <c r="J125">
        <v>4092</v>
      </c>
      <c r="K125">
        <v>6.5</v>
      </c>
      <c r="L125">
        <v>180</v>
      </c>
      <c r="M125">
        <v>35</v>
      </c>
      <c r="N125">
        <v>220</v>
      </c>
      <c r="O125">
        <v>60</v>
      </c>
      <c r="P125">
        <v>80</v>
      </c>
      <c r="Q125">
        <v>0</v>
      </c>
      <c r="R125">
        <v>194.2135829723</v>
      </c>
    </row>
    <row r="126" spans="6:18" x14ac:dyDescent="0.35">
      <c r="F126">
        <v>74</v>
      </c>
      <c r="G126">
        <v>28</v>
      </c>
      <c r="H126">
        <v>4.5</v>
      </c>
      <c r="I126">
        <v>140</v>
      </c>
      <c r="J126">
        <v>4464</v>
      </c>
      <c r="K126">
        <v>6.5</v>
      </c>
      <c r="L126">
        <v>180</v>
      </c>
      <c r="M126">
        <v>35</v>
      </c>
      <c r="N126">
        <v>220</v>
      </c>
      <c r="O126">
        <v>60</v>
      </c>
      <c r="P126">
        <v>80</v>
      </c>
      <c r="Q126">
        <v>0</v>
      </c>
      <c r="R126">
        <v>196.333400994014</v>
      </c>
    </row>
    <row r="127" spans="6:18" x14ac:dyDescent="0.35">
      <c r="F127">
        <v>76</v>
      </c>
      <c r="G127">
        <v>28</v>
      </c>
      <c r="H127">
        <v>4.5</v>
      </c>
      <c r="I127">
        <v>140</v>
      </c>
      <c r="J127">
        <v>4836</v>
      </c>
      <c r="K127">
        <v>6.5</v>
      </c>
      <c r="L127">
        <v>180</v>
      </c>
      <c r="M127">
        <v>35</v>
      </c>
      <c r="N127">
        <v>220</v>
      </c>
      <c r="O127">
        <v>60</v>
      </c>
      <c r="P127">
        <v>80</v>
      </c>
      <c r="Q127">
        <v>0</v>
      </c>
      <c r="R127">
        <v>198.795164179122</v>
      </c>
    </row>
    <row r="128" spans="6:18" x14ac:dyDescent="0.35">
      <c r="F128">
        <v>78</v>
      </c>
      <c r="G128">
        <v>28</v>
      </c>
      <c r="H128">
        <v>4.5</v>
      </c>
      <c r="I128">
        <v>140</v>
      </c>
      <c r="J128">
        <v>5208</v>
      </c>
      <c r="K128">
        <v>6.5</v>
      </c>
      <c r="L128">
        <v>180</v>
      </c>
      <c r="M128">
        <v>35</v>
      </c>
      <c r="N128">
        <v>220</v>
      </c>
      <c r="O128">
        <v>60</v>
      </c>
      <c r="P128">
        <v>80</v>
      </c>
      <c r="Q128">
        <v>0</v>
      </c>
      <c r="R128">
        <v>199.62796201995999</v>
      </c>
    </row>
    <row r="129" spans="6:18" x14ac:dyDescent="0.35">
      <c r="F129">
        <v>68</v>
      </c>
      <c r="G129">
        <v>16</v>
      </c>
      <c r="H129">
        <v>2.5</v>
      </c>
      <c r="I129">
        <v>160</v>
      </c>
      <c r="J129">
        <v>3348</v>
      </c>
      <c r="K129">
        <v>6.5</v>
      </c>
      <c r="L129">
        <v>180</v>
      </c>
      <c r="M129">
        <v>35</v>
      </c>
      <c r="N129">
        <v>220</v>
      </c>
      <c r="O129">
        <v>60</v>
      </c>
      <c r="P129">
        <v>80</v>
      </c>
      <c r="Q129">
        <v>0</v>
      </c>
      <c r="R129">
        <v>178.44818114387701</v>
      </c>
    </row>
    <row r="130" spans="6:18" x14ac:dyDescent="0.35">
      <c r="F130">
        <v>70</v>
      </c>
      <c r="G130">
        <v>16</v>
      </c>
      <c r="H130">
        <v>2.5</v>
      </c>
      <c r="I130">
        <v>160</v>
      </c>
      <c r="J130">
        <v>3720</v>
      </c>
      <c r="K130">
        <v>6.5</v>
      </c>
      <c r="L130">
        <v>180</v>
      </c>
      <c r="M130">
        <v>35</v>
      </c>
      <c r="N130">
        <v>220</v>
      </c>
      <c r="O130">
        <v>60</v>
      </c>
      <c r="P130">
        <v>80</v>
      </c>
      <c r="Q130">
        <v>0</v>
      </c>
      <c r="R130">
        <v>177.98292439784501</v>
      </c>
    </row>
    <row r="131" spans="6:18" x14ac:dyDescent="0.35">
      <c r="F131">
        <v>72</v>
      </c>
      <c r="G131">
        <v>16</v>
      </c>
      <c r="H131">
        <v>2.5</v>
      </c>
      <c r="I131">
        <v>160</v>
      </c>
      <c r="J131">
        <v>4092</v>
      </c>
      <c r="K131">
        <v>6.5</v>
      </c>
      <c r="L131">
        <v>180</v>
      </c>
      <c r="M131">
        <v>35</v>
      </c>
      <c r="N131">
        <v>220</v>
      </c>
      <c r="O131">
        <v>60</v>
      </c>
      <c r="P131">
        <v>80</v>
      </c>
      <c r="Q131">
        <v>0</v>
      </c>
      <c r="R131">
        <v>177.19280096354299</v>
      </c>
    </row>
    <row r="132" spans="6:18" x14ac:dyDescent="0.35">
      <c r="F132">
        <v>74</v>
      </c>
      <c r="G132">
        <v>16</v>
      </c>
      <c r="H132">
        <v>2.5</v>
      </c>
      <c r="I132">
        <v>160</v>
      </c>
      <c r="J132">
        <v>4464</v>
      </c>
      <c r="K132">
        <v>6.5</v>
      </c>
      <c r="L132">
        <v>180</v>
      </c>
      <c r="M132">
        <v>35</v>
      </c>
      <c r="N132">
        <v>220</v>
      </c>
      <c r="O132">
        <v>60</v>
      </c>
      <c r="P132">
        <v>80</v>
      </c>
      <c r="Q132">
        <v>0</v>
      </c>
      <c r="R132">
        <v>178.52801903004701</v>
      </c>
    </row>
    <row r="133" spans="6:18" x14ac:dyDescent="0.35">
      <c r="F133">
        <v>76</v>
      </c>
      <c r="G133">
        <v>16</v>
      </c>
      <c r="H133">
        <v>2.5</v>
      </c>
      <c r="I133">
        <v>160</v>
      </c>
      <c r="J133">
        <v>4836</v>
      </c>
      <c r="K133">
        <v>6.5</v>
      </c>
      <c r="L133">
        <v>180</v>
      </c>
      <c r="M133">
        <v>35</v>
      </c>
      <c r="N133">
        <v>220</v>
      </c>
      <c r="O133">
        <v>60</v>
      </c>
      <c r="P133">
        <v>80</v>
      </c>
      <c r="Q133">
        <v>0</v>
      </c>
      <c r="R133">
        <v>177.22206533637001</v>
      </c>
    </row>
    <row r="134" spans="6:18" x14ac:dyDescent="0.35">
      <c r="F134">
        <v>78</v>
      </c>
      <c r="G134">
        <v>16</v>
      </c>
      <c r="H134">
        <v>2.5</v>
      </c>
      <c r="I134">
        <v>160</v>
      </c>
      <c r="J134">
        <v>5208</v>
      </c>
      <c r="K134">
        <v>6.5</v>
      </c>
      <c r="L134">
        <v>180</v>
      </c>
      <c r="M134">
        <v>35</v>
      </c>
      <c r="N134">
        <v>220</v>
      </c>
      <c r="O134">
        <v>60</v>
      </c>
      <c r="P134">
        <v>80</v>
      </c>
      <c r="Q134">
        <v>0</v>
      </c>
      <c r="R134">
        <v>176.68227574321699</v>
      </c>
    </row>
    <row r="135" spans="6:18" x14ac:dyDescent="0.35">
      <c r="F135">
        <v>68</v>
      </c>
      <c r="G135">
        <v>18</v>
      </c>
      <c r="H135">
        <v>2.5</v>
      </c>
      <c r="I135">
        <v>160</v>
      </c>
      <c r="J135">
        <v>3348</v>
      </c>
      <c r="K135">
        <v>6.5</v>
      </c>
      <c r="L135">
        <v>180</v>
      </c>
      <c r="M135">
        <v>35</v>
      </c>
      <c r="N135">
        <v>220</v>
      </c>
      <c r="O135">
        <v>60</v>
      </c>
      <c r="P135">
        <v>80</v>
      </c>
      <c r="Q135">
        <v>0</v>
      </c>
      <c r="R135">
        <v>180.75747641572201</v>
      </c>
    </row>
    <row r="136" spans="6:18" x14ac:dyDescent="0.35">
      <c r="F136">
        <v>70</v>
      </c>
      <c r="G136">
        <v>18</v>
      </c>
      <c r="H136">
        <v>2.5</v>
      </c>
      <c r="I136">
        <v>160</v>
      </c>
      <c r="J136">
        <v>3720</v>
      </c>
      <c r="K136">
        <v>6.5</v>
      </c>
      <c r="L136">
        <v>180</v>
      </c>
      <c r="M136">
        <v>35</v>
      </c>
      <c r="N136">
        <v>220</v>
      </c>
      <c r="O136">
        <v>60</v>
      </c>
      <c r="P136">
        <v>80</v>
      </c>
      <c r="Q136">
        <v>0</v>
      </c>
      <c r="R136">
        <v>180.20211622813201</v>
      </c>
    </row>
    <row r="137" spans="6:18" x14ac:dyDescent="0.35">
      <c r="F137">
        <v>72</v>
      </c>
      <c r="G137">
        <v>18</v>
      </c>
      <c r="H137">
        <v>2.5</v>
      </c>
      <c r="I137">
        <v>160</v>
      </c>
      <c r="J137">
        <v>4092</v>
      </c>
      <c r="K137">
        <v>6.5</v>
      </c>
      <c r="L137">
        <v>180</v>
      </c>
      <c r="M137">
        <v>35</v>
      </c>
      <c r="N137">
        <v>220</v>
      </c>
      <c r="O137">
        <v>60</v>
      </c>
      <c r="P137">
        <v>80</v>
      </c>
      <c r="Q137">
        <v>0</v>
      </c>
      <c r="R137">
        <v>180.002749936687</v>
      </c>
    </row>
    <row r="138" spans="6:18" x14ac:dyDescent="0.35">
      <c r="F138">
        <v>74</v>
      </c>
      <c r="G138">
        <v>18</v>
      </c>
      <c r="H138">
        <v>2.5</v>
      </c>
      <c r="I138">
        <v>160</v>
      </c>
      <c r="J138">
        <v>4464</v>
      </c>
      <c r="K138">
        <v>6.5</v>
      </c>
      <c r="L138">
        <v>180</v>
      </c>
      <c r="M138">
        <v>35</v>
      </c>
      <c r="N138">
        <v>220</v>
      </c>
      <c r="O138">
        <v>60</v>
      </c>
      <c r="P138">
        <v>80</v>
      </c>
      <c r="Q138">
        <v>0</v>
      </c>
      <c r="R138">
        <v>181.20682073994101</v>
      </c>
    </row>
    <row r="139" spans="6:18" x14ac:dyDescent="0.35">
      <c r="F139">
        <v>76</v>
      </c>
      <c r="G139">
        <v>18</v>
      </c>
      <c r="H139">
        <v>2.5</v>
      </c>
      <c r="I139">
        <v>160</v>
      </c>
      <c r="J139">
        <v>4836</v>
      </c>
      <c r="K139">
        <v>6.5</v>
      </c>
      <c r="L139">
        <v>180</v>
      </c>
      <c r="M139">
        <v>35</v>
      </c>
      <c r="N139">
        <v>220</v>
      </c>
      <c r="O139">
        <v>60</v>
      </c>
      <c r="P139">
        <v>80</v>
      </c>
      <c r="Q139">
        <v>0</v>
      </c>
      <c r="R139">
        <v>180.016406331978</v>
      </c>
    </row>
    <row r="140" spans="6:18" x14ac:dyDescent="0.35">
      <c r="F140">
        <v>78</v>
      </c>
      <c r="G140">
        <v>18</v>
      </c>
      <c r="H140">
        <v>2.5</v>
      </c>
      <c r="I140">
        <v>160</v>
      </c>
      <c r="J140">
        <v>5208</v>
      </c>
      <c r="K140">
        <v>6.5</v>
      </c>
      <c r="L140">
        <v>180</v>
      </c>
      <c r="M140">
        <v>35</v>
      </c>
      <c r="N140">
        <v>220</v>
      </c>
      <c r="O140">
        <v>60</v>
      </c>
      <c r="P140">
        <v>80</v>
      </c>
      <c r="Q140">
        <v>0</v>
      </c>
      <c r="R140">
        <v>178.98777298323199</v>
      </c>
    </row>
    <row r="141" spans="6:18" x14ac:dyDescent="0.35">
      <c r="F141">
        <v>68</v>
      </c>
      <c r="G141">
        <v>20</v>
      </c>
      <c r="H141">
        <v>2.5</v>
      </c>
      <c r="I141">
        <v>160</v>
      </c>
      <c r="J141">
        <v>3348</v>
      </c>
      <c r="K141">
        <v>6.5</v>
      </c>
      <c r="L141">
        <v>180</v>
      </c>
      <c r="M141">
        <v>35</v>
      </c>
      <c r="N141">
        <v>220</v>
      </c>
      <c r="O141">
        <v>60</v>
      </c>
      <c r="P141">
        <v>80</v>
      </c>
      <c r="Q141">
        <v>0</v>
      </c>
      <c r="R141">
        <v>180.010914480488</v>
      </c>
    </row>
    <row r="142" spans="6:18" x14ac:dyDescent="0.35">
      <c r="F142">
        <v>70</v>
      </c>
      <c r="G142">
        <v>20</v>
      </c>
      <c r="H142">
        <v>2.5</v>
      </c>
      <c r="I142">
        <v>160</v>
      </c>
      <c r="J142">
        <v>3720</v>
      </c>
      <c r="K142">
        <v>6.5</v>
      </c>
      <c r="L142">
        <v>180</v>
      </c>
      <c r="M142">
        <v>35</v>
      </c>
      <c r="N142">
        <v>220</v>
      </c>
      <c r="O142">
        <v>60</v>
      </c>
      <c r="P142">
        <v>80</v>
      </c>
      <c r="Q142">
        <v>0</v>
      </c>
      <c r="R142">
        <v>179.532159848454</v>
      </c>
    </row>
    <row r="143" spans="6:18" x14ac:dyDescent="0.35">
      <c r="F143">
        <v>72</v>
      </c>
      <c r="G143">
        <v>20</v>
      </c>
      <c r="H143">
        <v>2.5</v>
      </c>
      <c r="I143">
        <v>160</v>
      </c>
      <c r="J143">
        <v>4092</v>
      </c>
      <c r="K143">
        <v>6.5</v>
      </c>
      <c r="L143">
        <v>180</v>
      </c>
      <c r="M143">
        <v>35</v>
      </c>
      <c r="N143">
        <v>220</v>
      </c>
      <c r="O143">
        <v>60</v>
      </c>
      <c r="P143">
        <v>80</v>
      </c>
      <c r="Q143">
        <v>0</v>
      </c>
      <c r="R143">
        <v>179.28086318663799</v>
      </c>
    </row>
    <row r="144" spans="6:18" x14ac:dyDescent="0.35">
      <c r="F144">
        <v>74</v>
      </c>
      <c r="G144">
        <v>20</v>
      </c>
      <c r="H144">
        <v>2.5</v>
      </c>
      <c r="I144">
        <v>160</v>
      </c>
      <c r="J144">
        <v>4464</v>
      </c>
      <c r="K144">
        <v>6.5</v>
      </c>
      <c r="L144">
        <v>180</v>
      </c>
      <c r="M144">
        <v>35</v>
      </c>
      <c r="N144">
        <v>220</v>
      </c>
      <c r="O144">
        <v>60</v>
      </c>
      <c r="P144">
        <v>80</v>
      </c>
      <c r="Q144">
        <v>0</v>
      </c>
      <c r="R144">
        <v>179.909990640942</v>
      </c>
    </row>
    <row r="145" spans="6:18" x14ac:dyDescent="0.35">
      <c r="F145">
        <v>76</v>
      </c>
      <c r="G145">
        <v>20</v>
      </c>
      <c r="H145">
        <v>2.5</v>
      </c>
      <c r="I145">
        <v>160</v>
      </c>
      <c r="J145">
        <v>4836</v>
      </c>
      <c r="K145">
        <v>6.5</v>
      </c>
      <c r="L145">
        <v>180</v>
      </c>
      <c r="M145">
        <v>35</v>
      </c>
      <c r="N145">
        <v>220</v>
      </c>
      <c r="O145">
        <v>60</v>
      </c>
      <c r="P145">
        <v>80</v>
      </c>
      <c r="Q145">
        <v>0</v>
      </c>
      <c r="R145">
        <v>178.67971080580801</v>
      </c>
    </row>
    <row r="146" spans="6:18" x14ac:dyDescent="0.35">
      <c r="F146">
        <v>78</v>
      </c>
      <c r="G146">
        <v>20</v>
      </c>
      <c r="H146">
        <v>2.5</v>
      </c>
      <c r="I146">
        <v>160</v>
      </c>
      <c r="J146">
        <v>5208</v>
      </c>
      <c r="K146">
        <v>6.5</v>
      </c>
      <c r="L146">
        <v>180</v>
      </c>
      <c r="M146">
        <v>35</v>
      </c>
      <c r="N146">
        <v>220</v>
      </c>
      <c r="O146">
        <v>60</v>
      </c>
      <c r="P146">
        <v>80</v>
      </c>
      <c r="Q146">
        <v>0</v>
      </c>
      <c r="R146">
        <v>177.72649745706201</v>
      </c>
    </row>
    <row r="147" spans="6:18" x14ac:dyDescent="0.35">
      <c r="F147">
        <v>68</v>
      </c>
      <c r="G147">
        <v>22</v>
      </c>
      <c r="H147">
        <v>2.5</v>
      </c>
      <c r="I147">
        <v>160</v>
      </c>
      <c r="J147">
        <v>3348</v>
      </c>
      <c r="K147">
        <v>6.5</v>
      </c>
      <c r="L147">
        <v>180</v>
      </c>
      <c r="M147">
        <v>35</v>
      </c>
      <c r="N147">
        <v>220</v>
      </c>
      <c r="O147">
        <v>60</v>
      </c>
      <c r="P147">
        <v>80</v>
      </c>
      <c r="Q147">
        <v>0</v>
      </c>
      <c r="R147">
        <v>182.64085144576299</v>
      </c>
    </row>
    <row r="148" spans="6:18" x14ac:dyDescent="0.35">
      <c r="F148">
        <v>70</v>
      </c>
      <c r="G148">
        <v>22</v>
      </c>
      <c r="H148">
        <v>2.5</v>
      </c>
      <c r="I148">
        <v>160</v>
      </c>
      <c r="J148">
        <v>3720</v>
      </c>
      <c r="K148">
        <v>6.5</v>
      </c>
      <c r="L148">
        <v>180</v>
      </c>
      <c r="M148">
        <v>35</v>
      </c>
      <c r="N148">
        <v>220</v>
      </c>
      <c r="O148">
        <v>60</v>
      </c>
      <c r="P148">
        <v>80</v>
      </c>
      <c r="Q148">
        <v>0</v>
      </c>
      <c r="R148">
        <v>181.91252954100099</v>
      </c>
    </row>
    <row r="149" spans="6:18" x14ac:dyDescent="0.35">
      <c r="F149">
        <v>72</v>
      </c>
      <c r="G149">
        <v>22</v>
      </c>
      <c r="H149">
        <v>2.5</v>
      </c>
      <c r="I149">
        <v>160</v>
      </c>
      <c r="J149">
        <v>4092</v>
      </c>
      <c r="K149">
        <v>6.5</v>
      </c>
      <c r="L149">
        <v>180</v>
      </c>
      <c r="M149">
        <v>35</v>
      </c>
      <c r="N149">
        <v>220</v>
      </c>
      <c r="O149">
        <v>60</v>
      </c>
      <c r="P149">
        <v>80</v>
      </c>
      <c r="Q149">
        <v>0</v>
      </c>
      <c r="R149">
        <v>181.81141671168299</v>
      </c>
    </row>
    <row r="150" spans="6:18" x14ac:dyDescent="0.35">
      <c r="F150">
        <v>74</v>
      </c>
      <c r="G150">
        <v>22</v>
      </c>
      <c r="H150">
        <v>2.5</v>
      </c>
      <c r="I150">
        <v>160</v>
      </c>
      <c r="J150">
        <v>4464</v>
      </c>
      <c r="K150">
        <v>6.5</v>
      </c>
      <c r="L150">
        <v>180</v>
      </c>
      <c r="M150">
        <v>35</v>
      </c>
      <c r="N150">
        <v>220</v>
      </c>
      <c r="O150">
        <v>60</v>
      </c>
      <c r="P150">
        <v>80</v>
      </c>
      <c r="Q150">
        <v>0</v>
      </c>
      <c r="R150">
        <v>184.296101667112</v>
      </c>
    </row>
    <row r="151" spans="6:18" x14ac:dyDescent="0.35">
      <c r="F151">
        <v>76</v>
      </c>
      <c r="G151">
        <v>22</v>
      </c>
      <c r="H151">
        <v>2.5</v>
      </c>
      <c r="I151">
        <v>160</v>
      </c>
      <c r="J151">
        <v>4836</v>
      </c>
      <c r="K151">
        <v>6.5</v>
      </c>
      <c r="L151">
        <v>180</v>
      </c>
      <c r="M151">
        <v>35</v>
      </c>
      <c r="N151">
        <v>220</v>
      </c>
      <c r="O151">
        <v>60</v>
      </c>
      <c r="P151">
        <v>80</v>
      </c>
      <c r="Q151">
        <v>0</v>
      </c>
      <c r="R151">
        <v>183.33253198391799</v>
      </c>
    </row>
    <row r="152" spans="6:18" x14ac:dyDescent="0.35">
      <c r="F152">
        <v>78</v>
      </c>
      <c r="G152">
        <v>22</v>
      </c>
      <c r="H152">
        <v>2.5</v>
      </c>
      <c r="I152">
        <v>160</v>
      </c>
      <c r="J152">
        <v>5208</v>
      </c>
      <c r="K152">
        <v>6.5</v>
      </c>
      <c r="L152">
        <v>180</v>
      </c>
      <c r="M152">
        <v>35</v>
      </c>
      <c r="N152">
        <v>220</v>
      </c>
      <c r="O152">
        <v>60</v>
      </c>
      <c r="P152">
        <v>80</v>
      </c>
      <c r="Q152">
        <v>0</v>
      </c>
      <c r="R152">
        <v>182.604839070292</v>
      </c>
    </row>
    <row r="153" spans="6:18" x14ac:dyDescent="0.35">
      <c r="F153">
        <v>68</v>
      </c>
      <c r="G153">
        <v>24</v>
      </c>
      <c r="H153">
        <v>2.5</v>
      </c>
      <c r="I153">
        <v>160</v>
      </c>
      <c r="J153">
        <v>3348</v>
      </c>
      <c r="K153">
        <v>6.5</v>
      </c>
      <c r="L153">
        <v>180</v>
      </c>
      <c r="M153">
        <v>35</v>
      </c>
      <c r="N153">
        <v>220</v>
      </c>
      <c r="O153">
        <v>60</v>
      </c>
      <c r="P153">
        <v>80</v>
      </c>
      <c r="Q153">
        <v>0</v>
      </c>
      <c r="R153">
        <v>183.739022010816</v>
      </c>
    </row>
    <row r="154" spans="6:18" x14ac:dyDescent="0.35">
      <c r="F154">
        <v>70</v>
      </c>
      <c r="G154">
        <v>24</v>
      </c>
      <c r="H154">
        <v>2.5</v>
      </c>
      <c r="I154">
        <v>160</v>
      </c>
      <c r="J154">
        <v>3720</v>
      </c>
      <c r="K154">
        <v>6.5</v>
      </c>
      <c r="L154">
        <v>180</v>
      </c>
      <c r="M154">
        <v>35</v>
      </c>
      <c r="N154">
        <v>220</v>
      </c>
      <c r="O154">
        <v>60</v>
      </c>
      <c r="P154">
        <v>80</v>
      </c>
      <c r="Q154">
        <v>0</v>
      </c>
      <c r="R154">
        <v>182.939934550499</v>
      </c>
    </row>
    <row r="155" spans="6:18" x14ac:dyDescent="0.35">
      <c r="F155">
        <v>72</v>
      </c>
      <c r="G155">
        <v>24</v>
      </c>
      <c r="H155">
        <v>2.5</v>
      </c>
      <c r="I155">
        <v>160</v>
      </c>
      <c r="J155">
        <v>4092</v>
      </c>
      <c r="K155">
        <v>6.5</v>
      </c>
      <c r="L155">
        <v>180</v>
      </c>
      <c r="M155">
        <v>35</v>
      </c>
      <c r="N155">
        <v>220</v>
      </c>
      <c r="O155">
        <v>60</v>
      </c>
      <c r="P155">
        <v>80</v>
      </c>
      <c r="Q155">
        <v>0</v>
      </c>
      <c r="R155">
        <v>182.89470505451399</v>
      </c>
    </row>
    <row r="156" spans="6:18" x14ac:dyDescent="0.35">
      <c r="F156">
        <v>74</v>
      </c>
      <c r="G156">
        <v>24</v>
      </c>
      <c r="H156">
        <v>2.5</v>
      </c>
      <c r="I156">
        <v>160</v>
      </c>
      <c r="J156">
        <v>4464</v>
      </c>
      <c r="K156">
        <v>6.5</v>
      </c>
      <c r="L156">
        <v>180</v>
      </c>
      <c r="M156">
        <v>35</v>
      </c>
      <c r="N156">
        <v>220</v>
      </c>
      <c r="O156">
        <v>60</v>
      </c>
      <c r="P156">
        <v>80</v>
      </c>
      <c r="Q156">
        <v>0</v>
      </c>
      <c r="R156">
        <v>187.26371649532899</v>
      </c>
    </row>
    <row r="157" spans="6:18" x14ac:dyDescent="0.35">
      <c r="F157">
        <v>76</v>
      </c>
      <c r="G157">
        <v>24</v>
      </c>
      <c r="H157">
        <v>2.5</v>
      </c>
      <c r="I157">
        <v>160</v>
      </c>
      <c r="J157">
        <v>4836</v>
      </c>
      <c r="K157">
        <v>6.5</v>
      </c>
      <c r="L157">
        <v>180</v>
      </c>
      <c r="M157">
        <v>35</v>
      </c>
      <c r="N157">
        <v>220</v>
      </c>
      <c r="O157">
        <v>60</v>
      </c>
      <c r="P157">
        <v>80</v>
      </c>
      <c r="Q157">
        <v>0</v>
      </c>
      <c r="R157">
        <v>187.89439945392999</v>
      </c>
    </row>
    <row r="158" spans="6:18" x14ac:dyDescent="0.35">
      <c r="F158">
        <v>78</v>
      </c>
      <c r="G158">
        <v>24</v>
      </c>
      <c r="H158">
        <v>2.5</v>
      </c>
      <c r="I158">
        <v>160</v>
      </c>
      <c r="J158">
        <v>5208</v>
      </c>
      <c r="K158">
        <v>6.5</v>
      </c>
      <c r="L158">
        <v>180</v>
      </c>
      <c r="M158">
        <v>35</v>
      </c>
      <c r="N158">
        <v>220</v>
      </c>
      <c r="O158">
        <v>60</v>
      </c>
      <c r="P158">
        <v>80</v>
      </c>
      <c r="Q158">
        <v>0</v>
      </c>
      <c r="R158">
        <v>187.32513713933201</v>
      </c>
    </row>
    <row r="159" spans="6:18" x14ac:dyDescent="0.35">
      <c r="F159">
        <v>68</v>
      </c>
      <c r="G159">
        <v>26</v>
      </c>
      <c r="H159">
        <v>2.5</v>
      </c>
      <c r="I159">
        <v>160</v>
      </c>
      <c r="J159">
        <v>3348</v>
      </c>
      <c r="K159">
        <v>6.5</v>
      </c>
      <c r="L159">
        <v>180</v>
      </c>
      <c r="M159">
        <v>35</v>
      </c>
      <c r="N159">
        <v>220</v>
      </c>
      <c r="O159">
        <v>60</v>
      </c>
      <c r="P159">
        <v>80</v>
      </c>
      <c r="Q159">
        <v>0</v>
      </c>
      <c r="R159">
        <v>184.26778711245299</v>
      </c>
    </row>
    <row r="160" spans="6:18" x14ac:dyDescent="0.35">
      <c r="F160">
        <v>70</v>
      </c>
      <c r="G160">
        <v>26</v>
      </c>
      <c r="H160">
        <v>2.5</v>
      </c>
      <c r="I160">
        <v>160</v>
      </c>
      <c r="J160">
        <v>3720</v>
      </c>
      <c r="K160">
        <v>6.5</v>
      </c>
      <c r="L160">
        <v>180</v>
      </c>
      <c r="M160">
        <v>35</v>
      </c>
      <c r="N160">
        <v>220</v>
      </c>
      <c r="O160">
        <v>60</v>
      </c>
      <c r="P160">
        <v>80</v>
      </c>
      <c r="Q160">
        <v>0</v>
      </c>
      <c r="R160">
        <v>183.65710250927799</v>
      </c>
    </row>
    <row r="161" spans="6:18" x14ac:dyDescent="0.35">
      <c r="F161">
        <v>72</v>
      </c>
      <c r="G161">
        <v>26</v>
      </c>
      <c r="H161">
        <v>2.5</v>
      </c>
      <c r="I161">
        <v>160</v>
      </c>
      <c r="J161">
        <v>4092</v>
      </c>
      <c r="K161">
        <v>6.5</v>
      </c>
      <c r="L161">
        <v>180</v>
      </c>
      <c r="M161">
        <v>35</v>
      </c>
      <c r="N161">
        <v>220</v>
      </c>
      <c r="O161">
        <v>60</v>
      </c>
      <c r="P161">
        <v>80</v>
      </c>
      <c r="Q161">
        <v>0</v>
      </c>
      <c r="R161">
        <v>183.64330086069</v>
      </c>
    </row>
    <row r="162" spans="6:18" x14ac:dyDescent="0.35">
      <c r="F162">
        <v>74</v>
      </c>
      <c r="G162">
        <v>26</v>
      </c>
      <c r="H162">
        <v>2.5</v>
      </c>
      <c r="I162">
        <v>160</v>
      </c>
      <c r="J162">
        <v>4464</v>
      </c>
      <c r="K162">
        <v>6.5</v>
      </c>
      <c r="L162">
        <v>180</v>
      </c>
      <c r="M162">
        <v>35</v>
      </c>
      <c r="N162">
        <v>220</v>
      </c>
      <c r="O162">
        <v>60</v>
      </c>
      <c r="P162">
        <v>80</v>
      </c>
      <c r="Q162">
        <v>0</v>
      </c>
      <c r="R162">
        <v>187.759098762251</v>
      </c>
    </row>
    <row r="163" spans="6:18" x14ac:dyDescent="0.35">
      <c r="F163">
        <v>76</v>
      </c>
      <c r="G163">
        <v>26</v>
      </c>
      <c r="H163">
        <v>2.5</v>
      </c>
      <c r="I163">
        <v>160</v>
      </c>
      <c r="J163">
        <v>4836</v>
      </c>
      <c r="K163">
        <v>6.5</v>
      </c>
      <c r="L163">
        <v>180</v>
      </c>
      <c r="M163">
        <v>35</v>
      </c>
      <c r="N163">
        <v>220</v>
      </c>
      <c r="O163">
        <v>60</v>
      </c>
      <c r="P163">
        <v>80</v>
      </c>
      <c r="Q163">
        <v>0</v>
      </c>
      <c r="R163">
        <v>188.13985227640799</v>
      </c>
    </row>
    <row r="164" spans="6:18" x14ac:dyDescent="0.35">
      <c r="F164">
        <v>78</v>
      </c>
      <c r="G164">
        <v>26</v>
      </c>
      <c r="H164">
        <v>2.5</v>
      </c>
      <c r="I164">
        <v>160</v>
      </c>
      <c r="J164">
        <v>5208</v>
      </c>
      <c r="K164">
        <v>6.5</v>
      </c>
      <c r="L164">
        <v>180</v>
      </c>
      <c r="M164">
        <v>35</v>
      </c>
      <c r="N164">
        <v>220</v>
      </c>
      <c r="O164">
        <v>60</v>
      </c>
      <c r="P164">
        <v>80</v>
      </c>
      <c r="Q164">
        <v>0</v>
      </c>
      <c r="R164">
        <v>187.402315517365</v>
      </c>
    </row>
    <row r="165" spans="6:18" x14ac:dyDescent="0.35">
      <c r="F165">
        <v>68</v>
      </c>
      <c r="G165">
        <v>28</v>
      </c>
      <c r="H165">
        <v>2.5</v>
      </c>
      <c r="I165">
        <v>160</v>
      </c>
      <c r="J165">
        <v>3348</v>
      </c>
      <c r="K165">
        <v>6.5</v>
      </c>
      <c r="L165">
        <v>180</v>
      </c>
      <c r="M165">
        <v>35</v>
      </c>
      <c r="N165">
        <v>220</v>
      </c>
      <c r="O165">
        <v>60</v>
      </c>
      <c r="P165">
        <v>80</v>
      </c>
      <c r="Q165">
        <v>0</v>
      </c>
      <c r="R165">
        <v>186.269556563088</v>
      </c>
    </row>
    <row r="166" spans="6:18" x14ac:dyDescent="0.35">
      <c r="F166">
        <v>70</v>
      </c>
      <c r="G166">
        <v>28</v>
      </c>
      <c r="H166">
        <v>2.5</v>
      </c>
      <c r="I166">
        <v>160</v>
      </c>
      <c r="J166">
        <v>3720</v>
      </c>
      <c r="K166">
        <v>6.5</v>
      </c>
      <c r="L166">
        <v>180</v>
      </c>
      <c r="M166">
        <v>35</v>
      </c>
      <c r="N166">
        <v>220</v>
      </c>
      <c r="O166">
        <v>60</v>
      </c>
      <c r="P166">
        <v>80</v>
      </c>
      <c r="Q166">
        <v>0</v>
      </c>
      <c r="R166">
        <v>185.97497934086499</v>
      </c>
    </row>
    <row r="167" spans="6:18" x14ac:dyDescent="0.35">
      <c r="F167">
        <v>72</v>
      </c>
      <c r="G167">
        <v>28</v>
      </c>
      <c r="H167">
        <v>2.5</v>
      </c>
      <c r="I167">
        <v>160</v>
      </c>
      <c r="J167">
        <v>4092</v>
      </c>
      <c r="K167">
        <v>6.5</v>
      </c>
      <c r="L167">
        <v>180</v>
      </c>
      <c r="M167">
        <v>35</v>
      </c>
      <c r="N167">
        <v>220</v>
      </c>
      <c r="O167">
        <v>60</v>
      </c>
      <c r="P167">
        <v>80</v>
      </c>
      <c r="Q167">
        <v>0</v>
      </c>
      <c r="R167">
        <v>185.45876435894399</v>
      </c>
    </row>
    <row r="168" spans="6:18" x14ac:dyDescent="0.35">
      <c r="F168">
        <v>74</v>
      </c>
      <c r="G168">
        <v>28</v>
      </c>
      <c r="H168">
        <v>2.5</v>
      </c>
      <c r="I168">
        <v>160</v>
      </c>
      <c r="J168">
        <v>4464</v>
      </c>
      <c r="K168">
        <v>6.5</v>
      </c>
      <c r="L168">
        <v>180</v>
      </c>
      <c r="M168">
        <v>35</v>
      </c>
      <c r="N168">
        <v>220</v>
      </c>
      <c r="O168">
        <v>60</v>
      </c>
      <c r="P168">
        <v>80</v>
      </c>
      <c r="Q168">
        <v>0</v>
      </c>
      <c r="R168">
        <v>188.08329876225099</v>
      </c>
    </row>
    <row r="169" spans="6:18" x14ac:dyDescent="0.35">
      <c r="F169">
        <v>76</v>
      </c>
      <c r="G169">
        <v>28</v>
      </c>
      <c r="H169">
        <v>2.5</v>
      </c>
      <c r="I169">
        <v>160</v>
      </c>
      <c r="J169">
        <v>4836</v>
      </c>
      <c r="K169">
        <v>6.5</v>
      </c>
      <c r="L169">
        <v>180</v>
      </c>
      <c r="M169">
        <v>35</v>
      </c>
      <c r="N169">
        <v>220</v>
      </c>
      <c r="O169">
        <v>60</v>
      </c>
      <c r="P169">
        <v>80</v>
      </c>
      <c r="Q169">
        <v>0</v>
      </c>
      <c r="R169">
        <v>188.311452276408</v>
      </c>
    </row>
    <row r="170" spans="6:18" x14ac:dyDescent="0.35">
      <c r="F170">
        <v>78</v>
      </c>
      <c r="G170">
        <v>28</v>
      </c>
      <c r="H170">
        <v>2.5</v>
      </c>
      <c r="I170">
        <v>160</v>
      </c>
      <c r="J170">
        <v>5208</v>
      </c>
      <c r="K170">
        <v>6.5</v>
      </c>
      <c r="L170">
        <v>180</v>
      </c>
      <c r="M170">
        <v>35</v>
      </c>
      <c r="N170">
        <v>220</v>
      </c>
      <c r="O170">
        <v>60</v>
      </c>
      <c r="P170">
        <v>80</v>
      </c>
      <c r="Q170">
        <v>0</v>
      </c>
      <c r="R170">
        <v>187.57391551736501</v>
      </c>
    </row>
    <row r="171" spans="6:18" x14ac:dyDescent="0.35">
      <c r="F171">
        <v>68</v>
      </c>
      <c r="G171">
        <v>16</v>
      </c>
      <c r="H171">
        <v>3.5</v>
      </c>
      <c r="I171">
        <v>160</v>
      </c>
      <c r="J171">
        <v>3348</v>
      </c>
      <c r="K171">
        <v>6.5</v>
      </c>
      <c r="L171">
        <v>180</v>
      </c>
      <c r="M171">
        <v>35</v>
      </c>
      <c r="N171">
        <v>220</v>
      </c>
      <c r="O171">
        <v>60</v>
      </c>
      <c r="P171">
        <v>80</v>
      </c>
      <c r="Q171">
        <v>0</v>
      </c>
      <c r="R171">
        <v>180.49579589966001</v>
      </c>
    </row>
    <row r="172" spans="6:18" x14ac:dyDescent="0.35">
      <c r="F172">
        <v>70</v>
      </c>
      <c r="G172">
        <v>16</v>
      </c>
      <c r="H172">
        <v>3.5</v>
      </c>
      <c r="I172">
        <v>160</v>
      </c>
      <c r="J172">
        <v>3720</v>
      </c>
      <c r="K172">
        <v>6.5</v>
      </c>
      <c r="L172">
        <v>180</v>
      </c>
      <c r="M172">
        <v>35</v>
      </c>
      <c r="N172">
        <v>220</v>
      </c>
      <c r="O172">
        <v>60</v>
      </c>
      <c r="P172">
        <v>80</v>
      </c>
      <c r="Q172">
        <v>0</v>
      </c>
      <c r="R172">
        <v>180.13189948940399</v>
      </c>
    </row>
    <row r="173" spans="6:18" x14ac:dyDescent="0.35">
      <c r="F173">
        <v>72</v>
      </c>
      <c r="G173">
        <v>16</v>
      </c>
      <c r="H173">
        <v>3.5</v>
      </c>
      <c r="I173">
        <v>160</v>
      </c>
      <c r="J173">
        <v>4092</v>
      </c>
      <c r="K173">
        <v>6.5</v>
      </c>
      <c r="L173">
        <v>180</v>
      </c>
      <c r="M173">
        <v>35</v>
      </c>
      <c r="N173">
        <v>220</v>
      </c>
      <c r="O173">
        <v>60</v>
      </c>
      <c r="P173">
        <v>80</v>
      </c>
      <c r="Q173">
        <v>0</v>
      </c>
      <c r="R173">
        <v>180.01515225363201</v>
      </c>
    </row>
    <row r="174" spans="6:18" x14ac:dyDescent="0.35">
      <c r="F174">
        <v>74</v>
      </c>
      <c r="G174">
        <v>16</v>
      </c>
      <c r="H174">
        <v>3.5</v>
      </c>
      <c r="I174">
        <v>160</v>
      </c>
      <c r="J174">
        <v>4464</v>
      </c>
      <c r="K174">
        <v>6.5</v>
      </c>
      <c r="L174">
        <v>180</v>
      </c>
      <c r="M174">
        <v>35</v>
      </c>
      <c r="N174">
        <v>220</v>
      </c>
      <c r="O174">
        <v>60</v>
      </c>
      <c r="P174">
        <v>80</v>
      </c>
      <c r="Q174">
        <v>0</v>
      </c>
      <c r="R174">
        <v>180.27853294699599</v>
      </c>
    </row>
    <row r="175" spans="6:18" x14ac:dyDescent="0.35">
      <c r="F175">
        <v>76</v>
      </c>
      <c r="G175">
        <v>16</v>
      </c>
      <c r="H175">
        <v>3.5</v>
      </c>
      <c r="I175">
        <v>160</v>
      </c>
      <c r="J175">
        <v>4836</v>
      </c>
      <c r="K175">
        <v>6.5</v>
      </c>
      <c r="L175">
        <v>180</v>
      </c>
      <c r="M175">
        <v>35</v>
      </c>
      <c r="N175">
        <v>220</v>
      </c>
      <c r="O175">
        <v>60</v>
      </c>
      <c r="P175">
        <v>80</v>
      </c>
      <c r="Q175">
        <v>0</v>
      </c>
      <c r="R175">
        <v>180.15064843719199</v>
      </c>
    </row>
    <row r="176" spans="6:18" x14ac:dyDescent="0.35">
      <c r="F176">
        <v>78</v>
      </c>
      <c r="G176">
        <v>16</v>
      </c>
      <c r="H176">
        <v>3.5</v>
      </c>
      <c r="I176">
        <v>160</v>
      </c>
      <c r="J176">
        <v>5208</v>
      </c>
      <c r="K176">
        <v>6.5</v>
      </c>
      <c r="L176">
        <v>180</v>
      </c>
      <c r="M176">
        <v>35</v>
      </c>
      <c r="N176">
        <v>220</v>
      </c>
      <c r="O176">
        <v>60</v>
      </c>
      <c r="P176">
        <v>80</v>
      </c>
      <c r="Q176">
        <v>0</v>
      </c>
      <c r="R176">
        <v>179.211234642004</v>
      </c>
    </row>
    <row r="177" spans="6:18" x14ac:dyDescent="0.35">
      <c r="F177">
        <v>68</v>
      </c>
      <c r="G177">
        <v>18</v>
      </c>
      <c r="H177">
        <v>3.5</v>
      </c>
      <c r="I177">
        <v>160</v>
      </c>
      <c r="J177">
        <v>3348</v>
      </c>
      <c r="K177">
        <v>6.5</v>
      </c>
      <c r="L177">
        <v>180</v>
      </c>
      <c r="M177">
        <v>35</v>
      </c>
      <c r="N177">
        <v>220</v>
      </c>
      <c r="O177">
        <v>60</v>
      </c>
      <c r="P177">
        <v>80</v>
      </c>
      <c r="Q177">
        <v>0</v>
      </c>
      <c r="R177">
        <v>184.358036757364</v>
      </c>
    </row>
    <row r="178" spans="6:18" x14ac:dyDescent="0.35">
      <c r="F178">
        <v>70</v>
      </c>
      <c r="G178">
        <v>18</v>
      </c>
      <c r="H178">
        <v>3.5</v>
      </c>
      <c r="I178">
        <v>160</v>
      </c>
      <c r="J178">
        <v>3720</v>
      </c>
      <c r="K178">
        <v>6.5</v>
      </c>
      <c r="L178">
        <v>180</v>
      </c>
      <c r="M178">
        <v>35</v>
      </c>
      <c r="N178">
        <v>220</v>
      </c>
      <c r="O178">
        <v>60</v>
      </c>
      <c r="P178">
        <v>80</v>
      </c>
      <c r="Q178">
        <v>0</v>
      </c>
      <c r="R178">
        <v>184.10440095316801</v>
      </c>
    </row>
    <row r="179" spans="6:18" x14ac:dyDescent="0.35">
      <c r="F179">
        <v>72</v>
      </c>
      <c r="G179">
        <v>18</v>
      </c>
      <c r="H179">
        <v>3.5</v>
      </c>
      <c r="I179">
        <v>160</v>
      </c>
      <c r="J179">
        <v>4092</v>
      </c>
      <c r="K179">
        <v>6.5</v>
      </c>
      <c r="L179">
        <v>180</v>
      </c>
      <c r="M179">
        <v>35</v>
      </c>
      <c r="N179">
        <v>220</v>
      </c>
      <c r="O179">
        <v>60</v>
      </c>
      <c r="P179">
        <v>80</v>
      </c>
      <c r="Q179">
        <v>0</v>
      </c>
      <c r="R179">
        <v>184.03190462648601</v>
      </c>
    </row>
    <row r="180" spans="6:18" x14ac:dyDescent="0.35">
      <c r="F180">
        <v>74</v>
      </c>
      <c r="G180">
        <v>18</v>
      </c>
      <c r="H180">
        <v>3.5</v>
      </c>
      <c r="I180">
        <v>160</v>
      </c>
      <c r="J180">
        <v>4464</v>
      </c>
      <c r="K180">
        <v>6.5</v>
      </c>
      <c r="L180">
        <v>180</v>
      </c>
      <c r="M180">
        <v>35</v>
      </c>
      <c r="N180">
        <v>220</v>
      </c>
      <c r="O180">
        <v>60</v>
      </c>
      <c r="P180">
        <v>80</v>
      </c>
      <c r="Q180">
        <v>0</v>
      </c>
      <c r="R180">
        <v>184.01921197081799</v>
      </c>
    </row>
    <row r="181" spans="6:18" x14ac:dyDescent="0.35">
      <c r="F181">
        <v>76</v>
      </c>
      <c r="G181">
        <v>18</v>
      </c>
      <c r="H181">
        <v>3.5</v>
      </c>
      <c r="I181">
        <v>160</v>
      </c>
      <c r="J181">
        <v>4836</v>
      </c>
      <c r="K181">
        <v>6.5</v>
      </c>
      <c r="L181">
        <v>180</v>
      </c>
      <c r="M181">
        <v>35</v>
      </c>
      <c r="N181">
        <v>220</v>
      </c>
      <c r="O181">
        <v>60</v>
      </c>
      <c r="P181">
        <v>80</v>
      </c>
      <c r="Q181">
        <v>0</v>
      </c>
      <c r="R181">
        <v>183.831859961015</v>
      </c>
    </row>
    <row r="182" spans="6:18" x14ac:dyDescent="0.35">
      <c r="F182">
        <v>78</v>
      </c>
      <c r="G182">
        <v>18</v>
      </c>
      <c r="H182">
        <v>3.5</v>
      </c>
      <c r="I182">
        <v>160</v>
      </c>
      <c r="J182">
        <v>5208</v>
      </c>
      <c r="K182">
        <v>6.5</v>
      </c>
      <c r="L182">
        <v>180</v>
      </c>
      <c r="M182">
        <v>35</v>
      </c>
      <c r="N182">
        <v>220</v>
      </c>
      <c r="O182">
        <v>60</v>
      </c>
      <c r="P182">
        <v>80</v>
      </c>
      <c r="Q182">
        <v>0</v>
      </c>
      <c r="R182">
        <v>182.773337050507</v>
      </c>
    </row>
    <row r="183" spans="6:18" x14ac:dyDescent="0.35">
      <c r="F183">
        <v>68</v>
      </c>
      <c r="G183">
        <v>20</v>
      </c>
      <c r="H183">
        <v>3.5</v>
      </c>
      <c r="I183">
        <v>160</v>
      </c>
      <c r="J183">
        <v>3348</v>
      </c>
      <c r="K183">
        <v>6.5</v>
      </c>
      <c r="L183">
        <v>180</v>
      </c>
      <c r="M183">
        <v>35</v>
      </c>
      <c r="N183">
        <v>220</v>
      </c>
      <c r="O183">
        <v>60</v>
      </c>
      <c r="P183">
        <v>80</v>
      </c>
      <c r="Q183">
        <v>0</v>
      </c>
      <c r="R183">
        <v>184.74122913193301</v>
      </c>
    </row>
    <row r="184" spans="6:18" x14ac:dyDescent="0.35">
      <c r="F184">
        <v>70</v>
      </c>
      <c r="G184">
        <v>20</v>
      </c>
      <c r="H184">
        <v>3.5</v>
      </c>
      <c r="I184">
        <v>160</v>
      </c>
      <c r="J184">
        <v>3720</v>
      </c>
      <c r="K184">
        <v>6.5</v>
      </c>
      <c r="L184">
        <v>180</v>
      </c>
      <c r="M184">
        <v>35</v>
      </c>
      <c r="N184">
        <v>220</v>
      </c>
      <c r="O184">
        <v>60</v>
      </c>
      <c r="P184">
        <v>80</v>
      </c>
      <c r="Q184">
        <v>0</v>
      </c>
      <c r="R184">
        <v>184.565103327738</v>
      </c>
    </row>
    <row r="185" spans="6:18" x14ac:dyDescent="0.35">
      <c r="F185">
        <v>72</v>
      </c>
      <c r="G185">
        <v>20</v>
      </c>
      <c r="H185">
        <v>3.5</v>
      </c>
      <c r="I185">
        <v>160</v>
      </c>
      <c r="J185">
        <v>4092</v>
      </c>
      <c r="K185">
        <v>6.5</v>
      </c>
      <c r="L185">
        <v>180</v>
      </c>
      <c r="M185">
        <v>35</v>
      </c>
      <c r="N185">
        <v>220</v>
      </c>
      <c r="O185">
        <v>60</v>
      </c>
      <c r="P185">
        <v>80</v>
      </c>
      <c r="Q185">
        <v>0</v>
      </c>
      <c r="R185">
        <v>184.458684778834</v>
      </c>
    </row>
    <row r="186" spans="6:18" x14ac:dyDescent="0.35">
      <c r="F186">
        <v>74</v>
      </c>
      <c r="G186">
        <v>20</v>
      </c>
      <c r="H186">
        <v>3.5</v>
      </c>
      <c r="I186">
        <v>160</v>
      </c>
      <c r="J186">
        <v>4464</v>
      </c>
      <c r="K186">
        <v>6.5</v>
      </c>
      <c r="L186">
        <v>180</v>
      </c>
      <c r="M186">
        <v>35</v>
      </c>
      <c r="N186">
        <v>220</v>
      </c>
      <c r="O186">
        <v>60</v>
      </c>
      <c r="P186">
        <v>80</v>
      </c>
      <c r="Q186">
        <v>0</v>
      </c>
      <c r="R186">
        <v>184.08175829802599</v>
      </c>
    </row>
    <row r="187" spans="6:18" x14ac:dyDescent="0.35">
      <c r="F187">
        <v>76</v>
      </c>
      <c r="G187">
        <v>20</v>
      </c>
      <c r="H187">
        <v>3.5</v>
      </c>
      <c r="I187">
        <v>160</v>
      </c>
      <c r="J187">
        <v>4836</v>
      </c>
      <c r="K187">
        <v>6.5</v>
      </c>
      <c r="L187">
        <v>180</v>
      </c>
      <c r="M187">
        <v>35</v>
      </c>
      <c r="N187">
        <v>220</v>
      </c>
      <c r="O187">
        <v>60</v>
      </c>
      <c r="P187">
        <v>80</v>
      </c>
      <c r="Q187">
        <v>0</v>
      </c>
      <c r="R187">
        <v>184.125442954888</v>
      </c>
    </row>
    <row r="188" spans="6:18" x14ac:dyDescent="0.35">
      <c r="F188">
        <v>78</v>
      </c>
      <c r="G188">
        <v>20</v>
      </c>
      <c r="H188">
        <v>3.5</v>
      </c>
      <c r="I188">
        <v>160</v>
      </c>
      <c r="J188">
        <v>5208</v>
      </c>
      <c r="K188">
        <v>6.5</v>
      </c>
      <c r="L188">
        <v>180</v>
      </c>
      <c r="M188">
        <v>35</v>
      </c>
      <c r="N188">
        <v>220</v>
      </c>
      <c r="O188">
        <v>60</v>
      </c>
      <c r="P188">
        <v>80</v>
      </c>
      <c r="Q188">
        <v>0</v>
      </c>
      <c r="R188">
        <v>183.29996337771399</v>
      </c>
    </row>
    <row r="189" spans="6:18" x14ac:dyDescent="0.35">
      <c r="F189">
        <v>68</v>
      </c>
      <c r="G189">
        <v>22</v>
      </c>
      <c r="H189">
        <v>3.5</v>
      </c>
      <c r="I189">
        <v>160</v>
      </c>
      <c r="J189">
        <v>3348</v>
      </c>
      <c r="K189">
        <v>6.5</v>
      </c>
      <c r="L189">
        <v>180</v>
      </c>
      <c r="M189">
        <v>35</v>
      </c>
      <c r="N189">
        <v>220</v>
      </c>
      <c r="O189">
        <v>60</v>
      </c>
      <c r="P189">
        <v>80</v>
      </c>
      <c r="Q189">
        <v>0</v>
      </c>
      <c r="R189">
        <v>188.389799912668</v>
      </c>
    </row>
    <row r="190" spans="6:18" x14ac:dyDescent="0.35">
      <c r="F190">
        <v>70</v>
      </c>
      <c r="G190">
        <v>22</v>
      </c>
      <c r="H190">
        <v>3.5</v>
      </c>
      <c r="I190">
        <v>160</v>
      </c>
      <c r="J190">
        <v>3720</v>
      </c>
      <c r="K190">
        <v>6.5</v>
      </c>
      <c r="L190">
        <v>180</v>
      </c>
      <c r="M190">
        <v>35</v>
      </c>
      <c r="N190">
        <v>220</v>
      </c>
      <c r="O190">
        <v>60</v>
      </c>
      <c r="P190">
        <v>80</v>
      </c>
      <c r="Q190">
        <v>0</v>
      </c>
      <c r="R190">
        <v>188.341146579335</v>
      </c>
    </row>
    <row r="191" spans="6:18" x14ac:dyDescent="0.35">
      <c r="F191">
        <v>72</v>
      </c>
      <c r="G191">
        <v>22</v>
      </c>
      <c r="H191">
        <v>3.5</v>
      </c>
      <c r="I191">
        <v>160</v>
      </c>
      <c r="J191">
        <v>4092</v>
      </c>
      <c r="K191">
        <v>6.5</v>
      </c>
      <c r="L191">
        <v>180</v>
      </c>
      <c r="M191">
        <v>35</v>
      </c>
      <c r="N191">
        <v>220</v>
      </c>
      <c r="O191">
        <v>60</v>
      </c>
      <c r="P191">
        <v>80</v>
      </c>
      <c r="Q191">
        <v>0</v>
      </c>
      <c r="R191">
        <v>188.05170441932</v>
      </c>
    </row>
    <row r="192" spans="6:18" x14ac:dyDescent="0.35">
      <c r="F192">
        <v>74</v>
      </c>
      <c r="G192">
        <v>22</v>
      </c>
      <c r="H192">
        <v>3.5</v>
      </c>
      <c r="I192">
        <v>160</v>
      </c>
      <c r="J192">
        <v>4464</v>
      </c>
      <c r="K192">
        <v>6.5</v>
      </c>
      <c r="L192">
        <v>180</v>
      </c>
      <c r="M192">
        <v>35</v>
      </c>
      <c r="N192">
        <v>220</v>
      </c>
      <c r="O192">
        <v>60</v>
      </c>
      <c r="P192">
        <v>80</v>
      </c>
      <c r="Q192">
        <v>0</v>
      </c>
      <c r="R192">
        <v>188.380128828767</v>
      </c>
    </row>
    <row r="193" spans="6:18" x14ac:dyDescent="0.35">
      <c r="F193">
        <v>76</v>
      </c>
      <c r="G193">
        <v>22</v>
      </c>
      <c r="H193">
        <v>3.5</v>
      </c>
      <c r="I193">
        <v>160</v>
      </c>
      <c r="J193">
        <v>4836</v>
      </c>
      <c r="K193">
        <v>6.5</v>
      </c>
      <c r="L193">
        <v>180</v>
      </c>
      <c r="M193">
        <v>35</v>
      </c>
      <c r="N193">
        <v>220</v>
      </c>
      <c r="O193">
        <v>60</v>
      </c>
      <c r="P193">
        <v>80</v>
      </c>
      <c r="Q193">
        <v>0</v>
      </c>
      <c r="R193">
        <v>189.54383229456499</v>
      </c>
    </row>
    <row r="194" spans="6:18" x14ac:dyDescent="0.35">
      <c r="F194">
        <v>78</v>
      </c>
      <c r="G194">
        <v>22</v>
      </c>
      <c r="H194">
        <v>3.5</v>
      </c>
      <c r="I194">
        <v>160</v>
      </c>
      <c r="J194">
        <v>5208</v>
      </c>
      <c r="K194">
        <v>6.5</v>
      </c>
      <c r="L194">
        <v>180</v>
      </c>
      <c r="M194">
        <v>35</v>
      </c>
      <c r="N194">
        <v>220</v>
      </c>
      <c r="O194">
        <v>60</v>
      </c>
      <c r="P194">
        <v>80</v>
      </c>
      <c r="Q194">
        <v>0</v>
      </c>
      <c r="R194">
        <v>189.20770585092399</v>
      </c>
    </row>
    <row r="195" spans="6:18" x14ac:dyDescent="0.35">
      <c r="F195">
        <v>68</v>
      </c>
      <c r="G195">
        <v>24</v>
      </c>
      <c r="H195">
        <v>3.5</v>
      </c>
      <c r="I195">
        <v>160</v>
      </c>
      <c r="J195">
        <v>3348</v>
      </c>
      <c r="K195">
        <v>6.5</v>
      </c>
      <c r="L195">
        <v>180</v>
      </c>
      <c r="M195">
        <v>35</v>
      </c>
      <c r="N195">
        <v>220</v>
      </c>
      <c r="O195">
        <v>60</v>
      </c>
      <c r="P195">
        <v>80</v>
      </c>
      <c r="Q195">
        <v>0</v>
      </c>
      <c r="R195">
        <v>189.74356524047101</v>
      </c>
    </row>
    <row r="196" spans="6:18" x14ac:dyDescent="0.35">
      <c r="F196">
        <v>70</v>
      </c>
      <c r="G196">
        <v>24</v>
      </c>
      <c r="H196">
        <v>3.5</v>
      </c>
      <c r="I196">
        <v>160</v>
      </c>
      <c r="J196">
        <v>3720</v>
      </c>
      <c r="K196">
        <v>6.5</v>
      </c>
      <c r="L196">
        <v>180</v>
      </c>
      <c r="M196">
        <v>35</v>
      </c>
      <c r="N196">
        <v>220</v>
      </c>
      <c r="O196">
        <v>60</v>
      </c>
      <c r="P196">
        <v>80</v>
      </c>
      <c r="Q196">
        <v>0</v>
      </c>
      <c r="R196">
        <v>189.86391524047099</v>
      </c>
    </row>
    <row r="197" spans="6:18" x14ac:dyDescent="0.35">
      <c r="F197">
        <v>72</v>
      </c>
      <c r="G197">
        <v>24</v>
      </c>
      <c r="H197">
        <v>3.5</v>
      </c>
      <c r="I197">
        <v>160</v>
      </c>
      <c r="J197">
        <v>4092</v>
      </c>
      <c r="K197">
        <v>6.5</v>
      </c>
      <c r="L197">
        <v>180</v>
      </c>
      <c r="M197">
        <v>35</v>
      </c>
      <c r="N197">
        <v>220</v>
      </c>
      <c r="O197">
        <v>60</v>
      </c>
      <c r="P197">
        <v>80</v>
      </c>
      <c r="Q197">
        <v>0</v>
      </c>
      <c r="R197">
        <v>189.73261308045599</v>
      </c>
    </row>
    <row r="198" spans="6:18" x14ac:dyDescent="0.35">
      <c r="F198">
        <v>74</v>
      </c>
      <c r="G198">
        <v>24</v>
      </c>
      <c r="H198">
        <v>3.5</v>
      </c>
      <c r="I198">
        <v>160</v>
      </c>
      <c r="J198">
        <v>4464</v>
      </c>
      <c r="K198">
        <v>6.5</v>
      </c>
      <c r="L198">
        <v>180</v>
      </c>
      <c r="M198">
        <v>35</v>
      </c>
      <c r="N198">
        <v>220</v>
      </c>
      <c r="O198">
        <v>60</v>
      </c>
      <c r="P198">
        <v>80</v>
      </c>
      <c r="Q198">
        <v>0</v>
      </c>
      <c r="R198">
        <v>191.49952397529</v>
      </c>
    </row>
    <row r="199" spans="6:18" x14ac:dyDescent="0.35">
      <c r="F199">
        <v>76</v>
      </c>
      <c r="G199">
        <v>24</v>
      </c>
      <c r="H199">
        <v>3.5</v>
      </c>
      <c r="I199">
        <v>160</v>
      </c>
      <c r="J199">
        <v>4836</v>
      </c>
      <c r="K199">
        <v>6.5</v>
      </c>
      <c r="L199">
        <v>180</v>
      </c>
      <c r="M199">
        <v>35</v>
      </c>
      <c r="N199">
        <v>220</v>
      </c>
      <c r="O199">
        <v>60</v>
      </c>
      <c r="P199">
        <v>80</v>
      </c>
      <c r="Q199">
        <v>0</v>
      </c>
      <c r="R199">
        <v>194.48570731636701</v>
      </c>
    </row>
    <row r="200" spans="6:18" x14ac:dyDescent="0.35">
      <c r="F200">
        <v>78</v>
      </c>
      <c r="G200">
        <v>24</v>
      </c>
      <c r="H200">
        <v>3.5</v>
      </c>
      <c r="I200">
        <v>160</v>
      </c>
      <c r="J200">
        <v>5208</v>
      </c>
      <c r="K200">
        <v>6.5</v>
      </c>
      <c r="L200">
        <v>180</v>
      </c>
      <c r="M200">
        <v>35</v>
      </c>
      <c r="N200">
        <v>220</v>
      </c>
      <c r="O200">
        <v>60</v>
      </c>
      <c r="P200">
        <v>80</v>
      </c>
      <c r="Q200">
        <v>0</v>
      </c>
      <c r="R200">
        <v>194.44963813842</v>
      </c>
    </row>
    <row r="201" spans="6:18" x14ac:dyDescent="0.35">
      <c r="F201">
        <v>68</v>
      </c>
      <c r="G201">
        <v>26</v>
      </c>
      <c r="H201">
        <v>3.5</v>
      </c>
      <c r="I201">
        <v>160</v>
      </c>
      <c r="J201">
        <v>3348</v>
      </c>
      <c r="K201">
        <v>6.5</v>
      </c>
      <c r="L201">
        <v>180</v>
      </c>
      <c r="M201">
        <v>35</v>
      </c>
      <c r="N201">
        <v>220</v>
      </c>
      <c r="O201">
        <v>60</v>
      </c>
      <c r="P201">
        <v>80</v>
      </c>
      <c r="Q201">
        <v>0</v>
      </c>
      <c r="R201">
        <v>190.07200552575699</v>
      </c>
    </row>
    <row r="202" spans="6:18" x14ac:dyDescent="0.35">
      <c r="F202">
        <v>70</v>
      </c>
      <c r="G202">
        <v>26</v>
      </c>
      <c r="H202">
        <v>3.5</v>
      </c>
      <c r="I202">
        <v>160</v>
      </c>
      <c r="J202">
        <v>3720</v>
      </c>
      <c r="K202">
        <v>6.5</v>
      </c>
      <c r="L202">
        <v>180</v>
      </c>
      <c r="M202">
        <v>35</v>
      </c>
      <c r="N202">
        <v>220</v>
      </c>
      <c r="O202">
        <v>60</v>
      </c>
      <c r="P202">
        <v>80</v>
      </c>
      <c r="Q202">
        <v>0</v>
      </c>
      <c r="R202">
        <v>190.14867219242299</v>
      </c>
    </row>
    <row r="203" spans="6:18" x14ac:dyDescent="0.35">
      <c r="F203">
        <v>72</v>
      </c>
      <c r="G203">
        <v>26</v>
      </c>
      <c r="H203">
        <v>3.5</v>
      </c>
      <c r="I203">
        <v>160</v>
      </c>
      <c r="J203">
        <v>4092</v>
      </c>
      <c r="K203">
        <v>6.5</v>
      </c>
      <c r="L203">
        <v>180</v>
      </c>
      <c r="M203">
        <v>35</v>
      </c>
      <c r="N203">
        <v>220</v>
      </c>
      <c r="O203">
        <v>60</v>
      </c>
      <c r="P203">
        <v>80</v>
      </c>
      <c r="Q203">
        <v>0</v>
      </c>
      <c r="R203">
        <v>190.11482245665101</v>
      </c>
    </row>
    <row r="204" spans="6:18" x14ac:dyDescent="0.35">
      <c r="F204">
        <v>74</v>
      </c>
      <c r="G204">
        <v>26</v>
      </c>
      <c r="H204">
        <v>3.5</v>
      </c>
      <c r="I204">
        <v>160</v>
      </c>
      <c r="J204">
        <v>4464</v>
      </c>
      <c r="K204">
        <v>6.5</v>
      </c>
      <c r="L204">
        <v>180</v>
      </c>
      <c r="M204">
        <v>35</v>
      </c>
      <c r="N204">
        <v>220</v>
      </c>
      <c r="O204">
        <v>60</v>
      </c>
      <c r="P204">
        <v>80</v>
      </c>
      <c r="Q204">
        <v>0</v>
      </c>
      <c r="R204">
        <v>191.80961473286601</v>
      </c>
    </row>
    <row r="205" spans="6:18" x14ac:dyDescent="0.35">
      <c r="F205">
        <v>76</v>
      </c>
      <c r="G205">
        <v>26</v>
      </c>
      <c r="H205">
        <v>3.5</v>
      </c>
      <c r="I205">
        <v>160</v>
      </c>
      <c r="J205">
        <v>4836</v>
      </c>
      <c r="K205">
        <v>6.5</v>
      </c>
      <c r="L205">
        <v>180</v>
      </c>
      <c r="M205">
        <v>35</v>
      </c>
      <c r="N205">
        <v>220</v>
      </c>
      <c r="O205">
        <v>60</v>
      </c>
      <c r="P205">
        <v>80</v>
      </c>
      <c r="Q205">
        <v>0</v>
      </c>
      <c r="R205">
        <v>194.62615069299</v>
      </c>
    </row>
    <row r="206" spans="6:18" x14ac:dyDescent="0.35">
      <c r="F206">
        <v>78</v>
      </c>
      <c r="G206">
        <v>26</v>
      </c>
      <c r="H206">
        <v>3.5</v>
      </c>
      <c r="I206">
        <v>160</v>
      </c>
      <c r="J206">
        <v>5208</v>
      </c>
      <c r="K206">
        <v>6.5</v>
      </c>
      <c r="L206">
        <v>180</v>
      </c>
      <c r="M206">
        <v>35</v>
      </c>
      <c r="N206">
        <v>220</v>
      </c>
      <c r="O206">
        <v>60</v>
      </c>
      <c r="P206">
        <v>80</v>
      </c>
      <c r="Q206">
        <v>0</v>
      </c>
      <c r="R206">
        <v>194.301255757467</v>
      </c>
    </row>
    <row r="207" spans="6:18" x14ac:dyDescent="0.35">
      <c r="F207">
        <v>68</v>
      </c>
      <c r="G207">
        <v>28</v>
      </c>
      <c r="H207">
        <v>3.5</v>
      </c>
      <c r="I207">
        <v>160</v>
      </c>
      <c r="J207">
        <v>3348</v>
      </c>
      <c r="K207">
        <v>6.5</v>
      </c>
      <c r="L207">
        <v>180</v>
      </c>
      <c r="M207">
        <v>35</v>
      </c>
      <c r="N207">
        <v>220</v>
      </c>
      <c r="O207">
        <v>60</v>
      </c>
      <c r="P207">
        <v>80</v>
      </c>
      <c r="Q207">
        <v>0</v>
      </c>
      <c r="R207">
        <v>190.77520436473799</v>
      </c>
    </row>
    <row r="208" spans="6:18" x14ac:dyDescent="0.35">
      <c r="F208">
        <v>70</v>
      </c>
      <c r="G208">
        <v>28</v>
      </c>
      <c r="H208">
        <v>3.5</v>
      </c>
      <c r="I208">
        <v>160</v>
      </c>
      <c r="J208">
        <v>3720</v>
      </c>
      <c r="K208">
        <v>6.5</v>
      </c>
      <c r="L208">
        <v>180</v>
      </c>
      <c r="M208">
        <v>35</v>
      </c>
      <c r="N208">
        <v>220</v>
      </c>
      <c r="O208">
        <v>60</v>
      </c>
      <c r="P208">
        <v>80</v>
      </c>
      <c r="Q208">
        <v>0</v>
      </c>
      <c r="R208">
        <v>190.85290769807099</v>
      </c>
    </row>
    <row r="209" spans="6:18" x14ac:dyDescent="0.35">
      <c r="F209">
        <v>72</v>
      </c>
      <c r="G209">
        <v>28</v>
      </c>
      <c r="H209">
        <v>3.5</v>
      </c>
      <c r="I209">
        <v>160</v>
      </c>
      <c r="J209">
        <v>4092</v>
      </c>
      <c r="K209">
        <v>6.5</v>
      </c>
      <c r="L209">
        <v>180</v>
      </c>
      <c r="M209">
        <v>35</v>
      </c>
      <c r="N209">
        <v>220</v>
      </c>
      <c r="O209">
        <v>60</v>
      </c>
      <c r="P209">
        <v>80</v>
      </c>
      <c r="Q209">
        <v>0</v>
      </c>
      <c r="R209">
        <v>190.66178129563201</v>
      </c>
    </row>
    <row r="210" spans="6:18" x14ac:dyDescent="0.35">
      <c r="F210">
        <v>74</v>
      </c>
      <c r="G210">
        <v>28</v>
      </c>
      <c r="H210">
        <v>3.5</v>
      </c>
      <c r="I210">
        <v>160</v>
      </c>
      <c r="J210">
        <v>4464</v>
      </c>
      <c r="K210">
        <v>6.5</v>
      </c>
      <c r="L210">
        <v>180</v>
      </c>
      <c r="M210">
        <v>35</v>
      </c>
      <c r="N210">
        <v>220</v>
      </c>
      <c r="O210">
        <v>60</v>
      </c>
      <c r="P210">
        <v>80</v>
      </c>
      <c r="Q210">
        <v>0</v>
      </c>
      <c r="R210">
        <v>191.83553999602401</v>
      </c>
    </row>
    <row r="211" spans="6:18" x14ac:dyDescent="0.35">
      <c r="F211">
        <v>76</v>
      </c>
      <c r="G211">
        <v>28</v>
      </c>
      <c r="H211">
        <v>3.5</v>
      </c>
      <c r="I211">
        <v>160</v>
      </c>
      <c r="J211">
        <v>4836</v>
      </c>
      <c r="K211">
        <v>6.5</v>
      </c>
      <c r="L211">
        <v>180</v>
      </c>
      <c r="M211">
        <v>35</v>
      </c>
      <c r="N211">
        <v>220</v>
      </c>
      <c r="O211">
        <v>60</v>
      </c>
      <c r="P211">
        <v>80</v>
      </c>
      <c r="Q211">
        <v>0</v>
      </c>
      <c r="R211">
        <v>194.440091804101</v>
      </c>
    </row>
    <row r="212" spans="6:18" x14ac:dyDescent="0.35">
      <c r="F212">
        <v>78</v>
      </c>
      <c r="G212">
        <v>28</v>
      </c>
      <c r="H212">
        <v>3.5</v>
      </c>
      <c r="I212">
        <v>160</v>
      </c>
      <c r="J212">
        <v>5208</v>
      </c>
      <c r="K212">
        <v>6.5</v>
      </c>
      <c r="L212">
        <v>180</v>
      </c>
      <c r="M212">
        <v>35</v>
      </c>
      <c r="N212">
        <v>220</v>
      </c>
      <c r="O212">
        <v>60</v>
      </c>
      <c r="P212">
        <v>80</v>
      </c>
      <c r="Q212">
        <v>0</v>
      </c>
      <c r="R212">
        <v>194.10739686857801</v>
      </c>
    </row>
    <row r="213" spans="6:18" x14ac:dyDescent="0.35">
      <c r="F213">
        <v>68</v>
      </c>
      <c r="G213">
        <v>16</v>
      </c>
      <c r="H213">
        <v>4.5</v>
      </c>
      <c r="I213">
        <v>160</v>
      </c>
      <c r="J213">
        <v>3348</v>
      </c>
      <c r="K213">
        <v>6.5</v>
      </c>
      <c r="L213">
        <v>180</v>
      </c>
      <c r="M213">
        <v>35</v>
      </c>
      <c r="N213">
        <v>220</v>
      </c>
      <c r="O213">
        <v>60</v>
      </c>
      <c r="P213">
        <v>80</v>
      </c>
      <c r="Q213">
        <v>0</v>
      </c>
      <c r="R213">
        <v>183.53938528803801</v>
      </c>
    </row>
    <row r="214" spans="6:18" x14ac:dyDescent="0.35">
      <c r="F214">
        <v>70</v>
      </c>
      <c r="G214">
        <v>16</v>
      </c>
      <c r="H214">
        <v>4.5</v>
      </c>
      <c r="I214">
        <v>160</v>
      </c>
      <c r="J214">
        <v>3720</v>
      </c>
      <c r="K214">
        <v>6.5</v>
      </c>
      <c r="L214">
        <v>180</v>
      </c>
      <c r="M214">
        <v>35</v>
      </c>
      <c r="N214">
        <v>220</v>
      </c>
      <c r="O214">
        <v>60</v>
      </c>
      <c r="P214">
        <v>80</v>
      </c>
      <c r="Q214">
        <v>0</v>
      </c>
      <c r="R214">
        <v>183.22535862137099</v>
      </c>
    </row>
    <row r="215" spans="6:18" x14ac:dyDescent="0.35">
      <c r="F215">
        <v>72</v>
      </c>
      <c r="G215">
        <v>16</v>
      </c>
      <c r="H215">
        <v>4.5</v>
      </c>
      <c r="I215">
        <v>160</v>
      </c>
      <c r="J215">
        <v>4092</v>
      </c>
      <c r="K215">
        <v>6.5</v>
      </c>
      <c r="L215">
        <v>180</v>
      </c>
      <c r="M215">
        <v>35</v>
      </c>
      <c r="N215">
        <v>220</v>
      </c>
      <c r="O215">
        <v>60</v>
      </c>
      <c r="P215">
        <v>80</v>
      </c>
      <c r="Q215">
        <v>0</v>
      </c>
      <c r="R215">
        <v>183.30848748584</v>
      </c>
    </row>
    <row r="216" spans="6:18" x14ac:dyDescent="0.35">
      <c r="F216">
        <v>74</v>
      </c>
      <c r="G216">
        <v>16</v>
      </c>
      <c r="H216">
        <v>4.5</v>
      </c>
      <c r="I216">
        <v>160</v>
      </c>
      <c r="J216">
        <v>4464</v>
      </c>
      <c r="K216">
        <v>6.5</v>
      </c>
      <c r="L216">
        <v>180</v>
      </c>
      <c r="M216">
        <v>35</v>
      </c>
      <c r="N216">
        <v>220</v>
      </c>
      <c r="O216">
        <v>60</v>
      </c>
      <c r="P216">
        <v>80</v>
      </c>
      <c r="Q216">
        <v>0</v>
      </c>
      <c r="R216">
        <v>183.61099610551</v>
      </c>
    </row>
    <row r="217" spans="6:18" x14ac:dyDescent="0.35">
      <c r="F217">
        <v>76</v>
      </c>
      <c r="G217">
        <v>16</v>
      </c>
      <c r="H217">
        <v>4.5</v>
      </c>
      <c r="I217">
        <v>160</v>
      </c>
      <c r="J217">
        <v>4836</v>
      </c>
      <c r="K217">
        <v>6.5</v>
      </c>
      <c r="L217">
        <v>180</v>
      </c>
      <c r="M217">
        <v>35</v>
      </c>
      <c r="N217">
        <v>220</v>
      </c>
      <c r="O217">
        <v>60</v>
      </c>
      <c r="P217">
        <v>80</v>
      </c>
      <c r="Q217">
        <v>0</v>
      </c>
      <c r="R217">
        <v>183.648371218894</v>
      </c>
    </row>
    <row r="218" spans="6:18" x14ac:dyDescent="0.35">
      <c r="F218">
        <v>78</v>
      </c>
      <c r="G218">
        <v>16</v>
      </c>
      <c r="H218">
        <v>4.5</v>
      </c>
      <c r="I218">
        <v>160</v>
      </c>
      <c r="J218">
        <v>5208</v>
      </c>
      <c r="K218">
        <v>6.5</v>
      </c>
      <c r="L218">
        <v>180</v>
      </c>
      <c r="M218">
        <v>35</v>
      </c>
      <c r="N218">
        <v>220</v>
      </c>
      <c r="O218">
        <v>60</v>
      </c>
      <c r="P218">
        <v>80</v>
      </c>
      <c r="Q218">
        <v>0</v>
      </c>
      <c r="R218">
        <v>182.62903879985399</v>
      </c>
    </row>
    <row r="219" spans="6:18" x14ac:dyDescent="0.35">
      <c r="F219">
        <v>68</v>
      </c>
      <c r="G219">
        <v>18</v>
      </c>
      <c r="H219">
        <v>4.5</v>
      </c>
      <c r="I219">
        <v>160</v>
      </c>
      <c r="J219">
        <v>3348</v>
      </c>
      <c r="K219">
        <v>6.5</v>
      </c>
      <c r="L219">
        <v>180</v>
      </c>
      <c r="M219">
        <v>35</v>
      </c>
      <c r="N219">
        <v>220</v>
      </c>
      <c r="O219">
        <v>60</v>
      </c>
      <c r="P219">
        <v>80</v>
      </c>
      <c r="Q219">
        <v>0</v>
      </c>
      <c r="R219">
        <v>187.37413335379401</v>
      </c>
    </row>
    <row r="220" spans="6:18" x14ac:dyDescent="0.35">
      <c r="F220">
        <v>70</v>
      </c>
      <c r="G220">
        <v>18</v>
      </c>
      <c r="H220">
        <v>4.5</v>
      </c>
      <c r="I220">
        <v>160</v>
      </c>
      <c r="J220">
        <v>3720</v>
      </c>
      <c r="K220">
        <v>6.5</v>
      </c>
      <c r="L220">
        <v>180</v>
      </c>
      <c r="M220">
        <v>35</v>
      </c>
      <c r="N220">
        <v>220</v>
      </c>
      <c r="O220">
        <v>60</v>
      </c>
      <c r="P220">
        <v>80</v>
      </c>
      <c r="Q220">
        <v>0</v>
      </c>
      <c r="R220">
        <v>187.171607293188</v>
      </c>
    </row>
    <row r="221" spans="6:18" x14ac:dyDescent="0.35">
      <c r="F221">
        <v>72</v>
      </c>
      <c r="G221">
        <v>18</v>
      </c>
      <c r="H221">
        <v>4.5</v>
      </c>
      <c r="I221">
        <v>160</v>
      </c>
      <c r="J221">
        <v>4092</v>
      </c>
      <c r="K221">
        <v>6.5</v>
      </c>
      <c r="L221">
        <v>180</v>
      </c>
      <c r="M221">
        <v>35</v>
      </c>
      <c r="N221">
        <v>220</v>
      </c>
      <c r="O221">
        <v>60</v>
      </c>
      <c r="P221">
        <v>80</v>
      </c>
      <c r="Q221">
        <v>0</v>
      </c>
      <c r="R221">
        <v>187.42160949098999</v>
      </c>
    </row>
    <row r="222" spans="6:18" x14ac:dyDescent="0.35">
      <c r="F222">
        <v>74</v>
      </c>
      <c r="G222">
        <v>18</v>
      </c>
      <c r="H222">
        <v>4.5</v>
      </c>
      <c r="I222">
        <v>160</v>
      </c>
      <c r="J222">
        <v>4464</v>
      </c>
      <c r="K222">
        <v>6.5</v>
      </c>
      <c r="L222">
        <v>180</v>
      </c>
      <c r="M222">
        <v>35</v>
      </c>
      <c r="N222">
        <v>220</v>
      </c>
      <c r="O222">
        <v>60</v>
      </c>
      <c r="P222">
        <v>80</v>
      </c>
      <c r="Q222">
        <v>0</v>
      </c>
      <c r="R222">
        <v>187.30487109234201</v>
      </c>
    </row>
    <row r="223" spans="6:18" x14ac:dyDescent="0.35">
      <c r="F223">
        <v>76</v>
      </c>
      <c r="G223">
        <v>18</v>
      </c>
      <c r="H223">
        <v>4.5</v>
      </c>
      <c r="I223">
        <v>160</v>
      </c>
      <c r="J223">
        <v>4836</v>
      </c>
      <c r="K223">
        <v>6.5</v>
      </c>
      <c r="L223">
        <v>180</v>
      </c>
      <c r="M223">
        <v>35</v>
      </c>
      <c r="N223">
        <v>220</v>
      </c>
      <c r="O223">
        <v>60</v>
      </c>
      <c r="P223">
        <v>80</v>
      </c>
      <c r="Q223">
        <v>0</v>
      </c>
      <c r="R223">
        <v>187.20961537239299</v>
      </c>
    </row>
    <row r="224" spans="6:18" x14ac:dyDescent="0.35">
      <c r="F224">
        <v>78</v>
      </c>
      <c r="G224">
        <v>18</v>
      </c>
      <c r="H224">
        <v>4.5</v>
      </c>
      <c r="I224">
        <v>160</v>
      </c>
      <c r="J224">
        <v>5208</v>
      </c>
      <c r="K224">
        <v>6.5</v>
      </c>
      <c r="L224">
        <v>180</v>
      </c>
      <c r="M224">
        <v>35</v>
      </c>
      <c r="N224">
        <v>220</v>
      </c>
      <c r="O224">
        <v>60</v>
      </c>
      <c r="P224">
        <v>80</v>
      </c>
      <c r="Q224">
        <v>0</v>
      </c>
      <c r="R224">
        <v>186.168736550267</v>
      </c>
    </row>
    <row r="225" spans="6:18" x14ac:dyDescent="0.35">
      <c r="F225">
        <v>68</v>
      </c>
      <c r="G225">
        <v>20</v>
      </c>
      <c r="H225">
        <v>4.5</v>
      </c>
      <c r="I225">
        <v>160</v>
      </c>
      <c r="J225">
        <v>3348</v>
      </c>
      <c r="K225">
        <v>6.5</v>
      </c>
      <c r="L225">
        <v>180</v>
      </c>
      <c r="M225">
        <v>35</v>
      </c>
      <c r="N225">
        <v>220</v>
      </c>
      <c r="O225">
        <v>60</v>
      </c>
      <c r="P225">
        <v>80</v>
      </c>
      <c r="Q225">
        <v>0</v>
      </c>
      <c r="R225">
        <v>188.37946245330599</v>
      </c>
    </row>
    <row r="226" spans="6:18" x14ac:dyDescent="0.35">
      <c r="F226">
        <v>70</v>
      </c>
      <c r="G226">
        <v>20</v>
      </c>
      <c r="H226">
        <v>4.5</v>
      </c>
      <c r="I226">
        <v>160</v>
      </c>
      <c r="J226">
        <v>3720</v>
      </c>
      <c r="K226">
        <v>6.5</v>
      </c>
      <c r="L226">
        <v>180</v>
      </c>
      <c r="M226">
        <v>35</v>
      </c>
      <c r="N226">
        <v>220</v>
      </c>
      <c r="O226">
        <v>60</v>
      </c>
      <c r="P226">
        <v>80</v>
      </c>
      <c r="Q226">
        <v>0</v>
      </c>
      <c r="R226">
        <v>188.28414639269999</v>
      </c>
    </row>
    <row r="227" spans="6:18" x14ac:dyDescent="0.35">
      <c r="F227">
        <v>72</v>
      </c>
      <c r="G227">
        <v>20</v>
      </c>
      <c r="H227">
        <v>4.5</v>
      </c>
      <c r="I227">
        <v>160</v>
      </c>
      <c r="J227">
        <v>4092</v>
      </c>
      <c r="K227">
        <v>6.5</v>
      </c>
      <c r="L227">
        <v>180</v>
      </c>
      <c r="M227">
        <v>35</v>
      </c>
      <c r="N227">
        <v>220</v>
      </c>
      <c r="O227">
        <v>60</v>
      </c>
      <c r="P227">
        <v>80</v>
      </c>
      <c r="Q227">
        <v>0</v>
      </c>
      <c r="R227">
        <v>188.57932970161301</v>
      </c>
    </row>
    <row r="228" spans="6:18" x14ac:dyDescent="0.35">
      <c r="F228">
        <v>74</v>
      </c>
      <c r="G228">
        <v>20</v>
      </c>
      <c r="H228">
        <v>4.5</v>
      </c>
      <c r="I228">
        <v>160</v>
      </c>
      <c r="J228">
        <v>4464</v>
      </c>
      <c r="K228">
        <v>6.5</v>
      </c>
      <c r="L228">
        <v>180</v>
      </c>
      <c r="M228">
        <v>35</v>
      </c>
      <c r="N228">
        <v>220</v>
      </c>
      <c r="O228">
        <v>60</v>
      </c>
      <c r="P228">
        <v>80</v>
      </c>
      <c r="Q228">
        <v>0</v>
      </c>
      <c r="R228">
        <v>188.21326650442899</v>
      </c>
    </row>
    <row r="229" spans="6:18" x14ac:dyDescent="0.35">
      <c r="F229">
        <v>76</v>
      </c>
      <c r="G229">
        <v>20</v>
      </c>
      <c r="H229">
        <v>4.5</v>
      </c>
      <c r="I229">
        <v>160</v>
      </c>
      <c r="J229">
        <v>4836</v>
      </c>
      <c r="K229">
        <v>6.5</v>
      </c>
      <c r="L229">
        <v>180</v>
      </c>
      <c r="M229">
        <v>35</v>
      </c>
      <c r="N229">
        <v>220</v>
      </c>
      <c r="O229">
        <v>60</v>
      </c>
      <c r="P229">
        <v>80</v>
      </c>
      <c r="Q229">
        <v>0</v>
      </c>
      <c r="R229">
        <v>188.28409078448101</v>
      </c>
    </row>
    <row r="230" spans="6:18" x14ac:dyDescent="0.35">
      <c r="F230">
        <v>78</v>
      </c>
      <c r="G230">
        <v>20</v>
      </c>
      <c r="H230">
        <v>4.5</v>
      </c>
      <c r="I230">
        <v>160</v>
      </c>
      <c r="J230">
        <v>5208</v>
      </c>
      <c r="K230">
        <v>6.5</v>
      </c>
      <c r="L230">
        <v>180</v>
      </c>
      <c r="M230">
        <v>35</v>
      </c>
      <c r="N230">
        <v>220</v>
      </c>
      <c r="O230">
        <v>60</v>
      </c>
      <c r="P230">
        <v>80</v>
      </c>
      <c r="Q230">
        <v>0</v>
      </c>
      <c r="R230">
        <v>187.314495295688</v>
      </c>
    </row>
    <row r="231" spans="6:18" x14ac:dyDescent="0.35">
      <c r="F231">
        <v>68</v>
      </c>
      <c r="G231">
        <v>22</v>
      </c>
      <c r="H231">
        <v>4.5</v>
      </c>
      <c r="I231">
        <v>160</v>
      </c>
      <c r="J231">
        <v>3348</v>
      </c>
      <c r="K231">
        <v>6.5</v>
      </c>
      <c r="L231">
        <v>180</v>
      </c>
      <c r="M231">
        <v>35</v>
      </c>
      <c r="N231">
        <v>220</v>
      </c>
      <c r="O231">
        <v>60</v>
      </c>
      <c r="P231">
        <v>80</v>
      </c>
      <c r="Q231">
        <v>0</v>
      </c>
      <c r="R231">
        <v>191.410026966857</v>
      </c>
    </row>
    <row r="232" spans="6:18" x14ac:dyDescent="0.35">
      <c r="F232">
        <v>70</v>
      </c>
      <c r="G232">
        <v>22</v>
      </c>
      <c r="H232">
        <v>4.5</v>
      </c>
      <c r="I232">
        <v>160</v>
      </c>
      <c r="J232">
        <v>3720</v>
      </c>
      <c r="K232">
        <v>6.5</v>
      </c>
      <c r="L232">
        <v>180</v>
      </c>
      <c r="M232">
        <v>35</v>
      </c>
      <c r="N232">
        <v>220</v>
      </c>
      <c r="O232">
        <v>60</v>
      </c>
      <c r="P232">
        <v>80</v>
      </c>
      <c r="Q232">
        <v>0</v>
      </c>
      <c r="R232">
        <v>191.39764363352401</v>
      </c>
    </row>
    <row r="233" spans="6:18" x14ac:dyDescent="0.35">
      <c r="F233">
        <v>72</v>
      </c>
      <c r="G233">
        <v>22</v>
      </c>
      <c r="H233">
        <v>4.5</v>
      </c>
      <c r="I233">
        <v>160</v>
      </c>
      <c r="J233">
        <v>4092</v>
      </c>
      <c r="K233">
        <v>6.5</v>
      </c>
      <c r="L233">
        <v>180</v>
      </c>
      <c r="M233">
        <v>35</v>
      </c>
      <c r="N233">
        <v>220</v>
      </c>
      <c r="O233">
        <v>60</v>
      </c>
      <c r="P233">
        <v>80</v>
      </c>
      <c r="Q233">
        <v>0</v>
      </c>
      <c r="R233">
        <v>191.48368333132601</v>
      </c>
    </row>
    <row r="234" spans="6:18" x14ac:dyDescent="0.35">
      <c r="F234">
        <v>74</v>
      </c>
      <c r="G234">
        <v>22</v>
      </c>
      <c r="H234">
        <v>4.5</v>
      </c>
      <c r="I234">
        <v>160</v>
      </c>
      <c r="J234">
        <v>4464</v>
      </c>
      <c r="K234">
        <v>6.5</v>
      </c>
      <c r="L234">
        <v>180</v>
      </c>
      <c r="M234">
        <v>35</v>
      </c>
      <c r="N234">
        <v>220</v>
      </c>
      <c r="O234">
        <v>60</v>
      </c>
      <c r="P234">
        <v>80</v>
      </c>
      <c r="Q234">
        <v>0</v>
      </c>
      <c r="R234">
        <v>191.82895615260301</v>
      </c>
    </row>
    <row r="235" spans="6:18" x14ac:dyDescent="0.35">
      <c r="F235">
        <v>76</v>
      </c>
      <c r="G235">
        <v>22</v>
      </c>
      <c r="H235">
        <v>4.5</v>
      </c>
      <c r="I235">
        <v>160</v>
      </c>
      <c r="J235">
        <v>4836</v>
      </c>
      <c r="K235">
        <v>6.5</v>
      </c>
      <c r="L235">
        <v>180</v>
      </c>
      <c r="M235">
        <v>35</v>
      </c>
      <c r="N235">
        <v>220</v>
      </c>
      <c r="O235">
        <v>60</v>
      </c>
      <c r="P235">
        <v>80</v>
      </c>
      <c r="Q235">
        <v>0</v>
      </c>
      <c r="R235">
        <v>193.39997064509799</v>
      </c>
    </row>
    <row r="236" spans="6:18" x14ac:dyDescent="0.35">
      <c r="F236">
        <v>78</v>
      </c>
      <c r="G236">
        <v>22</v>
      </c>
      <c r="H236">
        <v>4.5</v>
      </c>
      <c r="I236">
        <v>160</v>
      </c>
      <c r="J236">
        <v>5208</v>
      </c>
      <c r="K236">
        <v>6.5</v>
      </c>
      <c r="L236">
        <v>180</v>
      </c>
      <c r="M236">
        <v>35</v>
      </c>
      <c r="N236">
        <v>220</v>
      </c>
      <c r="O236">
        <v>60</v>
      </c>
      <c r="P236">
        <v>80</v>
      </c>
      <c r="Q236">
        <v>0</v>
      </c>
      <c r="R236">
        <v>192.97116352793401</v>
      </c>
    </row>
    <row r="237" spans="6:18" x14ac:dyDescent="0.35">
      <c r="F237">
        <v>68</v>
      </c>
      <c r="G237">
        <v>24</v>
      </c>
      <c r="H237">
        <v>4.5</v>
      </c>
      <c r="I237">
        <v>160</v>
      </c>
      <c r="J237">
        <v>3348</v>
      </c>
      <c r="K237">
        <v>6.5</v>
      </c>
      <c r="L237">
        <v>180</v>
      </c>
      <c r="M237">
        <v>35</v>
      </c>
      <c r="N237">
        <v>220</v>
      </c>
      <c r="O237">
        <v>60</v>
      </c>
      <c r="P237">
        <v>80</v>
      </c>
      <c r="Q237">
        <v>0</v>
      </c>
      <c r="R237">
        <v>192.87548018993999</v>
      </c>
    </row>
    <row r="238" spans="6:18" x14ac:dyDescent="0.35">
      <c r="F238">
        <v>70</v>
      </c>
      <c r="G238">
        <v>24</v>
      </c>
      <c r="H238">
        <v>4.5</v>
      </c>
      <c r="I238">
        <v>160</v>
      </c>
      <c r="J238">
        <v>3720</v>
      </c>
      <c r="K238">
        <v>6.5</v>
      </c>
      <c r="L238">
        <v>180</v>
      </c>
      <c r="M238">
        <v>35</v>
      </c>
      <c r="N238">
        <v>220</v>
      </c>
      <c r="O238">
        <v>60</v>
      </c>
      <c r="P238">
        <v>80</v>
      </c>
      <c r="Q238">
        <v>0</v>
      </c>
      <c r="R238">
        <v>193.009612508781</v>
      </c>
    </row>
    <row r="239" spans="6:18" x14ac:dyDescent="0.35">
      <c r="F239">
        <v>72</v>
      </c>
      <c r="G239">
        <v>24</v>
      </c>
      <c r="H239">
        <v>4.5</v>
      </c>
      <c r="I239">
        <v>160</v>
      </c>
      <c r="J239">
        <v>4092</v>
      </c>
      <c r="K239">
        <v>6.5</v>
      </c>
      <c r="L239">
        <v>180</v>
      </c>
      <c r="M239">
        <v>35</v>
      </c>
      <c r="N239">
        <v>220</v>
      </c>
      <c r="O239">
        <v>60</v>
      </c>
      <c r="P239">
        <v>80</v>
      </c>
      <c r="Q239">
        <v>0</v>
      </c>
      <c r="R239">
        <v>193.18030553991599</v>
      </c>
    </row>
    <row r="240" spans="6:18" x14ac:dyDescent="0.35">
      <c r="F240">
        <v>74</v>
      </c>
      <c r="G240">
        <v>24</v>
      </c>
      <c r="H240">
        <v>4.5</v>
      </c>
      <c r="I240">
        <v>160</v>
      </c>
      <c r="J240">
        <v>4464</v>
      </c>
      <c r="K240">
        <v>6.5</v>
      </c>
      <c r="L240">
        <v>180</v>
      </c>
      <c r="M240">
        <v>35</v>
      </c>
      <c r="N240">
        <v>220</v>
      </c>
      <c r="O240">
        <v>60</v>
      </c>
      <c r="P240">
        <v>80</v>
      </c>
      <c r="Q240">
        <v>0</v>
      </c>
      <c r="R240">
        <v>194.64563082260401</v>
      </c>
    </row>
    <row r="241" spans="6:18" x14ac:dyDescent="0.35">
      <c r="F241">
        <v>76</v>
      </c>
      <c r="G241">
        <v>24</v>
      </c>
      <c r="H241">
        <v>4.5</v>
      </c>
      <c r="I241">
        <v>160</v>
      </c>
      <c r="J241">
        <v>4836</v>
      </c>
      <c r="K241">
        <v>6.5</v>
      </c>
      <c r="L241">
        <v>180</v>
      </c>
      <c r="M241">
        <v>35</v>
      </c>
      <c r="N241">
        <v>220</v>
      </c>
      <c r="O241">
        <v>60</v>
      </c>
      <c r="P241">
        <v>80</v>
      </c>
      <c r="Q241">
        <v>0</v>
      </c>
      <c r="R241">
        <v>198.136021610276</v>
      </c>
    </row>
    <row r="242" spans="6:18" x14ac:dyDescent="0.35">
      <c r="F242">
        <v>78</v>
      </c>
      <c r="G242">
        <v>24</v>
      </c>
      <c r="H242">
        <v>4.5</v>
      </c>
      <c r="I242">
        <v>160</v>
      </c>
      <c r="J242">
        <v>5208</v>
      </c>
      <c r="K242">
        <v>6.5</v>
      </c>
      <c r="L242">
        <v>180</v>
      </c>
      <c r="M242">
        <v>35</v>
      </c>
      <c r="N242">
        <v>220</v>
      </c>
      <c r="O242">
        <v>60</v>
      </c>
      <c r="P242">
        <v>80</v>
      </c>
      <c r="Q242">
        <v>0</v>
      </c>
      <c r="R242">
        <v>198.05868306416701</v>
      </c>
    </row>
    <row r="243" spans="6:18" x14ac:dyDescent="0.35">
      <c r="F243">
        <v>68</v>
      </c>
      <c r="G243">
        <v>26</v>
      </c>
      <c r="H243">
        <v>4.5</v>
      </c>
      <c r="I243">
        <v>160</v>
      </c>
      <c r="J243">
        <v>3348</v>
      </c>
      <c r="K243">
        <v>6.5</v>
      </c>
      <c r="L243">
        <v>180</v>
      </c>
      <c r="M243">
        <v>35</v>
      </c>
      <c r="N243">
        <v>220</v>
      </c>
      <c r="O243">
        <v>60</v>
      </c>
      <c r="P243">
        <v>80</v>
      </c>
      <c r="Q243">
        <v>0</v>
      </c>
      <c r="R243">
        <v>193.269882386647</v>
      </c>
    </row>
    <row r="244" spans="6:18" x14ac:dyDescent="0.35">
      <c r="F244">
        <v>70</v>
      </c>
      <c r="G244">
        <v>26</v>
      </c>
      <c r="H244">
        <v>4.5</v>
      </c>
      <c r="I244">
        <v>160</v>
      </c>
      <c r="J244">
        <v>3720</v>
      </c>
      <c r="K244">
        <v>6.5</v>
      </c>
      <c r="L244">
        <v>180</v>
      </c>
      <c r="M244">
        <v>35</v>
      </c>
      <c r="N244">
        <v>220</v>
      </c>
      <c r="O244">
        <v>60</v>
      </c>
      <c r="P244">
        <v>80</v>
      </c>
      <c r="Q244">
        <v>0</v>
      </c>
      <c r="R244">
        <v>193.32563137215499</v>
      </c>
    </row>
    <row r="245" spans="6:18" x14ac:dyDescent="0.35">
      <c r="F245">
        <v>72</v>
      </c>
      <c r="G245">
        <v>26</v>
      </c>
      <c r="H245">
        <v>4.5</v>
      </c>
      <c r="I245">
        <v>160</v>
      </c>
      <c r="J245">
        <v>4092</v>
      </c>
      <c r="K245">
        <v>6.5</v>
      </c>
      <c r="L245">
        <v>180</v>
      </c>
      <c r="M245">
        <v>35</v>
      </c>
      <c r="N245">
        <v>220</v>
      </c>
      <c r="O245">
        <v>60</v>
      </c>
      <c r="P245">
        <v>80</v>
      </c>
      <c r="Q245">
        <v>0</v>
      </c>
      <c r="R245">
        <v>193.559747736623</v>
      </c>
    </row>
    <row r="246" spans="6:18" x14ac:dyDescent="0.35">
      <c r="F246">
        <v>74</v>
      </c>
      <c r="G246">
        <v>26</v>
      </c>
      <c r="H246">
        <v>4.5</v>
      </c>
      <c r="I246">
        <v>160</v>
      </c>
      <c r="J246">
        <v>4464</v>
      </c>
      <c r="K246">
        <v>6.5</v>
      </c>
      <c r="L246">
        <v>180</v>
      </c>
      <c r="M246">
        <v>35</v>
      </c>
      <c r="N246">
        <v>220</v>
      </c>
      <c r="O246">
        <v>60</v>
      </c>
      <c r="P246">
        <v>80</v>
      </c>
      <c r="Q246">
        <v>0</v>
      </c>
      <c r="R246">
        <v>194.97261424684601</v>
      </c>
    </row>
    <row r="247" spans="6:18" x14ac:dyDescent="0.35">
      <c r="F247">
        <v>76</v>
      </c>
      <c r="G247">
        <v>26</v>
      </c>
      <c r="H247">
        <v>4.5</v>
      </c>
      <c r="I247">
        <v>160</v>
      </c>
      <c r="J247">
        <v>4836</v>
      </c>
      <c r="K247">
        <v>6.5</v>
      </c>
      <c r="L247">
        <v>180</v>
      </c>
      <c r="M247">
        <v>35</v>
      </c>
      <c r="N247">
        <v>220</v>
      </c>
      <c r="O247">
        <v>60</v>
      </c>
      <c r="P247">
        <v>80</v>
      </c>
      <c r="Q247">
        <v>0</v>
      </c>
      <c r="R247">
        <v>198.21633165356599</v>
      </c>
    </row>
    <row r="248" spans="6:18" x14ac:dyDescent="0.35">
      <c r="F248">
        <v>78</v>
      </c>
      <c r="G248">
        <v>26</v>
      </c>
      <c r="H248">
        <v>4.5</v>
      </c>
      <c r="I248">
        <v>160</v>
      </c>
      <c r="J248">
        <v>5208</v>
      </c>
      <c r="K248">
        <v>6.5</v>
      </c>
      <c r="L248">
        <v>180</v>
      </c>
      <c r="M248">
        <v>35</v>
      </c>
      <c r="N248">
        <v>220</v>
      </c>
      <c r="O248">
        <v>60</v>
      </c>
      <c r="P248">
        <v>80</v>
      </c>
      <c r="Q248">
        <v>0</v>
      </c>
      <c r="R248">
        <v>197.77989310745701</v>
      </c>
    </row>
    <row r="249" spans="6:18" x14ac:dyDescent="0.35">
      <c r="F249">
        <v>68</v>
      </c>
      <c r="G249">
        <v>28</v>
      </c>
      <c r="H249">
        <v>4.5</v>
      </c>
      <c r="I249">
        <v>160</v>
      </c>
      <c r="J249">
        <v>3348</v>
      </c>
      <c r="K249">
        <v>6.5</v>
      </c>
      <c r="L249">
        <v>180</v>
      </c>
      <c r="M249">
        <v>35</v>
      </c>
      <c r="N249">
        <v>220</v>
      </c>
      <c r="O249">
        <v>60</v>
      </c>
      <c r="P249">
        <v>80</v>
      </c>
      <c r="Q249">
        <v>0</v>
      </c>
      <c r="R249">
        <v>192.78916838320399</v>
      </c>
    </row>
    <row r="250" spans="6:18" x14ac:dyDescent="0.35">
      <c r="F250">
        <v>70</v>
      </c>
      <c r="G250">
        <v>28</v>
      </c>
      <c r="H250">
        <v>4.5</v>
      </c>
      <c r="I250">
        <v>160</v>
      </c>
      <c r="J250">
        <v>3720</v>
      </c>
      <c r="K250">
        <v>6.5</v>
      </c>
      <c r="L250">
        <v>180</v>
      </c>
      <c r="M250">
        <v>35</v>
      </c>
      <c r="N250">
        <v>220</v>
      </c>
      <c r="O250">
        <v>60</v>
      </c>
      <c r="P250">
        <v>80</v>
      </c>
      <c r="Q250">
        <v>0</v>
      </c>
      <c r="R250">
        <v>192.85389736871099</v>
      </c>
    </row>
    <row r="251" spans="6:18" x14ac:dyDescent="0.35">
      <c r="F251">
        <v>72</v>
      </c>
      <c r="G251">
        <v>28</v>
      </c>
      <c r="H251">
        <v>4.5</v>
      </c>
      <c r="I251">
        <v>160</v>
      </c>
      <c r="J251">
        <v>4092</v>
      </c>
      <c r="K251">
        <v>6.5</v>
      </c>
      <c r="L251">
        <v>180</v>
      </c>
      <c r="M251">
        <v>35</v>
      </c>
      <c r="N251">
        <v>220</v>
      </c>
      <c r="O251">
        <v>60</v>
      </c>
      <c r="P251">
        <v>80</v>
      </c>
      <c r="Q251">
        <v>0</v>
      </c>
      <c r="R251">
        <v>192.96869373318</v>
      </c>
    </row>
    <row r="252" spans="6:18" x14ac:dyDescent="0.35">
      <c r="F252">
        <v>74</v>
      </c>
      <c r="G252">
        <v>28</v>
      </c>
      <c r="H252">
        <v>4.5</v>
      </c>
      <c r="I252">
        <v>160</v>
      </c>
      <c r="J252">
        <v>4464</v>
      </c>
      <c r="K252">
        <v>6.5</v>
      </c>
      <c r="L252">
        <v>180</v>
      </c>
      <c r="M252">
        <v>35</v>
      </c>
      <c r="N252">
        <v>220</v>
      </c>
      <c r="O252">
        <v>60</v>
      </c>
      <c r="P252">
        <v>80</v>
      </c>
      <c r="Q252">
        <v>0</v>
      </c>
      <c r="R252">
        <v>194.43153567541799</v>
      </c>
    </row>
    <row r="253" spans="6:18" x14ac:dyDescent="0.35">
      <c r="F253">
        <v>76</v>
      </c>
      <c r="G253">
        <v>28</v>
      </c>
      <c r="H253">
        <v>4.5</v>
      </c>
      <c r="I253">
        <v>160</v>
      </c>
      <c r="J253">
        <v>4836</v>
      </c>
      <c r="K253">
        <v>6.5</v>
      </c>
      <c r="L253">
        <v>180</v>
      </c>
      <c r="M253">
        <v>35</v>
      </c>
      <c r="N253">
        <v>220</v>
      </c>
      <c r="O253">
        <v>60</v>
      </c>
      <c r="P253">
        <v>80</v>
      </c>
      <c r="Q253">
        <v>0</v>
      </c>
      <c r="R253">
        <v>197.58547641547099</v>
      </c>
    </row>
    <row r="254" spans="6:18" x14ac:dyDescent="0.35">
      <c r="F254">
        <v>78</v>
      </c>
      <c r="G254">
        <v>28</v>
      </c>
      <c r="H254">
        <v>4.5</v>
      </c>
      <c r="I254">
        <v>160</v>
      </c>
      <c r="J254">
        <v>5208</v>
      </c>
      <c r="K254">
        <v>6.5</v>
      </c>
      <c r="L254">
        <v>180</v>
      </c>
      <c r="M254">
        <v>35</v>
      </c>
      <c r="N254">
        <v>220</v>
      </c>
      <c r="O254">
        <v>60</v>
      </c>
      <c r="P254">
        <v>80</v>
      </c>
      <c r="Q254">
        <v>0</v>
      </c>
      <c r="R254">
        <v>197.283377869362</v>
      </c>
    </row>
    <row r="255" spans="6:18" x14ac:dyDescent="0.35">
      <c r="F255">
        <v>68</v>
      </c>
      <c r="G255">
        <v>16</v>
      </c>
      <c r="H255">
        <v>2.5</v>
      </c>
      <c r="I255">
        <v>180</v>
      </c>
      <c r="J255">
        <v>3348</v>
      </c>
      <c r="K255">
        <v>6.5</v>
      </c>
      <c r="L255">
        <v>180</v>
      </c>
      <c r="M255">
        <v>35</v>
      </c>
      <c r="N255">
        <v>220</v>
      </c>
      <c r="O255">
        <v>60</v>
      </c>
      <c r="P255">
        <v>80</v>
      </c>
      <c r="Q255">
        <v>0</v>
      </c>
      <c r="R255">
        <v>182.987013464271</v>
      </c>
    </row>
    <row r="256" spans="6:18" x14ac:dyDescent="0.35">
      <c r="F256">
        <v>70</v>
      </c>
      <c r="G256">
        <v>16</v>
      </c>
      <c r="H256">
        <v>2.5</v>
      </c>
      <c r="I256">
        <v>180</v>
      </c>
      <c r="J256">
        <v>3720</v>
      </c>
      <c r="K256">
        <v>6.5</v>
      </c>
      <c r="L256">
        <v>180</v>
      </c>
      <c r="M256">
        <v>35</v>
      </c>
      <c r="N256">
        <v>220</v>
      </c>
      <c r="O256">
        <v>60</v>
      </c>
      <c r="P256">
        <v>80</v>
      </c>
      <c r="Q256">
        <v>0</v>
      </c>
      <c r="R256">
        <v>182.87028679760499</v>
      </c>
    </row>
    <row r="257" spans="6:18" x14ac:dyDescent="0.35">
      <c r="F257">
        <v>72</v>
      </c>
      <c r="G257">
        <v>16</v>
      </c>
      <c r="H257">
        <v>2.5</v>
      </c>
      <c r="I257">
        <v>180</v>
      </c>
      <c r="J257">
        <v>4092</v>
      </c>
      <c r="K257">
        <v>6.5</v>
      </c>
      <c r="L257">
        <v>180</v>
      </c>
      <c r="M257">
        <v>35</v>
      </c>
      <c r="N257">
        <v>220</v>
      </c>
      <c r="O257">
        <v>60</v>
      </c>
      <c r="P257">
        <v>80</v>
      </c>
      <c r="Q257">
        <v>0</v>
      </c>
      <c r="R257">
        <v>181.57896416790001</v>
      </c>
    </row>
    <row r="258" spans="6:18" x14ac:dyDescent="0.35">
      <c r="F258">
        <v>74</v>
      </c>
      <c r="G258">
        <v>16</v>
      </c>
      <c r="H258">
        <v>2.5</v>
      </c>
      <c r="I258">
        <v>180</v>
      </c>
      <c r="J258">
        <v>4464</v>
      </c>
      <c r="K258">
        <v>6.5</v>
      </c>
      <c r="L258">
        <v>180</v>
      </c>
      <c r="M258">
        <v>35</v>
      </c>
      <c r="N258">
        <v>220</v>
      </c>
      <c r="O258">
        <v>60</v>
      </c>
      <c r="P258">
        <v>80</v>
      </c>
      <c r="Q258">
        <v>0</v>
      </c>
      <c r="R258">
        <v>183.63463936354299</v>
      </c>
    </row>
    <row r="259" spans="6:18" x14ac:dyDescent="0.35">
      <c r="F259">
        <v>76</v>
      </c>
      <c r="G259">
        <v>16</v>
      </c>
      <c r="H259">
        <v>2.5</v>
      </c>
      <c r="I259">
        <v>180</v>
      </c>
      <c r="J259">
        <v>4836</v>
      </c>
      <c r="K259">
        <v>6.5</v>
      </c>
      <c r="L259">
        <v>180</v>
      </c>
      <c r="M259">
        <v>35</v>
      </c>
      <c r="N259">
        <v>220</v>
      </c>
      <c r="O259">
        <v>60</v>
      </c>
      <c r="P259">
        <v>80</v>
      </c>
      <c r="Q259">
        <v>0</v>
      </c>
      <c r="R259">
        <v>182.36963188601899</v>
      </c>
    </row>
    <row r="260" spans="6:18" x14ac:dyDescent="0.35">
      <c r="F260">
        <v>78</v>
      </c>
      <c r="G260">
        <v>16</v>
      </c>
      <c r="H260">
        <v>2.5</v>
      </c>
      <c r="I260">
        <v>180</v>
      </c>
      <c r="J260">
        <v>5208</v>
      </c>
      <c r="K260">
        <v>6.5</v>
      </c>
      <c r="L260">
        <v>180</v>
      </c>
      <c r="M260">
        <v>35</v>
      </c>
      <c r="N260">
        <v>220</v>
      </c>
      <c r="O260">
        <v>60</v>
      </c>
      <c r="P260">
        <v>80</v>
      </c>
      <c r="Q260">
        <v>0</v>
      </c>
      <c r="R260">
        <v>181.642556844148</v>
      </c>
    </row>
    <row r="261" spans="6:18" x14ac:dyDescent="0.35">
      <c r="F261">
        <v>68</v>
      </c>
      <c r="G261">
        <v>18</v>
      </c>
      <c r="H261">
        <v>2.5</v>
      </c>
      <c r="I261">
        <v>180</v>
      </c>
      <c r="J261">
        <v>3348</v>
      </c>
      <c r="K261">
        <v>6.5</v>
      </c>
      <c r="L261">
        <v>180</v>
      </c>
      <c r="M261">
        <v>35</v>
      </c>
      <c r="N261">
        <v>220</v>
      </c>
      <c r="O261">
        <v>60</v>
      </c>
      <c r="P261">
        <v>80</v>
      </c>
      <c r="Q261">
        <v>0</v>
      </c>
      <c r="R261">
        <v>183.18002050071499</v>
      </c>
    </row>
    <row r="262" spans="6:18" x14ac:dyDescent="0.35">
      <c r="F262">
        <v>70</v>
      </c>
      <c r="G262">
        <v>18</v>
      </c>
      <c r="H262">
        <v>2.5</v>
      </c>
      <c r="I262">
        <v>180</v>
      </c>
      <c r="J262">
        <v>3720</v>
      </c>
      <c r="K262">
        <v>6.5</v>
      </c>
      <c r="L262">
        <v>180</v>
      </c>
      <c r="M262">
        <v>35</v>
      </c>
      <c r="N262">
        <v>220</v>
      </c>
      <c r="O262">
        <v>60</v>
      </c>
      <c r="P262">
        <v>80</v>
      </c>
      <c r="Q262">
        <v>0</v>
      </c>
      <c r="R262">
        <v>182.889625500715</v>
      </c>
    </row>
    <row r="263" spans="6:18" x14ac:dyDescent="0.35">
      <c r="F263">
        <v>72</v>
      </c>
      <c r="G263">
        <v>18</v>
      </c>
      <c r="H263">
        <v>2.5</v>
      </c>
      <c r="I263">
        <v>180</v>
      </c>
      <c r="J263">
        <v>4092</v>
      </c>
      <c r="K263">
        <v>6.5</v>
      </c>
      <c r="L263">
        <v>180</v>
      </c>
      <c r="M263">
        <v>35</v>
      </c>
      <c r="N263">
        <v>220</v>
      </c>
      <c r="O263">
        <v>60</v>
      </c>
      <c r="P263">
        <v>80</v>
      </c>
      <c r="Q263">
        <v>0</v>
      </c>
      <c r="R263">
        <v>182.24170585802301</v>
      </c>
    </row>
    <row r="264" spans="6:18" x14ac:dyDescent="0.35">
      <c r="F264">
        <v>74</v>
      </c>
      <c r="G264">
        <v>18</v>
      </c>
      <c r="H264">
        <v>2.5</v>
      </c>
      <c r="I264">
        <v>180</v>
      </c>
      <c r="J264">
        <v>4464</v>
      </c>
      <c r="K264">
        <v>6.5</v>
      </c>
      <c r="L264">
        <v>180</v>
      </c>
      <c r="M264">
        <v>35</v>
      </c>
      <c r="N264">
        <v>220</v>
      </c>
      <c r="O264">
        <v>60</v>
      </c>
      <c r="P264">
        <v>80</v>
      </c>
      <c r="Q264">
        <v>0</v>
      </c>
      <c r="R264">
        <v>185.53122873754401</v>
      </c>
    </row>
    <row r="265" spans="6:18" x14ac:dyDescent="0.35">
      <c r="F265">
        <v>76</v>
      </c>
      <c r="G265">
        <v>18</v>
      </c>
      <c r="H265">
        <v>2.5</v>
      </c>
      <c r="I265">
        <v>180</v>
      </c>
      <c r="J265">
        <v>4836</v>
      </c>
      <c r="K265">
        <v>6.5</v>
      </c>
      <c r="L265">
        <v>180</v>
      </c>
      <c r="M265">
        <v>35</v>
      </c>
      <c r="N265">
        <v>220</v>
      </c>
      <c r="O265">
        <v>60</v>
      </c>
      <c r="P265">
        <v>80</v>
      </c>
      <c r="Q265">
        <v>0</v>
      </c>
      <c r="R265">
        <v>184.38051403779701</v>
      </c>
    </row>
    <row r="266" spans="6:18" x14ac:dyDescent="0.35">
      <c r="F266">
        <v>78</v>
      </c>
      <c r="G266">
        <v>18</v>
      </c>
      <c r="H266">
        <v>2.5</v>
      </c>
      <c r="I266">
        <v>180</v>
      </c>
      <c r="J266">
        <v>5208</v>
      </c>
      <c r="K266">
        <v>6.5</v>
      </c>
      <c r="L266">
        <v>180</v>
      </c>
      <c r="M266">
        <v>35</v>
      </c>
      <c r="N266">
        <v>220</v>
      </c>
      <c r="O266">
        <v>60</v>
      </c>
      <c r="P266">
        <v>80</v>
      </c>
      <c r="Q266">
        <v>0</v>
      </c>
      <c r="R266">
        <v>183.112633119121</v>
      </c>
    </row>
    <row r="267" spans="6:18" x14ac:dyDescent="0.35">
      <c r="F267">
        <v>68</v>
      </c>
      <c r="G267">
        <v>20</v>
      </c>
      <c r="H267">
        <v>2.5</v>
      </c>
      <c r="I267">
        <v>180</v>
      </c>
      <c r="J267">
        <v>3348</v>
      </c>
      <c r="K267">
        <v>6.5</v>
      </c>
      <c r="L267">
        <v>180</v>
      </c>
      <c r="M267">
        <v>35</v>
      </c>
      <c r="N267">
        <v>220</v>
      </c>
      <c r="O267">
        <v>60</v>
      </c>
      <c r="P267">
        <v>80</v>
      </c>
      <c r="Q267">
        <v>0</v>
      </c>
      <c r="R267">
        <v>182.190077050833</v>
      </c>
    </row>
    <row r="268" spans="6:18" x14ac:dyDescent="0.35">
      <c r="F268">
        <v>70</v>
      </c>
      <c r="G268">
        <v>20</v>
      </c>
      <c r="H268">
        <v>2.5</v>
      </c>
      <c r="I268">
        <v>180</v>
      </c>
      <c r="J268">
        <v>3720</v>
      </c>
      <c r="K268">
        <v>6.5</v>
      </c>
      <c r="L268">
        <v>180</v>
      </c>
      <c r="M268">
        <v>35</v>
      </c>
      <c r="N268">
        <v>220</v>
      </c>
      <c r="O268">
        <v>60</v>
      </c>
      <c r="P268">
        <v>80</v>
      </c>
      <c r="Q268">
        <v>0</v>
      </c>
      <c r="R268">
        <v>181.96553871749899</v>
      </c>
    </row>
    <row r="269" spans="6:18" x14ac:dyDescent="0.35">
      <c r="F269">
        <v>72</v>
      </c>
      <c r="G269">
        <v>20</v>
      </c>
      <c r="H269">
        <v>2.5</v>
      </c>
      <c r="I269">
        <v>180</v>
      </c>
      <c r="J269">
        <v>4092</v>
      </c>
      <c r="K269">
        <v>6.5</v>
      </c>
      <c r="L269">
        <v>180</v>
      </c>
      <c r="M269">
        <v>35</v>
      </c>
      <c r="N269">
        <v>220</v>
      </c>
      <c r="O269">
        <v>60</v>
      </c>
      <c r="P269">
        <v>80</v>
      </c>
      <c r="Q269">
        <v>0</v>
      </c>
      <c r="R269">
        <v>181.28220907480801</v>
      </c>
    </row>
    <row r="270" spans="6:18" x14ac:dyDescent="0.35">
      <c r="F270">
        <v>74</v>
      </c>
      <c r="G270">
        <v>20</v>
      </c>
      <c r="H270">
        <v>2.5</v>
      </c>
      <c r="I270">
        <v>180</v>
      </c>
      <c r="J270">
        <v>4464</v>
      </c>
      <c r="K270">
        <v>6.5</v>
      </c>
      <c r="L270">
        <v>180</v>
      </c>
      <c r="M270">
        <v>35</v>
      </c>
      <c r="N270">
        <v>220</v>
      </c>
      <c r="O270">
        <v>60</v>
      </c>
      <c r="P270">
        <v>80</v>
      </c>
      <c r="Q270">
        <v>0</v>
      </c>
      <c r="R270">
        <v>184.360161678971</v>
      </c>
    </row>
    <row r="271" spans="6:18" x14ac:dyDescent="0.35">
      <c r="F271">
        <v>76</v>
      </c>
      <c r="G271">
        <v>20</v>
      </c>
      <c r="H271">
        <v>2.5</v>
      </c>
      <c r="I271">
        <v>180</v>
      </c>
      <c r="J271">
        <v>4836</v>
      </c>
      <c r="K271">
        <v>6.5</v>
      </c>
      <c r="L271">
        <v>180</v>
      </c>
      <c r="M271">
        <v>35</v>
      </c>
      <c r="N271">
        <v>220</v>
      </c>
      <c r="O271">
        <v>60</v>
      </c>
      <c r="P271">
        <v>80</v>
      </c>
      <c r="Q271">
        <v>0</v>
      </c>
      <c r="R271">
        <v>183.00168762348301</v>
      </c>
    </row>
    <row r="272" spans="6:18" x14ac:dyDescent="0.35">
      <c r="F272">
        <v>78</v>
      </c>
      <c r="G272">
        <v>20</v>
      </c>
      <c r="H272">
        <v>2.5</v>
      </c>
      <c r="I272">
        <v>180</v>
      </c>
      <c r="J272">
        <v>5208</v>
      </c>
      <c r="K272">
        <v>6.5</v>
      </c>
      <c r="L272">
        <v>180</v>
      </c>
      <c r="M272">
        <v>35</v>
      </c>
      <c r="N272">
        <v>220</v>
      </c>
      <c r="O272">
        <v>60</v>
      </c>
      <c r="P272">
        <v>80</v>
      </c>
      <c r="Q272">
        <v>0</v>
      </c>
      <c r="R272">
        <v>181.91368670480699</v>
      </c>
    </row>
    <row r="273" spans="6:18" x14ac:dyDescent="0.35">
      <c r="F273">
        <v>68</v>
      </c>
      <c r="G273">
        <v>22</v>
      </c>
      <c r="H273">
        <v>2.5</v>
      </c>
      <c r="I273">
        <v>180</v>
      </c>
      <c r="J273">
        <v>3348</v>
      </c>
      <c r="K273">
        <v>6.5</v>
      </c>
      <c r="L273">
        <v>180</v>
      </c>
      <c r="M273">
        <v>35</v>
      </c>
      <c r="N273">
        <v>220</v>
      </c>
      <c r="O273">
        <v>60</v>
      </c>
      <c r="P273">
        <v>80</v>
      </c>
      <c r="Q273">
        <v>0</v>
      </c>
      <c r="R273">
        <v>181.967779945393</v>
      </c>
    </row>
    <row r="274" spans="6:18" x14ac:dyDescent="0.35">
      <c r="F274">
        <v>70</v>
      </c>
      <c r="G274">
        <v>22</v>
      </c>
      <c r="H274">
        <v>2.5</v>
      </c>
      <c r="I274">
        <v>180</v>
      </c>
      <c r="J274">
        <v>3720</v>
      </c>
      <c r="K274">
        <v>6.5</v>
      </c>
      <c r="L274">
        <v>180</v>
      </c>
      <c r="M274">
        <v>35</v>
      </c>
      <c r="N274">
        <v>220</v>
      </c>
      <c r="O274">
        <v>60</v>
      </c>
      <c r="P274">
        <v>80</v>
      </c>
      <c r="Q274">
        <v>0</v>
      </c>
      <c r="R274">
        <v>181.59980589777399</v>
      </c>
    </row>
    <row r="275" spans="6:18" x14ac:dyDescent="0.35">
      <c r="F275">
        <v>72</v>
      </c>
      <c r="G275">
        <v>22</v>
      </c>
      <c r="H275">
        <v>2.5</v>
      </c>
      <c r="I275">
        <v>180</v>
      </c>
      <c r="J275">
        <v>4092</v>
      </c>
      <c r="K275">
        <v>6.5</v>
      </c>
      <c r="L275">
        <v>180</v>
      </c>
      <c r="M275">
        <v>35</v>
      </c>
      <c r="N275">
        <v>220</v>
      </c>
      <c r="O275">
        <v>60</v>
      </c>
      <c r="P275">
        <v>80</v>
      </c>
      <c r="Q275">
        <v>0</v>
      </c>
      <c r="R275">
        <v>181.14143392596401</v>
      </c>
    </row>
    <row r="276" spans="6:18" x14ac:dyDescent="0.35">
      <c r="F276">
        <v>74</v>
      </c>
      <c r="G276">
        <v>22</v>
      </c>
      <c r="H276">
        <v>2.5</v>
      </c>
      <c r="I276">
        <v>180</v>
      </c>
      <c r="J276">
        <v>4464</v>
      </c>
      <c r="K276">
        <v>6.5</v>
      </c>
      <c r="L276">
        <v>180</v>
      </c>
      <c r="M276">
        <v>35</v>
      </c>
      <c r="N276">
        <v>220</v>
      </c>
      <c r="O276">
        <v>60</v>
      </c>
      <c r="P276">
        <v>80</v>
      </c>
      <c r="Q276">
        <v>0</v>
      </c>
      <c r="R276">
        <v>185.90855793615199</v>
      </c>
    </row>
    <row r="277" spans="6:18" x14ac:dyDescent="0.35">
      <c r="F277">
        <v>76</v>
      </c>
      <c r="G277">
        <v>22</v>
      </c>
      <c r="H277">
        <v>2.5</v>
      </c>
      <c r="I277">
        <v>180</v>
      </c>
      <c r="J277">
        <v>4836</v>
      </c>
      <c r="K277">
        <v>6.5</v>
      </c>
      <c r="L277">
        <v>180</v>
      </c>
      <c r="M277">
        <v>35</v>
      </c>
      <c r="N277">
        <v>220</v>
      </c>
      <c r="O277">
        <v>60</v>
      </c>
      <c r="P277">
        <v>80</v>
      </c>
      <c r="Q277">
        <v>0</v>
      </c>
      <c r="R277">
        <v>185.18570841168801</v>
      </c>
    </row>
    <row r="278" spans="6:18" x14ac:dyDescent="0.35">
      <c r="F278">
        <v>78</v>
      </c>
      <c r="G278">
        <v>22</v>
      </c>
      <c r="H278">
        <v>2.5</v>
      </c>
      <c r="I278">
        <v>180</v>
      </c>
      <c r="J278">
        <v>5208</v>
      </c>
      <c r="K278">
        <v>6.5</v>
      </c>
      <c r="L278">
        <v>180</v>
      </c>
      <c r="M278">
        <v>35</v>
      </c>
      <c r="N278">
        <v>220</v>
      </c>
      <c r="O278">
        <v>60</v>
      </c>
      <c r="P278">
        <v>80</v>
      </c>
      <c r="Q278">
        <v>0</v>
      </c>
      <c r="R278">
        <v>184.377609210184</v>
      </c>
    </row>
    <row r="279" spans="6:18" x14ac:dyDescent="0.35">
      <c r="F279">
        <v>68</v>
      </c>
      <c r="G279">
        <v>24</v>
      </c>
      <c r="H279">
        <v>2.5</v>
      </c>
      <c r="I279">
        <v>180</v>
      </c>
      <c r="J279">
        <v>3348</v>
      </c>
      <c r="K279">
        <v>6.5</v>
      </c>
      <c r="L279">
        <v>180</v>
      </c>
      <c r="M279">
        <v>35</v>
      </c>
      <c r="N279">
        <v>220</v>
      </c>
      <c r="O279">
        <v>60</v>
      </c>
      <c r="P279">
        <v>80</v>
      </c>
      <c r="Q279">
        <v>0</v>
      </c>
      <c r="R279">
        <v>181.84943564693901</v>
      </c>
    </row>
    <row r="280" spans="6:18" x14ac:dyDescent="0.35">
      <c r="F280">
        <v>70</v>
      </c>
      <c r="G280">
        <v>24</v>
      </c>
      <c r="H280">
        <v>2.5</v>
      </c>
      <c r="I280">
        <v>180</v>
      </c>
      <c r="J280">
        <v>3720</v>
      </c>
      <c r="K280">
        <v>6.5</v>
      </c>
      <c r="L280">
        <v>180</v>
      </c>
      <c r="M280">
        <v>35</v>
      </c>
      <c r="N280">
        <v>220</v>
      </c>
      <c r="O280">
        <v>60</v>
      </c>
      <c r="P280">
        <v>80</v>
      </c>
      <c r="Q280">
        <v>0</v>
      </c>
      <c r="R280">
        <v>181.383674932654</v>
      </c>
    </row>
    <row r="281" spans="6:18" x14ac:dyDescent="0.35">
      <c r="F281">
        <v>72</v>
      </c>
      <c r="G281">
        <v>24</v>
      </c>
      <c r="H281">
        <v>2.5</v>
      </c>
      <c r="I281">
        <v>180</v>
      </c>
      <c r="J281">
        <v>4092</v>
      </c>
      <c r="K281">
        <v>6.5</v>
      </c>
      <c r="L281">
        <v>180</v>
      </c>
      <c r="M281">
        <v>35</v>
      </c>
      <c r="N281">
        <v>220</v>
      </c>
      <c r="O281">
        <v>60</v>
      </c>
      <c r="P281">
        <v>80</v>
      </c>
      <c r="Q281">
        <v>0</v>
      </c>
      <c r="R281">
        <v>180.94597296084399</v>
      </c>
    </row>
    <row r="282" spans="6:18" x14ac:dyDescent="0.35">
      <c r="F282">
        <v>74</v>
      </c>
      <c r="G282">
        <v>24</v>
      </c>
      <c r="H282">
        <v>2.5</v>
      </c>
      <c r="I282">
        <v>180</v>
      </c>
      <c r="J282">
        <v>4464</v>
      </c>
      <c r="K282">
        <v>6.5</v>
      </c>
      <c r="L282">
        <v>180</v>
      </c>
      <c r="M282">
        <v>35</v>
      </c>
      <c r="N282">
        <v>220</v>
      </c>
      <c r="O282">
        <v>60</v>
      </c>
      <c r="P282">
        <v>80</v>
      </c>
      <c r="Q282">
        <v>0</v>
      </c>
      <c r="R282">
        <v>187.252556051656</v>
      </c>
    </row>
    <row r="283" spans="6:18" x14ac:dyDescent="0.35">
      <c r="F283">
        <v>76</v>
      </c>
      <c r="G283">
        <v>24</v>
      </c>
      <c r="H283">
        <v>2.5</v>
      </c>
      <c r="I283">
        <v>180</v>
      </c>
      <c r="J283">
        <v>4836</v>
      </c>
      <c r="K283">
        <v>6.5</v>
      </c>
      <c r="L283">
        <v>180</v>
      </c>
      <c r="M283">
        <v>35</v>
      </c>
      <c r="N283">
        <v>220</v>
      </c>
      <c r="O283">
        <v>60</v>
      </c>
      <c r="P283">
        <v>80</v>
      </c>
      <c r="Q283">
        <v>0</v>
      </c>
      <c r="R283">
        <v>187.84812196660701</v>
      </c>
    </row>
    <row r="284" spans="6:18" x14ac:dyDescent="0.35">
      <c r="F284">
        <v>78</v>
      </c>
      <c r="G284">
        <v>24</v>
      </c>
      <c r="H284">
        <v>2.5</v>
      </c>
      <c r="I284">
        <v>180</v>
      </c>
      <c r="J284">
        <v>5208</v>
      </c>
      <c r="K284">
        <v>6.5</v>
      </c>
      <c r="L284">
        <v>180</v>
      </c>
      <c r="M284">
        <v>35</v>
      </c>
      <c r="N284">
        <v>220</v>
      </c>
      <c r="O284">
        <v>60</v>
      </c>
      <c r="P284">
        <v>80</v>
      </c>
      <c r="Q284">
        <v>0</v>
      </c>
      <c r="R284">
        <v>187.14916419746299</v>
      </c>
    </row>
    <row r="285" spans="6:18" x14ac:dyDescent="0.35">
      <c r="F285">
        <v>68</v>
      </c>
      <c r="G285">
        <v>26</v>
      </c>
      <c r="H285">
        <v>2.5</v>
      </c>
      <c r="I285">
        <v>180</v>
      </c>
      <c r="J285">
        <v>3348</v>
      </c>
      <c r="K285">
        <v>6.5</v>
      </c>
      <c r="L285">
        <v>180</v>
      </c>
      <c r="M285">
        <v>35</v>
      </c>
      <c r="N285">
        <v>220</v>
      </c>
      <c r="O285">
        <v>60</v>
      </c>
      <c r="P285">
        <v>80</v>
      </c>
      <c r="Q285">
        <v>0</v>
      </c>
      <c r="R285">
        <v>182.463472105992</v>
      </c>
    </row>
    <row r="286" spans="6:18" x14ac:dyDescent="0.35">
      <c r="F286">
        <v>70</v>
      </c>
      <c r="G286">
        <v>26</v>
      </c>
      <c r="H286">
        <v>2.5</v>
      </c>
      <c r="I286">
        <v>180</v>
      </c>
      <c r="J286">
        <v>3720</v>
      </c>
      <c r="K286">
        <v>6.5</v>
      </c>
      <c r="L286">
        <v>180</v>
      </c>
      <c r="M286">
        <v>35</v>
      </c>
      <c r="N286">
        <v>220</v>
      </c>
      <c r="O286">
        <v>60</v>
      </c>
      <c r="P286">
        <v>80</v>
      </c>
      <c r="Q286">
        <v>0</v>
      </c>
      <c r="R286">
        <v>182.01400472504</v>
      </c>
    </row>
    <row r="287" spans="6:18" x14ac:dyDescent="0.35">
      <c r="F287">
        <v>72</v>
      </c>
      <c r="G287">
        <v>26</v>
      </c>
      <c r="H287">
        <v>2.5</v>
      </c>
      <c r="I287">
        <v>180</v>
      </c>
      <c r="J287">
        <v>4092</v>
      </c>
      <c r="K287">
        <v>6.5</v>
      </c>
      <c r="L287">
        <v>180</v>
      </c>
      <c r="M287">
        <v>35</v>
      </c>
      <c r="N287">
        <v>220</v>
      </c>
      <c r="O287">
        <v>60</v>
      </c>
      <c r="P287">
        <v>80</v>
      </c>
      <c r="Q287">
        <v>0</v>
      </c>
      <c r="R287">
        <v>181.547972928669</v>
      </c>
    </row>
    <row r="288" spans="6:18" x14ac:dyDescent="0.35">
      <c r="F288">
        <v>74</v>
      </c>
      <c r="G288">
        <v>26</v>
      </c>
      <c r="H288">
        <v>2.5</v>
      </c>
      <c r="I288">
        <v>180</v>
      </c>
      <c r="J288">
        <v>4464</v>
      </c>
      <c r="K288">
        <v>6.5</v>
      </c>
      <c r="L288">
        <v>180</v>
      </c>
      <c r="M288">
        <v>35</v>
      </c>
      <c r="N288">
        <v>220</v>
      </c>
      <c r="O288">
        <v>60</v>
      </c>
      <c r="P288">
        <v>80</v>
      </c>
      <c r="Q288">
        <v>0</v>
      </c>
      <c r="R288">
        <v>187.60988295641801</v>
      </c>
    </row>
    <row r="289" spans="6:18" x14ac:dyDescent="0.35">
      <c r="F289">
        <v>76</v>
      </c>
      <c r="G289">
        <v>26</v>
      </c>
      <c r="H289">
        <v>2.5</v>
      </c>
      <c r="I289">
        <v>180</v>
      </c>
      <c r="J289">
        <v>4836</v>
      </c>
      <c r="K289">
        <v>6.5</v>
      </c>
      <c r="L289">
        <v>180</v>
      </c>
      <c r="M289">
        <v>35</v>
      </c>
      <c r="N289">
        <v>220</v>
      </c>
      <c r="O289">
        <v>60</v>
      </c>
      <c r="P289">
        <v>80</v>
      </c>
      <c r="Q289">
        <v>0</v>
      </c>
      <c r="R289">
        <v>188.02063831581299</v>
      </c>
    </row>
    <row r="290" spans="6:18" x14ac:dyDescent="0.35">
      <c r="F290">
        <v>78</v>
      </c>
      <c r="G290">
        <v>26</v>
      </c>
      <c r="H290">
        <v>2.5</v>
      </c>
      <c r="I290">
        <v>180</v>
      </c>
      <c r="J290">
        <v>5208</v>
      </c>
      <c r="K290">
        <v>6.5</v>
      </c>
      <c r="L290">
        <v>180</v>
      </c>
      <c r="M290">
        <v>35</v>
      </c>
      <c r="N290">
        <v>220</v>
      </c>
      <c r="O290">
        <v>60</v>
      </c>
      <c r="P290">
        <v>80</v>
      </c>
      <c r="Q290">
        <v>0</v>
      </c>
      <c r="R290">
        <v>187.189286102225</v>
      </c>
    </row>
    <row r="291" spans="6:18" x14ac:dyDescent="0.35">
      <c r="F291">
        <v>68</v>
      </c>
      <c r="G291">
        <v>28</v>
      </c>
      <c r="H291">
        <v>2.5</v>
      </c>
      <c r="I291">
        <v>180</v>
      </c>
      <c r="J291">
        <v>3348</v>
      </c>
      <c r="K291">
        <v>6.5</v>
      </c>
      <c r="L291">
        <v>180</v>
      </c>
      <c r="M291">
        <v>35</v>
      </c>
      <c r="N291">
        <v>220</v>
      </c>
      <c r="O291">
        <v>60</v>
      </c>
      <c r="P291">
        <v>80</v>
      </c>
      <c r="Q291">
        <v>0</v>
      </c>
      <c r="R291">
        <v>184.15899639976499</v>
      </c>
    </row>
    <row r="292" spans="6:18" x14ac:dyDescent="0.35">
      <c r="F292">
        <v>70</v>
      </c>
      <c r="G292">
        <v>28</v>
      </c>
      <c r="H292">
        <v>2.5</v>
      </c>
      <c r="I292">
        <v>180</v>
      </c>
      <c r="J292">
        <v>3720</v>
      </c>
      <c r="K292">
        <v>6.5</v>
      </c>
      <c r="L292">
        <v>180</v>
      </c>
      <c r="M292">
        <v>35</v>
      </c>
      <c r="N292">
        <v>220</v>
      </c>
      <c r="O292">
        <v>60</v>
      </c>
      <c r="P292">
        <v>80</v>
      </c>
      <c r="Q292">
        <v>0</v>
      </c>
      <c r="R292">
        <v>183.84151473309799</v>
      </c>
    </row>
    <row r="293" spans="6:18" x14ac:dyDescent="0.35">
      <c r="F293">
        <v>72</v>
      </c>
      <c r="G293">
        <v>28</v>
      </c>
      <c r="H293">
        <v>2.5</v>
      </c>
      <c r="I293">
        <v>180</v>
      </c>
      <c r="J293">
        <v>4092</v>
      </c>
      <c r="K293">
        <v>6.5</v>
      </c>
      <c r="L293">
        <v>180</v>
      </c>
      <c r="M293">
        <v>35</v>
      </c>
      <c r="N293">
        <v>220</v>
      </c>
      <c r="O293">
        <v>60</v>
      </c>
      <c r="P293">
        <v>80</v>
      </c>
      <c r="Q293">
        <v>0</v>
      </c>
      <c r="R293">
        <v>183.193929603393</v>
      </c>
    </row>
    <row r="294" spans="6:18" x14ac:dyDescent="0.35">
      <c r="F294">
        <v>74</v>
      </c>
      <c r="G294">
        <v>28</v>
      </c>
      <c r="H294">
        <v>2.5</v>
      </c>
      <c r="I294">
        <v>180</v>
      </c>
      <c r="J294">
        <v>4464</v>
      </c>
      <c r="K294">
        <v>6.5</v>
      </c>
      <c r="L294">
        <v>180</v>
      </c>
      <c r="M294">
        <v>35</v>
      </c>
      <c r="N294">
        <v>220</v>
      </c>
      <c r="O294">
        <v>60</v>
      </c>
      <c r="P294">
        <v>80</v>
      </c>
      <c r="Q294">
        <v>0</v>
      </c>
      <c r="R294">
        <v>187.88470295641801</v>
      </c>
    </row>
    <row r="295" spans="6:18" x14ac:dyDescent="0.35">
      <c r="F295">
        <v>76</v>
      </c>
      <c r="G295">
        <v>28</v>
      </c>
      <c r="H295">
        <v>2.5</v>
      </c>
      <c r="I295">
        <v>180</v>
      </c>
      <c r="J295">
        <v>4836</v>
      </c>
      <c r="K295">
        <v>6.5</v>
      </c>
      <c r="L295">
        <v>180</v>
      </c>
      <c r="M295">
        <v>35</v>
      </c>
      <c r="N295">
        <v>220</v>
      </c>
      <c r="O295">
        <v>60</v>
      </c>
      <c r="P295">
        <v>80</v>
      </c>
      <c r="Q295">
        <v>0</v>
      </c>
      <c r="R295">
        <v>188.15002498248001</v>
      </c>
    </row>
    <row r="296" spans="6:18" x14ac:dyDescent="0.35">
      <c r="F296">
        <v>78</v>
      </c>
      <c r="G296">
        <v>28</v>
      </c>
      <c r="H296">
        <v>2.5</v>
      </c>
      <c r="I296">
        <v>180</v>
      </c>
      <c r="J296">
        <v>5208</v>
      </c>
      <c r="K296">
        <v>6.5</v>
      </c>
      <c r="L296">
        <v>180</v>
      </c>
      <c r="M296">
        <v>35</v>
      </c>
      <c r="N296">
        <v>220</v>
      </c>
      <c r="O296">
        <v>60</v>
      </c>
      <c r="P296">
        <v>80</v>
      </c>
      <c r="Q296">
        <v>0</v>
      </c>
      <c r="R296">
        <v>187.31867276889199</v>
      </c>
    </row>
    <row r="297" spans="6:18" x14ac:dyDescent="0.35">
      <c r="F297">
        <v>68</v>
      </c>
      <c r="G297">
        <v>16</v>
      </c>
      <c r="H297">
        <v>3.5</v>
      </c>
      <c r="I297">
        <v>180</v>
      </c>
      <c r="J297">
        <v>3348</v>
      </c>
      <c r="K297">
        <v>6.5</v>
      </c>
      <c r="L297">
        <v>180</v>
      </c>
      <c r="M297">
        <v>35</v>
      </c>
      <c r="N297">
        <v>220</v>
      </c>
      <c r="O297">
        <v>60</v>
      </c>
      <c r="P297">
        <v>80</v>
      </c>
      <c r="Q297">
        <v>0</v>
      </c>
      <c r="R297">
        <v>184.671023945999</v>
      </c>
    </row>
    <row r="298" spans="6:18" x14ac:dyDescent="0.35">
      <c r="F298">
        <v>70</v>
      </c>
      <c r="G298">
        <v>16</v>
      </c>
      <c r="H298">
        <v>3.5</v>
      </c>
      <c r="I298">
        <v>180</v>
      </c>
      <c r="J298">
        <v>3720</v>
      </c>
      <c r="K298">
        <v>6.5</v>
      </c>
      <c r="L298">
        <v>180</v>
      </c>
      <c r="M298">
        <v>35</v>
      </c>
      <c r="N298">
        <v>220</v>
      </c>
      <c r="O298">
        <v>60</v>
      </c>
      <c r="P298">
        <v>80</v>
      </c>
      <c r="Q298">
        <v>0</v>
      </c>
      <c r="R298">
        <v>184.61392420240901</v>
      </c>
    </row>
    <row r="299" spans="6:18" x14ac:dyDescent="0.35">
      <c r="F299">
        <v>72</v>
      </c>
      <c r="G299">
        <v>16</v>
      </c>
      <c r="H299">
        <v>3.5</v>
      </c>
      <c r="I299">
        <v>180</v>
      </c>
      <c r="J299">
        <v>4092</v>
      </c>
      <c r="K299">
        <v>6.5</v>
      </c>
      <c r="L299">
        <v>180</v>
      </c>
      <c r="M299">
        <v>35</v>
      </c>
      <c r="N299">
        <v>220</v>
      </c>
      <c r="O299">
        <v>60</v>
      </c>
      <c r="P299">
        <v>80</v>
      </c>
      <c r="Q299">
        <v>0</v>
      </c>
      <c r="R299">
        <v>184.13563696663701</v>
      </c>
    </row>
    <row r="300" spans="6:18" x14ac:dyDescent="0.35">
      <c r="F300">
        <v>74</v>
      </c>
      <c r="G300">
        <v>16</v>
      </c>
      <c r="H300">
        <v>3.5</v>
      </c>
      <c r="I300">
        <v>180</v>
      </c>
      <c r="J300">
        <v>4464</v>
      </c>
      <c r="K300">
        <v>6.5</v>
      </c>
      <c r="L300">
        <v>180</v>
      </c>
      <c r="M300">
        <v>35</v>
      </c>
      <c r="N300">
        <v>220</v>
      </c>
      <c r="O300">
        <v>60</v>
      </c>
      <c r="P300">
        <v>80</v>
      </c>
      <c r="Q300">
        <v>0</v>
      </c>
      <c r="R300">
        <v>184.50285358491001</v>
      </c>
    </row>
    <row r="301" spans="6:18" x14ac:dyDescent="0.35">
      <c r="F301">
        <v>76</v>
      </c>
      <c r="G301">
        <v>16</v>
      </c>
      <c r="H301">
        <v>3.5</v>
      </c>
      <c r="I301">
        <v>180</v>
      </c>
      <c r="J301">
        <v>4836</v>
      </c>
      <c r="K301">
        <v>6.5</v>
      </c>
      <c r="L301">
        <v>180</v>
      </c>
      <c r="M301">
        <v>35</v>
      </c>
      <c r="N301">
        <v>220</v>
      </c>
      <c r="O301">
        <v>60</v>
      </c>
      <c r="P301">
        <v>80</v>
      </c>
      <c r="Q301">
        <v>0</v>
      </c>
      <c r="R301">
        <v>184.08169501348101</v>
      </c>
    </row>
    <row r="302" spans="6:18" x14ac:dyDescent="0.35">
      <c r="F302">
        <v>78</v>
      </c>
      <c r="G302">
        <v>16</v>
      </c>
      <c r="H302">
        <v>3.5</v>
      </c>
      <c r="I302">
        <v>180</v>
      </c>
      <c r="J302">
        <v>5208</v>
      </c>
      <c r="K302">
        <v>6.5</v>
      </c>
      <c r="L302">
        <v>180</v>
      </c>
      <c r="M302">
        <v>35</v>
      </c>
      <c r="N302">
        <v>220</v>
      </c>
      <c r="O302">
        <v>60</v>
      </c>
      <c r="P302">
        <v>80</v>
      </c>
      <c r="Q302">
        <v>0</v>
      </c>
      <c r="R302">
        <v>182.88070910290901</v>
      </c>
    </row>
    <row r="303" spans="6:18" x14ac:dyDescent="0.35">
      <c r="F303">
        <v>68</v>
      </c>
      <c r="G303">
        <v>18</v>
      </c>
      <c r="H303">
        <v>3.5</v>
      </c>
      <c r="I303">
        <v>180</v>
      </c>
      <c r="J303">
        <v>3348</v>
      </c>
      <c r="K303">
        <v>6.5</v>
      </c>
      <c r="L303">
        <v>180</v>
      </c>
      <c r="M303">
        <v>35</v>
      </c>
      <c r="N303">
        <v>220</v>
      </c>
      <c r="O303">
        <v>60</v>
      </c>
      <c r="P303">
        <v>80</v>
      </c>
      <c r="Q303">
        <v>0</v>
      </c>
      <c r="R303">
        <v>187.30378442385299</v>
      </c>
    </row>
    <row r="304" spans="6:18" x14ac:dyDescent="0.35">
      <c r="F304">
        <v>70</v>
      </c>
      <c r="G304">
        <v>18</v>
      </c>
      <c r="H304">
        <v>3.5</v>
      </c>
      <c r="I304">
        <v>180</v>
      </c>
      <c r="J304">
        <v>3720</v>
      </c>
      <c r="K304">
        <v>6.5</v>
      </c>
      <c r="L304">
        <v>180</v>
      </c>
      <c r="M304">
        <v>35</v>
      </c>
      <c r="N304">
        <v>220</v>
      </c>
      <c r="O304">
        <v>60</v>
      </c>
      <c r="P304">
        <v>80</v>
      </c>
      <c r="Q304">
        <v>0</v>
      </c>
      <c r="R304">
        <v>187.443998013597</v>
      </c>
    </row>
    <row r="305" spans="6:18" x14ac:dyDescent="0.35">
      <c r="F305">
        <v>72</v>
      </c>
      <c r="G305">
        <v>18</v>
      </c>
      <c r="H305">
        <v>3.5</v>
      </c>
      <c r="I305">
        <v>180</v>
      </c>
      <c r="J305">
        <v>4092</v>
      </c>
      <c r="K305">
        <v>6.5</v>
      </c>
      <c r="L305">
        <v>180</v>
      </c>
      <c r="M305">
        <v>35</v>
      </c>
      <c r="N305">
        <v>220</v>
      </c>
      <c r="O305">
        <v>60</v>
      </c>
      <c r="P305">
        <v>80</v>
      </c>
      <c r="Q305">
        <v>0</v>
      </c>
      <c r="R305">
        <v>187.13860667894099</v>
      </c>
    </row>
    <row r="306" spans="6:18" x14ac:dyDescent="0.35">
      <c r="F306">
        <v>74</v>
      </c>
      <c r="G306">
        <v>18</v>
      </c>
      <c r="H306">
        <v>3.5</v>
      </c>
      <c r="I306">
        <v>180</v>
      </c>
      <c r="J306">
        <v>4464</v>
      </c>
      <c r="K306">
        <v>6.5</v>
      </c>
      <c r="L306">
        <v>180</v>
      </c>
      <c r="M306">
        <v>35</v>
      </c>
      <c r="N306">
        <v>220</v>
      </c>
      <c r="O306">
        <v>60</v>
      </c>
      <c r="P306">
        <v>80</v>
      </c>
      <c r="Q306">
        <v>0</v>
      </c>
      <c r="R306">
        <v>187.87488805638901</v>
      </c>
    </row>
    <row r="307" spans="6:18" x14ac:dyDescent="0.35">
      <c r="F307">
        <v>76</v>
      </c>
      <c r="G307">
        <v>18</v>
      </c>
      <c r="H307">
        <v>3.5</v>
      </c>
      <c r="I307">
        <v>180</v>
      </c>
      <c r="J307">
        <v>4836</v>
      </c>
      <c r="K307">
        <v>6.5</v>
      </c>
      <c r="L307">
        <v>180</v>
      </c>
      <c r="M307">
        <v>35</v>
      </c>
      <c r="N307">
        <v>220</v>
      </c>
      <c r="O307">
        <v>60</v>
      </c>
      <c r="P307">
        <v>80</v>
      </c>
      <c r="Q307">
        <v>0</v>
      </c>
      <c r="R307">
        <v>187.38889976273799</v>
      </c>
    </row>
    <row r="308" spans="6:18" x14ac:dyDescent="0.35">
      <c r="F308">
        <v>78</v>
      </c>
      <c r="G308">
        <v>18</v>
      </c>
      <c r="H308">
        <v>3.5</v>
      </c>
      <c r="I308">
        <v>180</v>
      </c>
      <c r="J308">
        <v>5208</v>
      </c>
      <c r="K308">
        <v>6.5</v>
      </c>
      <c r="L308">
        <v>180</v>
      </c>
      <c r="M308">
        <v>35</v>
      </c>
      <c r="N308">
        <v>220</v>
      </c>
      <c r="O308">
        <v>60</v>
      </c>
      <c r="P308">
        <v>80</v>
      </c>
      <c r="Q308">
        <v>0</v>
      </c>
      <c r="R308">
        <v>186.00802187970299</v>
      </c>
    </row>
    <row r="309" spans="6:18" x14ac:dyDescent="0.35">
      <c r="F309">
        <v>68</v>
      </c>
      <c r="G309">
        <v>20</v>
      </c>
      <c r="H309">
        <v>3.5</v>
      </c>
      <c r="I309">
        <v>180</v>
      </c>
      <c r="J309">
        <v>3348</v>
      </c>
      <c r="K309">
        <v>6.5</v>
      </c>
      <c r="L309">
        <v>180</v>
      </c>
      <c r="M309">
        <v>35</v>
      </c>
      <c r="N309">
        <v>220</v>
      </c>
      <c r="O309">
        <v>60</v>
      </c>
      <c r="P309">
        <v>80</v>
      </c>
      <c r="Q309">
        <v>0</v>
      </c>
      <c r="R309">
        <v>187.29475983594099</v>
      </c>
    </row>
    <row r="310" spans="6:18" x14ac:dyDescent="0.35">
      <c r="F310">
        <v>70</v>
      </c>
      <c r="G310">
        <v>20</v>
      </c>
      <c r="H310">
        <v>3.5</v>
      </c>
      <c r="I310">
        <v>180</v>
      </c>
      <c r="J310">
        <v>3720</v>
      </c>
      <c r="K310">
        <v>6.5</v>
      </c>
      <c r="L310">
        <v>180</v>
      </c>
      <c r="M310">
        <v>35</v>
      </c>
      <c r="N310">
        <v>220</v>
      </c>
      <c r="O310">
        <v>60</v>
      </c>
      <c r="P310">
        <v>80</v>
      </c>
      <c r="Q310">
        <v>0</v>
      </c>
      <c r="R310">
        <v>187.40841342568501</v>
      </c>
    </row>
    <row r="311" spans="6:18" x14ac:dyDescent="0.35">
      <c r="F311">
        <v>72</v>
      </c>
      <c r="G311">
        <v>20</v>
      </c>
      <c r="H311">
        <v>3.5</v>
      </c>
      <c r="I311">
        <v>180</v>
      </c>
      <c r="J311">
        <v>4092</v>
      </c>
      <c r="K311">
        <v>6.5</v>
      </c>
      <c r="L311">
        <v>180</v>
      </c>
      <c r="M311">
        <v>35</v>
      </c>
      <c r="N311">
        <v>220</v>
      </c>
      <c r="O311">
        <v>60</v>
      </c>
      <c r="P311">
        <v>80</v>
      </c>
      <c r="Q311">
        <v>0</v>
      </c>
      <c r="R311">
        <v>187.04473542436199</v>
      </c>
    </row>
    <row r="312" spans="6:18" x14ac:dyDescent="0.35">
      <c r="F312">
        <v>74</v>
      </c>
      <c r="G312">
        <v>20</v>
      </c>
      <c r="H312">
        <v>3.5</v>
      </c>
      <c r="I312">
        <v>180</v>
      </c>
      <c r="J312">
        <v>4464</v>
      </c>
      <c r="K312">
        <v>6.5</v>
      </c>
      <c r="L312">
        <v>180</v>
      </c>
      <c r="M312">
        <v>35</v>
      </c>
      <c r="N312">
        <v>220</v>
      </c>
      <c r="O312">
        <v>60</v>
      </c>
      <c r="P312">
        <v>80</v>
      </c>
      <c r="Q312">
        <v>0</v>
      </c>
      <c r="R312">
        <v>187.638819383596</v>
      </c>
    </row>
    <row r="313" spans="6:18" x14ac:dyDescent="0.35">
      <c r="F313">
        <v>76</v>
      </c>
      <c r="G313">
        <v>20</v>
      </c>
      <c r="H313">
        <v>3.5</v>
      </c>
      <c r="I313">
        <v>180</v>
      </c>
      <c r="J313">
        <v>4836</v>
      </c>
      <c r="K313">
        <v>6.5</v>
      </c>
      <c r="L313">
        <v>180</v>
      </c>
      <c r="M313">
        <v>35</v>
      </c>
      <c r="N313">
        <v>220</v>
      </c>
      <c r="O313">
        <v>60</v>
      </c>
      <c r="P313">
        <v>80</v>
      </c>
      <c r="Q313">
        <v>0</v>
      </c>
      <c r="R313">
        <v>187.47835632804001</v>
      </c>
    </row>
    <row r="314" spans="6:18" x14ac:dyDescent="0.35">
      <c r="F314">
        <v>78</v>
      </c>
      <c r="G314">
        <v>20</v>
      </c>
      <c r="H314">
        <v>3.5</v>
      </c>
      <c r="I314">
        <v>180</v>
      </c>
      <c r="J314">
        <v>5208</v>
      </c>
      <c r="K314">
        <v>6.5</v>
      </c>
      <c r="L314">
        <v>180</v>
      </c>
      <c r="M314">
        <v>35</v>
      </c>
      <c r="N314">
        <v>220</v>
      </c>
      <c r="O314">
        <v>60</v>
      </c>
      <c r="P314">
        <v>80</v>
      </c>
      <c r="Q314">
        <v>0</v>
      </c>
      <c r="R314">
        <v>186.40484177833901</v>
      </c>
    </row>
    <row r="315" spans="6:18" x14ac:dyDescent="0.35">
      <c r="F315">
        <v>68</v>
      </c>
      <c r="G315">
        <v>22</v>
      </c>
      <c r="H315">
        <v>3.5</v>
      </c>
      <c r="I315">
        <v>180</v>
      </c>
      <c r="J315">
        <v>3348</v>
      </c>
      <c r="K315">
        <v>6.5</v>
      </c>
      <c r="L315">
        <v>180</v>
      </c>
      <c r="M315">
        <v>35</v>
      </c>
      <c r="N315">
        <v>220</v>
      </c>
      <c r="O315">
        <v>60</v>
      </c>
      <c r="P315">
        <v>80</v>
      </c>
      <c r="Q315">
        <v>0</v>
      </c>
      <c r="R315">
        <v>188.679323276578</v>
      </c>
    </row>
    <row r="316" spans="6:18" x14ac:dyDescent="0.35">
      <c r="F316">
        <v>70</v>
      </c>
      <c r="G316">
        <v>22</v>
      </c>
      <c r="H316">
        <v>3.5</v>
      </c>
      <c r="I316">
        <v>180</v>
      </c>
      <c r="J316">
        <v>3720</v>
      </c>
      <c r="K316">
        <v>6.5</v>
      </c>
      <c r="L316">
        <v>180</v>
      </c>
      <c r="M316">
        <v>35</v>
      </c>
      <c r="N316">
        <v>220</v>
      </c>
      <c r="O316">
        <v>60</v>
      </c>
      <c r="P316">
        <v>80</v>
      </c>
      <c r="Q316">
        <v>0</v>
      </c>
      <c r="R316">
        <v>188.88083327657799</v>
      </c>
    </row>
    <row r="317" spans="6:18" x14ac:dyDescent="0.35">
      <c r="F317">
        <v>72</v>
      </c>
      <c r="G317">
        <v>22</v>
      </c>
      <c r="H317">
        <v>3.5</v>
      </c>
      <c r="I317">
        <v>180</v>
      </c>
      <c r="J317">
        <v>4092</v>
      </c>
      <c r="K317">
        <v>6.5</v>
      </c>
      <c r="L317">
        <v>180</v>
      </c>
      <c r="M317">
        <v>35</v>
      </c>
      <c r="N317">
        <v>220</v>
      </c>
      <c r="O317">
        <v>60</v>
      </c>
      <c r="P317">
        <v>80</v>
      </c>
      <c r="Q317">
        <v>0</v>
      </c>
      <c r="R317">
        <v>188.54436550252899</v>
      </c>
    </row>
    <row r="318" spans="6:18" x14ac:dyDescent="0.35">
      <c r="F318">
        <v>74</v>
      </c>
      <c r="G318">
        <v>22</v>
      </c>
      <c r="H318">
        <v>3.5</v>
      </c>
      <c r="I318">
        <v>180</v>
      </c>
      <c r="J318">
        <v>4464</v>
      </c>
      <c r="K318">
        <v>6.5</v>
      </c>
      <c r="L318">
        <v>180</v>
      </c>
      <c r="M318">
        <v>35</v>
      </c>
      <c r="N318">
        <v>220</v>
      </c>
      <c r="O318">
        <v>60</v>
      </c>
      <c r="P318">
        <v>80</v>
      </c>
      <c r="Q318">
        <v>0</v>
      </c>
      <c r="R318">
        <v>189.62064425691801</v>
      </c>
    </row>
    <row r="319" spans="6:18" x14ac:dyDescent="0.35">
      <c r="F319">
        <v>76</v>
      </c>
      <c r="G319">
        <v>22</v>
      </c>
      <c r="H319">
        <v>3.5</v>
      </c>
      <c r="I319">
        <v>180</v>
      </c>
      <c r="J319">
        <v>4836</v>
      </c>
      <c r="K319">
        <v>6.5</v>
      </c>
      <c r="L319">
        <v>180</v>
      </c>
      <c r="M319">
        <v>35</v>
      </c>
      <c r="N319">
        <v>220</v>
      </c>
      <c r="O319">
        <v>60</v>
      </c>
      <c r="P319">
        <v>80</v>
      </c>
      <c r="Q319">
        <v>0</v>
      </c>
      <c r="R319">
        <v>190.851084066802</v>
      </c>
    </row>
    <row r="320" spans="6:18" x14ac:dyDescent="0.35">
      <c r="F320">
        <v>78</v>
      </c>
      <c r="G320">
        <v>22</v>
      </c>
      <c r="H320">
        <v>3.5</v>
      </c>
      <c r="I320">
        <v>180</v>
      </c>
      <c r="J320">
        <v>5208</v>
      </c>
      <c r="K320">
        <v>6.5</v>
      </c>
      <c r="L320">
        <v>180</v>
      </c>
      <c r="M320">
        <v>35</v>
      </c>
      <c r="N320">
        <v>220</v>
      </c>
      <c r="O320">
        <v>60</v>
      </c>
      <c r="P320">
        <v>80</v>
      </c>
      <c r="Q320">
        <v>0</v>
      </c>
      <c r="R320">
        <v>190.300390599351</v>
      </c>
    </row>
    <row r="321" spans="6:18" x14ac:dyDescent="0.35">
      <c r="F321">
        <v>68</v>
      </c>
      <c r="G321">
        <v>24</v>
      </c>
      <c r="H321">
        <v>3.5</v>
      </c>
      <c r="I321">
        <v>180</v>
      </c>
      <c r="J321">
        <v>3348</v>
      </c>
      <c r="K321">
        <v>6.5</v>
      </c>
      <c r="L321">
        <v>180</v>
      </c>
      <c r="M321">
        <v>35</v>
      </c>
      <c r="N321">
        <v>220</v>
      </c>
      <c r="O321">
        <v>60</v>
      </c>
      <c r="P321">
        <v>80</v>
      </c>
      <c r="Q321">
        <v>0</v>
      </c>
      <c r="R321">
        <v>189.47786078368</v>
      </c>
    </row>
    <row r="322" spans="6:18" x14ac:dyDescent="0.35">
      <c r="F322">
        <v>70</v>
      </c>
      <c r="G322">
        <v>24</v>
      </c>
      <c r="H322">
        <v>3.5</v>
      </c>
      <c r="I322">
        <v>180</v>
      </c>
      <c r="J322">
        <v>3720</v>
      </c>
      <c r="K322">
        <v>6.5</v>
      </c>
      <c r="L322">
        <v>180</v>
      </c>
      <c r="M322">
        <v>35</v>
      </c>
      <c r="N322">
        <v>220</v>
      </c>
      <c r="O322">
        <v>60</v>
      </c>
      <c r="P322">
        <v>80</v>
      </c>
      <c r="Q322">
        <v>0</v>
      </c>
      <c r="R322">
        <v>189.76857078367999</v>
      </c>
    </row>
    <row r="323" spans="6:18" x14ac:dyDescent="0.35">
      <c r="F323">
        <v>72</v>
      </c>
      <c r="G323">
        <v>24</v>
      </c>
      <c r="H323">
        <v>3.5</v>
      </c>
      <c r="I323">
        <v>180</v>
      </c>
      <c r="J323">
        <v>4092</v>
      </c>
      <c r="K323">
        <v>6.5</v>
      </c>
      <c r="L323">
        <v>180</v>
      </c>
      <c r="M323">
        <v>35</v>
      </c>
      <c r="N323">
        <v>220</v>
      </c>
      <c r="O323">
        <v>60</v>
      </c>
      <c r="P323">
        <v>80</v>
      </c>
      <c r="Q323">
        <v>0</v>
      </c>
      <c r="R323">
        <v>189.51284300962999</v>
      </c>
    </row>
    <row r="324" spans="6:18" x14ac:dyDescent="0.35">
      <c r="F324">
        <v>74</v>
      </c>
      <c r="G324">
        <v>24</v>
      </c>
      <c r="H324">
        <v>3.5</v>
      </c>
      <c r="I324">
        <v>180</v>
      </c>
      <c r="J324">
        <v>4464</v>
      </c>
      <c r="K324">
        <v>6.5</v>
      </c>
      <c r="L324">
        <v>180</v>
      </c>
      <c r="M324">
        <v>35</v>
      </c>
      <c r="N324">
        <v>220</v>
      </c>
      <c r="O324">
        <v>60</v>
      </c>
      <c r="P324">
        <v>80</v>
      </c>
      <c r="Q324">
        <v>0</v>
      </c>
      <c r="R324">
        <v>191.901950844645</v>
      </c>
    </row>
    <row r="325" spans="6:18" x14ac:dyDescent="0.35">
      <c r="F325">
        <v>76</v>
      </c>
      <c r="G325">
        <v>24</v>
      </c>
      <c r="H325">
        <v>3.5</v>
      </c>
      <c r="I325">
        <v>180</v>
      </c>
      <c r="J325">
        <v>4836</v>
      </c>
      <c r="K325">
        <v>6.5</v>
      </c>
      <c r="L325">
        <v>180</v>
      </c>
      <c r="M325">
        <v>35</v>
      </c>
      <c r="N325">
        <v>220</v>
      </c>
      <c r="O325">
        <v>60</v>
      </c>
      <c r="P325">
        <v>80</v>
      </c>
      <c r="Q325">
        <v>0</v>
      </c>
      <c r="R325">
        <v>194.62692206616501</v>
      </c>
    </row>
    <row r="326" spans="6:18" x14ac:dyDescent="0.35">
      <c r="F326">
        <v>78</v>
      </c>
      <c r="G326">
        <v>24</v>
      </c>
      <c r="H326">
        <v>3.5</v>
      </c>
      <c r="I326">
        <v>180</v>
      </c>
      <c r="J326">
        <v>5208</v>
      </c>
      <c r="K326">
        <v>6.5</v>
      </c>
      <c r="L326">
        <v>180</v>
      </c>
      <c r="M326">
        <v>35</v>
      </c>
      <c r="N326">
        <v>220</v>
      </c>
      <c r="O326">
        <v>60</v>
      </c>
      <c r="P326">
        <v>80</v>
      </c>
      <c r="Q326">
        <v>0</v>
      </c>
      <c r="R326">
        <v>194.418613364408</v>
      </c>
    </row>
    <row r="327" spans="6:18" x14ac:dyDescent="0.35">
      <c r="F327">
        <v>68</v>
      </c>
      <c r="G327">
        <v>26</v>
      </c>
      <c r="H327">
        <v>3.5</v>
      </c>
      <c r="I327">
        <v>180</v>
      </c>
      <c r="J327">
        <v>3348</v>
      </c>
      <c r="K327">
        <v>6.5</v>
      </c>
      <c r="L327">
        <v>180</v>
      </c>
      <c r="M327">
        <v>35</v>
      </c>
      <c r="N327">
        <v>220</v>
      </c>
      <c r="O327">
        <v>60</v>
      </c>
      <c r="P327">
        <v>80</v>
      </c>
      <c r="Q327">
        <v>0</v>
      </c>
      <c r="R327">
        <v>189.757641068965</v>
      </c>
    </row>
    <row r="328" spans="6:18" x14ac:dyDescent="0.35">
      <c r="F328">
        <v>70</v>
      </c>
      <c r="G328">
        <v>26</v>
      </c>
      <c r="H328">
        <v>3.5</v>
      </c>
      <c r="I328">
        <v>180</v>
      </c>
      <c r="J328">
        <v>3720</v>
      </c>
      <c r="K328">
        <v>6.5</v>
      </c>
      <c r="L328">
        <v>180</v>
      </c>
      <c r="M328">
        <v>35</v>
      </c>
      <c r="N328">
        <v>220</v>
      </c>
      <c r="O328">
        <v>60</v>
      </c>
      <c r="P328">
        <v>80</v>
      </c>
      <c r="Q328">
        <v>0</v>
      </c>
      <c r="R328">
        <v>189.943387735632</v>
      </c>
    </row>
    <row r="329" spans="6:18" x14ac:dyDescent="0.35">
      <c r="F329">
        <v>72</v>
      </c>
      <c r="G329">
        <v>26</v>
      </c>
      <c r="H329">
        <v>3.5</v>
      </c>
      <c r="I329">
        <v>180</v>
      </c>
      <c r="J329">
        <v>4092</v>
      </c>
      <c r="K329">
        <v>6.5</v>
      </c>
      <c r="L329">
        <v>180</v>
      </c>
      <c r="M329">
        <v>35</v>
      </c>
      <c r="N329">
        <v>220</v>
      </c>
      <c r="O329">
        <v>60</v>
      </c>
      <c r="P329">
        <v>80</v>
      </c>
      <c r="Q329">
        <v>0</v>
      </c>
      <c r="R329">
        <v>189.715212385825</v>
      </c>
    </row>
    <row r="330" spans="6:18" x14ac:dyDescent="0.35">
      <c r="F330">
        <v>74</v>
      </c>
      <c r="G330">
        <v>26</v>
      </c>
      <c r="H330">
        <v>3.5</v>
      </c>
      <c r="I330">
        <v>180</v>
      </c>
      <c r="J330">
        <v>4464</v>
      </c>
      <c r="K330">
        <v>6.5</v>
      </c>
      <c r="L330">
        <v>180</v>
      </c>
      <c r="M330">
        <v>35</v>
      </c>
      <c r="N330">
        <v>220</v>
      </c>
      <c r="O330">
        <v>60</v>
      </c>
      <c r="P330">
        <v>80</v>
      </c>
      <c r="Q330">
        <v>0</v>
      </c>
      <c r="R330">
        <v>192.07742160222</v>
      </c>
    </row>
    <row r="331" spans="6:18" x14ac:dyDescent="0.35">
      <c r="F331">
        <v>76</v>
      </c>
      <c r="G331">
        <v>26</v>
      </c>
      <c r="H331">
        <v>3.5</v>
      </c>
      <c r="I331">
        <v>180</v>
      </c>
      <c r="J331">
        <v>4836</v>
      </c>
      <c r="K331">
        <v>6.5</v>
      </c>
      <c r="L331">
        <v>180</v>
      </c>
      <c r="M331">
        <v>35</v>
      </c>
      <c r="N331">
        <v>220</v>
      </c>
      <c r="O331">
        <v>60</v>
      </c>
      <c r="P331">
        <v>80</v>
      </c>
      <c r="Q331">
        <v>0</v>
      </c>
      <c r="R331">
        <v>194.67178544278801</v>
      </c>
    </row>
    <row r="332" spans="6:18" x14ac:dyDescent="0.35">
      <c r="F332">
        <v>78</v>
      </c>
      <c r="G332">
        <v>26</v>
      </c>
      <c r="H332">
        <v>3.5</v>
      </c>
      <c r="I332">
        <v>180</v>
      </c>
      <c r="J332">
        <v>5208</v>
      </c>
      <c r="K332">
        <v>6.5</v>
      </c>
      <c r="L332">
        <v>180</v>
      </c>
      <c r="M332">
        <v>35</v>
      </c>
      <c r="N332">
        <v>220</v>
      </c>
      <c r="O332">
        <v>60</v>
      </c>
      <c r="P332">
        <v>80</v>
      </c>
      <c r="Q332">
        <v>0</v>
      </c>
      <c r="R332">
        <v>194.23939765012301</v>
      </c>
    </row>
    <row r="333" spans="6:18" x14ac:dyDescent="0.35">
      <c r="F333">
        <v>68</v>
      </c>
      <c r="G333">
        <v>28</v>
      </c>
      <c r="H333">
        <v>3.5</v>
      </c>
      <c r="I333">
        <v>180</v>
      </c>
      <c r="J333">
        <v>3348</v>
      </c>
      <c r="K333">
        <v>6.5</v>
      </c>
      <c r="L333">
        <v>180</v>
      </c>
      <c r="M333">
        <v>35</v>
      </c>
      <c r="N333">
        <v>220</v>
      </c>
      <c r="O333">
        <v>60</v>
      </c>
      <c r="P333">
        <v>80</v>
      </c>
      <c r="Q333">
        <v>0</v>
      </c>
      <c r="R333">
        <v>190.010411907947</v>
      </c>
    </row>
    <row r="334" spans="6:18" x14ac:dyDescent="0.35">
      <c r="F334">
        <v>70</v>
      </c>
      <c r="G334">
        <v>28</v>
      </c>
      <c r="H334">
        <v>3.5</v>
      </c>
      <c r="I334">
        <v>180</v>
      </c>
      <c r="J334">
        <v>3720</v>
      </c>
      <c r="K334">
        <v>6.5</v>
      </c>
      <c r="L334">
        <v>180</v>
      </c>
      <c r="M334">
        <v>35</v>
      </c>
      <c r="N334">
        <v>220</v>
      </c>
      <c r="O334">
        <v>60</v>
      </c>
      <c r="P334">
        <v>80</v>
      </c>
      <c r="Q334">
        <v>0</v>
      </c>
      <c r="R334">
        <v>190.11519524127999</v>
      </c>
    </row>
    <row r="335" spans="6:18" x14ac:dyDescent="0.35">
      <c r="F335">
        <v>72</v>
      </c>
      <c r="G335">
        <v>28</v>
      </c>
      <c r="H335">
        <v>3.5</v>
      </c>
      <c r="I335">
        <v>180</v>
      </c>
      <c r="J335">
        <v>4092</v>
      </c>
      <c r="K335">
        <v>6.5</v>
      </c>
      <c r="L335">
        <v>180</v>
      </c>
      <c r="M335">
        <v>35</v>
      </c>
      <c r="N335">
        <v>220</v>
      </c>
      <c r="O335">
        <v>60</v>
      </c>
      <c r="P335">
        <v>80</v>
      </c>
      <c r="Q335">
        <v>0</v>
      </c>
      <c r="R335">
        <v>190.012409891473</v>
      </c>
    </row>
    <row r="336" spans="6:18" x14ac:dyDescent="0.35">
      <c r="F336">
        <v>74</v>
      </c>
      <c r="G336">
        <v>28</v>
      </c>
      <c r="H336">
        <v>3.5</v>
      </c>
      <c r="I336">
        <v>180</v>
      </c>
      <c r="J336">
        <v>4464</v>
      </c>
      <c r="K336">
        <v>6.5</v>
      </c>
      <c r="L336">
        <v>180</v>
      </c>
      <c r="M336">
        <v>35</v>
      </c>
      <c r="N336">
        <v>220</v>
      </c>
      <c r="O336">
        <v>60</v>
      </c>
      <c r="P336">
        <v>80</v>
      </c>
      <c r="Q336">
        <v>0</v>
      </c>
      <c r="R336">
        <v>192.00706686537799</v>
      </c>
    </row>
    <row r="337" spans="6:18" x14ac:dyDescent="0.35">
      <c r="F337">
        <v>76</v>
      </c>
      <c r="G337">
        <v>28</v>
      </c>
      <c r="H337">
        <v>3.5</v>
      </c>
      <c r="I337">
        <v>180</v>
      </c>
      <c r="J337">
        <v>4836</v>
      </c>
      <c r="K337">
        <v>6.5</v>
      </c>
      <c r="L337">
        <v>180</v>
      </c>
      <c r="M337">
        <v>35</v>
      </c>
      <c r="N337">
        <v>220</v>
      </c>
      <c r="O337">
        <v>60</v>
      </c>
      <c r="P337">
        <v>80</v>
      </c>
      <c r="Q337">
        <v>0</v>
      </c>
      <c r="R337">
        <v>194.408533220566</v>
      </c>
    </row>
    <row r="338" spans="6:18" x14ac:dyDescent="0.35">
      <c r="F338">
        <v>78</v>
      </c>
      <c r="G338">
        <v>28</v>
      </c>
      <c r="H338">
        <v>3.5</v>
      </c>
      <c r="I338">
        <v>180</v>
      </c>
      <c r="J338">
        <v>5208</v>
      </c>
      <c r="K338">
        <v>6.5</v>
      </c>
      <c r="L338">
        <v>180</v>
      </c>
      <c r="M338">
        <v>35</v>
      </c>
      <c r="N338">
        <v>220</v>
      </c>
      <c r="O338">
        <v>60</v>
      </c>
      <c r="P338">
        <v>80</v>
      </c>
      <c r="Q338">
        <v>0</v>
      </c>
      <c r="R338">
        <v>193.94554542789999</v>
      </c>
    </row>
    <row r="339" spans="6:18" x14ac:dyDescent="0.35">
      <c r="F339">
        <v>68</v>
      </c>
      <c r="G339">
        <v>16</v>
      </c>
      <c r="H339">
        <v>4.5</v>
      </c>
      <c r="I339">
        <v>180</v>
      </c>
      <c r="J339">
        <v>3348</v>
      </c>
      <c r="K339">
        <v>6.5</v>
      </c>
      <c r="L339">
        <v>180</v>
      </c>
      <c r="M339">
        <v>35</v>
      </c>
      <c r="N339">
        <v>220</v>
      </c>
      <c r="O339">
        <v>60</v>
      </c>
      <c r="P339">
        <v>80</v>
      </c>
      <c r="Q339">
        <v>0</v>
      </c>
      <c r="R339">
        <v>186.859712699456</v>
      </c>
    </row>
    <row r="340" spans="6:18" x14ac:dyDescent="0.35">
      <c r="F340">
        <v>70</v>
      </c>
      <c r="G340">
        <v>16</v>
      </c>
      <c r="H340">
        <v>4.5</v>
      </c>
      <c r="I340">
        <v>180</v>
      </c>
      <c r="J340">
        <v>3720</v>
      </c>
      <c r="K340">
        <v>6.5</v>
      </c>
      <c r="L340">
        <v>180</v>
      </c>
      <c r="M340">
        <v>35</v>
      </c>
      <c r="N340">
        <v>220</v>
      </c>
      <c r="O340">
        <v>60</v>
      </c>
      <c r="P340">
        <v>80</v>
      </c>
      <c r="Q340">
        <v>0</v>
      </c>
      <c r="R340">
        <v>186.76143269945601</v>
      </c>
    </row>
    <row r="341" spans="6:18" x14ac:dyDescent="0.35">
      <c r="F341">
        <v>72</v>
      </c>
      <c r="G341">
        <v>16</v>
      </c>
      <c r="H341">
        <v>4.5</v>
      </c>
      <c r="I341">
        <v>180</v>
      </c>
      <c r="J341">
        <v>4092</v>
      </c>
      <c r="K341">
        <v>6.5</v>
      </c>
      <c r="L341">
        <v>180</v>
      </c>
      <c r="M341">
        <v>35</v>
      </c>
      <c r="N341">
        <v>220</v>
      </c>
      <c r="O341">
        <v>60</v>
      </c>
      <c r="P341">
        <v>80</v>
      </c>
      <c r="Q341">
        <v>0</v>
      </c>
      <c r="R341">
        <v>186.32913680202</v>
      </c>
    </row>
    <row r="342" spans="6:18" x14ac:dyDescent="0.35">
      <c r="F342">
        <v>74</v>
      </c>
      <c r="G342">
        <v>16</v>
      </c>
      <c r="H342">
        <v>4.5</v>
      </c>
      <c r="I342">
        <v>180</v>
      </c>
      <c r="J342">
        <v>4464</v>
      </c>
      <c r="K342">
        <v>6.5</v>
      </c>
      <c r="L342">
        <v>180</v>
      </c>
      <c r="M342">
        <v>35</v>
      </c>
      <c r="N342">
        <v>220</v>
      </c>
      <c r="O342">
        <v>60</v>
      </c>
      <c r="P342">
        <v>80</v>
      </c>
      <c r="Q342">
        <v>0</v>
      </c>
      <c r="R342">
        <v>187.120258965646</v>
      </c>
    </row>
    <row r="343" spans="6:18" x14ac:dyDescent="0.35">
      <c r="F343">
        <v>76</v>
      </c>
      <c r="G343">
        <v>16</v>
      </c>
      <c r="H343">
        <v>4.5</v>
      </c>
      <c r="I343">
        <v>180</v>
      </c>
      <c r="J343">
        <v>4836</v>
      </c>
      <c r="K343">
        <v>6.5</v>
      </c>
      <c r="L343">
        <v>180</v>
      </c>
      <c r="M343">
        <v>35</v>
      </c>
      <c r="N343">
        <v>220</v>
      </c>
      <c r="O343">
        <v>60</v>
      </c>
      <c r="P343">
        <v>80</v>
      </c>
      <c r="Q343">
        <v>0</v>
      </c>
      <c r="R343">
        <v>186.982746684072</v>
      </c>
    </row>
    <row r="344" spans="6:18" x14ac:dyDescent="0.35">
      <c r="F344">
        <v>78</v>
      </c>
      <c r="G344">
        <v>16</v>
      </c>
      <c r="H344">
        <v>4.5</v>
      </c>
      <c r="I344">
        <v>180</v>
      </c>
      <c r="J344">
        <v>5208</v>
      </c>
      <c r="K344">
        <v>6.5</v>
      </c>
      <c r="L344">
        <v>180</v>
      </c>
      <c r="M344">
        <v>35</v>
      </c>
      <c r="N344">
        <v>220</v>
      </c>
      <c r="O344">
        <v>60</v>
      </c>
      <c r="P344">
        <v>80</v>
      </c>
      <c r="Q344">
        <v>0</v>
      </c>
      <c r="R344">
        <v>185.557958816314</v>
      </c>
    </row>
    <row r="345" spans="6:18" x14ac:dyDescent="0.35">
      <c r="F345">
        <v>68</v>
      </c>
      <c r="G345">
        <v>18</v>
      </c>
      <c r="H345">
        <v>4.5</v>
      </c>
      <c r="I345">
        <v>180</v>
      </c>
      <c r="J345">
        <v>3348</v>
      </c>
      <c r="K345">
        <v>6.5</v>
      </c>
      <c r="L345">
        <v>180</v>
      </c>
      <c r="M345">
        <v>35</v>
      </c>
      <c r="N345">
        <v>220</v>
      </c>
      <c r="O345">
        <v>60</v>
      </c>
      <c r="P345">
        <v>80</v>
      </c>
      <c r="Q345">
        <v>0</v>
      </c>
      <c r="R345">
        <v>189.62578302605601</v>
      </c>
    </row>
    <row r="346" spans="6:18" x14ac:dyDescent="0.35">
      <c r="F346">
        <v>70</v>
      </c>
      <c r="G346">
        <v>18</v>
      </c>
      <c r="H346">
        <v>4.5</v>
      </c>
      <c r="I346">
        <v>180</v>
      </c>
      <c r="J346">
        <v>3720</v>
      </c>
      <c r="K346">
        <v>6.5</v>
      </c>
      <c r="L346">
        <v>180</v>
      </c>
      <c r="M346">
        <v>35</v>
      </c>
      <c r="N346">
        <v>220</v>
      </c>
      <c r="O346">
        <v>60</v>
      </c>
      <c r="P346">
        <v>80</v>
      </c>
      <c r="Q346">
        <v>0</v>
      </c>
      <c r="R346">
        <v>189.652519216532</v>
      </c>
    </row>
    <row r="347" spans="6:18" x14ac:dyDescent="0.35">
      <c r="F347">
        <v>72</v>
      </c>
      <c r="G347">
        <v>18</v>
      </c>
      <c r="H347">
        <v>4.5</v>
      </c>
      <c r="I347">
        <v>180</v>
      </c>
      <c r="J347">
        <v>4092</v>
      </c>
      <c r="K347">
        <v>6.5</v>
      </c>
      <c r="L347">
        <v>180</v>
      </c>
      <c r="M347">
        <v>35</v>
      </c>
      <c r="N347">
        <v>220</v>
      </c>
      <c r="O347">
        <v>60</v>
      </c>
      <c r="P347">
        <v>80</v>
      </c>
      <c r="Q347">
        <v>0</v>
      </c>
      <c r="R347">
        <v>189.40743059182299</v>
      </c>
    </row>
    <row r="348" spans="6:18" x14ac:dyDescent="0.35">
      <c r="F348">
        <v>74</v>
      </c>
      <c r="G348">
        <v>18</v>
      </c>
      <c r="H348">
        <v>4.5</v>
      </c>
      <c r="I348">
        <v>180</v>
      </c>
      <c r="J348">
        <v>4464</v>
      </c>
      <c r="K348">
        <v>6.5</v>
      </c>
      <c r="L348">
        <v>180</v>
      </c>
      <c r="M348">
        <v>35</v>
      </c>
      <c r="N348">
        <v>220</v>
      </c>
      <c r="O348">
        <v>60</v>
      </c>
      <c r="P348">
        <v>80</v>
      </c>
      <c r="Q348">
        <v>0</v>
      </c>
      <c r="R348">
        <v>190.45020240379699</v>
      </c>
    </row>
    <row r="349" spans="6:18" x14ac:dyDescent="0.35">
      <c r="F349">
        <v>76</v>
      </c>
      <c r="G349">
        <v>18</v>
      </c>
      <c r="H349">
        <v>4.5</v>
      </c>
      <c r="I349">
        <v>180</v>
      </c>
      <c r="J349">
        <v>4836</v>
      </c>
      <c r="K349">
        <v>6.5</v>
      </c>
      <c r="L349">
        <v>180</v>
      </c>
      <c r="M349">
        <v>35</v>
      </c>
      <c r="N349">
        <v>220</v>
      </c>
      <c r="O349">
        <v>60</v>
      </c>
      <c r="P349">
        <v>80</v>
      </c>
      <c r="Q349">
        <v>0</v>
      </c>
      <c r="R349">
        <v>190.157610400002</v>
      </c>
    </row>
    <row r="350" spans="6:18" x14ac:dyDescent="0.35">
      <c r="F350">
        <v>78</v>
      </c>
      <c r="G350">
        <v>18</v>
      </c>
      <c r="H350">
        <v>4.5</v>
      </c>
      <c r="I350">
        <v>180</v>
      </c>
      <c r="J350">
        <v>5208</v>
      </c>
      <c r="K350">
        <v>6.5</v>
      </c>
      <c r="L350">
        <v>180</v>
      </c>
      <c r="M350">
        <v>35</v>
      </c>
      <c r="N350">
        <v>220</v>
      </c>
      <c r="O350">
        <v>60</v>
      </c>
      <c r="P350">
        <v>80</v>
      </c>
      <c r="Q350">
        <v>0</v>
      </c>
      <c r="R350">
        <v>188.58599041487199</v>
      </c>
    </row>
    <row r="351" spans="6:18" x14ac:dyDescent="0.35">
      <c r="F351">
        <v>68</v>
      </c>
      <c r="G351">
        <v>20</v>
      </c>
      <c r="H351">
        <v>4.5</v>
      </c>
      <c r="I351">
        <v>180</v>
      </c>
      <c r="J351">
        <v>3348</v>
      </c>
      <c r="K351">
        <v>6.5</v>
      </c>
      <c r="L351">
        <v>180</v>
      </c>
      <c r="M351">
        <v>35</v>
      </c>
      <c r="N351">
        <v>220</v>
      </c>
      <c r="O351">
        <v>60</v>
      </c>
      <c r="P351">
        <v>80</v>
      </c>
      <c r="Q351">
        <v>0</v>
      </c>
      <c r="R351">
        <v>190.27420395096399</v>
      </c>
    </row>
    <row r="352" spans="6:18" x14ac:dyDescent="0.35">
      <c r="F352">
        <v>70</v>
      </c>
      <c r="G352">
        <v>20</v>
      </c>
      <c r="H352">
        <v>4.5</v>
      </c>
      <c r="I352">
        <v>180</v>
      </c>
      <c r="J352">
        <v>3720</v>
      </c>
      <c r="K352">
        <v>6.5</v>
      </c>
      <c r="L352">
        <v>180</v>
      </c>
      <c r="M352">
        <v>35</v>
      </c>
      <c r="N352">
        <v>220</v>
      </c>
      <c r="O352">
        <v>60</v>
      </c>
      <c r="P352">
        <v>80</v>
      </c>
      <c r="Q352">
        <v>0</v>
      </c>
      <c r="R352">
        <v>190.34474014144001</v>
      </c>
    </row>
    <row r="353" spans="6:18" x14ac:dyDescent="0.35">
      <c r="F353">
        <v>72</v>
      </c>
      <c r="G353">
        <v>20</v>
      </c>
      <c r="H353">
        <v>4.5</v>
      </c>
      <c r="I353">
        <v>180</v>
      </c>
      <c r="J353">
        <v>4092</v>
      </c>
      <c r="K353">
        <v>6.5</v>
      </c>
      <c r="L353">
        <v>180</v>
      </c>
      <c r="M353">
        <v>35</v>
      </c>
      <c r="N353">
        <v>220</v>
      </c>
      <c r="O353">
        <v>60</v>
      </c>
      <c r="P353">
        <v>80</v>
      </c>
      <c r="Q353">
        <v>0</v>
      </c>
      <c r="R353">
        <v>190.072458183398</v>
      </c>
    </row>
    <row r="354" spans="6:18" x14ac:dyDescent="0.35">
      <c r="F354">
        <v>74</v>
      </c>
      <c r="G354">
        <v>20</v>
      </c>
      <c r="H354">
        <v>4.5</v>
      </c>
      <c r="I354">
        <v>180</v>
      </c>
      <c r="J354">
        <v>4464</v>
      </c>
      <c r="K354">
        <v>6.5</v>
      </c>
      <c r="L354">
        <v>180</v>
      </c>
      <c r="M354">
        <v>35</v>
      </c>
      <c r="N354">
        <v>220</v>
      </c>
      <c r="O354">
        <v>60</v>
      </c>
      <c r="P354">
        <v>80</v>
      </c>
      <c r="Q354">
        <v>0</v>
      </c>
      <c r="R354">
        <v>190.88189281588501</v>
      </c>
    </row>
    <row r="355" spans="6:18" x14ac:dyDescent="0.35">
      <c r="F355">
        <v>76</v>
      </c>
      <c r="G355">
        <v>20</v>
      </c>
      <c r="H355">
        <v>4.5</v>
      </c>
      <c r="I355">
        <v>180</v>
      </c>
      <c r="J355">
        <v>4836</v>
      </c>
      <c r="K355">
        <v>6.5</v>
      </c>
      <c r="L355">
        <v>180</v>
      </c>
      <c r="M355">
        <v>35</v>
      </c>
      <c r="N355">
        <v>220</v>
      </c>
      <c r="O355">
        <v>60</v>
      </c>
      <c r="P355">
        <v>80</v>
      </c>
      <c r="Q355">
        <v>0</v>
      </c>
      <c r="R355">
        <v>190.776059383518</v>
      </c>
    </row>
    <row r="356" spans="6:18" x14ac:dyDescent="0.35">
      <c r="F356">
        <v>78</v>
      </c>
      <c r="G356">
        <v>20</v>
      </c>
      <c r="H356">
        <v>4.5</v>
      </c>
      <c r="I356">
        <v>180</v>
      </c>
      <c r="J356">
        <v>5208</v>
      </c>
      <c r="K356">
        <v>6.5</v>
      </c>
      <c r="L356">
        <v>180</v>
      </c>
      <c r="M356">
        <v>35</v>
      </c>
      <c r="N356">
        <v>220</v>
      </c>
      <c r="O356">
        <v>60</v>
      </c>
      <c r="P356">
        <v>80</v>
      </c>
      <c r="Q356">
        <v>0</v>
      </c>
      <c r="R356">
        <v>189.44269273172199</v>
      </c>
    </row>
    <row r="357" spans="6:18" x14ac:dyDescent="0.35">
      <c r="F357">
        <v>68</v>
      </c>
      <c r="G357">
        <v>22</v>
      </c>
      <c r="H357">
        <v>4.5</v>
      </c>
      <c r="I357">
        <v>180</v>
      </c>
      <c r="J357">
        <v>3348</v>
      </c>
      <c r="K357">
        <v>6.5</v>
      </c>
      <c r="L357">
        <v>180</v>
      </c>
      <c r="M357">
        <v>35</v>
      </c>
      <c r="N357">
        <v>220</v>
      </c>
      <c r="O357">
        <v>60</v>
      </c>
      <c r="P357">
        <v>80</v>
      </c>
      <c r="Q357">
        <v>0</v>
      </c>
      <c r="R357">
        <v>191.556766045053</v>
      </c>
    </row>
    <row r="358" spans="6:18" x14ac:dyDescent="0.35">
      <c r="F358">
        <v>70</v>
      </c>
      <c r="G358">
        <v>22</v>
      </c>
      <c r="H358">
        <v>4.5</v>
      </c>
      <c r="I358">
        <v>180</v>
      </c>
      <c r="J358">
        <v>3720</v>
      </c>
      <c r="K358">
        <v>6.5</v>
      </c>
      <c r="L358">
        <v>180</v>
      </c>
      <c r="M358">
        <v>35</v>
      </c>
      <c r="N358">
        <v>220</v>
      </c>
      <c r="O358">
        <v>60</v>
      </c>
      <c r="P358">
        <v>80</v>
      </c>
      <c r="Q358">
        <v>0</v>
      </c>
      <c r="R358">
        <v>191.68676890219601</v>
      </c>
    </row>
    <row r="359" spans="6:18" x14ac:dyDescent="0.35">
      <c r="F359">
        <v>72</v>
      </c>
      <c r="G359">
        <v>22</v>
      </c>
      <c r="H359">
        <v>4.5</v>
      </c>
      <c r="I359">
        <v>180</v>
      </c>
      <c r="J359">
        <v>4092</v>
      </c>
      <c r="K359">
        <v>6.5</v>
      </c>
      <c r="L359">
        <v>180</v>
      </c>
      <c r="M359">
        <v>35</v>
      </c>
      <c r="N359">
        <v>220</v>
      </c>
      <c r="O359">
        <v>60</v>
      </c>
      <c r="P359">
        <v>80</v>
      </c>
      <c r="Q359">
        <v>0</v>
      </c>
      <c r="R359">
        <v>191.580227171427</v>
      </c>
    </row>
    <row r="360" spans="6:18" x14ac:dyDescent="0.35">
      <c r="F360">
        <v>74</v>
      </c>
      <c r="G360">
        <v>22</v>
      </c>
      <c r="H360">
        <v>4.5</v>
      </c>
      <c r="I360">
        <v>180</v>
      </c>
      <c r="J360">
        <v>4464</v>
      </c>
      <c r="K360">
        <v>6.5</v>
      </c>
      <c r="L360">
        <v>180</v>
      </c>
      <c r="M360">
        <v>35</v>
      </c>
      <c r="N360">
        <v>220</v>
      </c>
      <c r="O360">
        <v>60</v>
      </c>
      <c r="P360">
        <v>80</v>
      </c>
      <c r="Q360">
        <v>0</v>
      </c>
      <c r="R360">
        <v>192.846069675992</v>
      </c>
    </row>
    <row r="361" spans="6:18" x14ac:dyDescent="0.35">
      <c r="F361">
        <v>76</v>
      </c>
      <c r="G361">
        <v>22</v>
      </c>
      <c r="H361">
        <v>4.5</v>
      </c>
      <c r="I361">
        <v>180</v>
      </c>
      <c r="J361">
        <v>4836</v>
      </c>
      <c r="K361">
        <v>6.5</v>
      </c>
      <c r="L361">
        <v>180</v>
      </c>
      <c r="M361">
        <v>35</v>
      </c>
      <c r="N361">
        <v>220</v>
      </c>
      <c r="O361">
        <v>60</v>
      </c>
      <c r="P361">
        <v>80</v>
      </c>
      <c r="Q361">
        <v>0</v>
      </c>
      <c r="R361">
        <v>194.46457717924</v>
      </c>
    </row>
    <row r="362" spans="6:18" x14ac:dyDescent="0.35">
      <c r="F362">
        <v>78</v>
      </c>
      <c r="G362">
        <v>22</v>
      </c>
      <c r="H362">
        <v>4.5</v>
      </c>
      <c r="I362">
        <v>180</v>
      </c>
      <c r="J362">
        <v>5208</v>
      </c>
      <c r="K362">
        <v>6.5</v>
      </c>
      <c r="L362">
        <v>180</v>
      </c>
      <c r="M362">
        <v>35</v>
      </c>
      <c r="N362">
        <v>220</v>
      </c>
      <c r="O362">
        <v>60</v>
      </c>
      <c r="P362">
        <v>80</v>
      </c>
      <c r="Q362">
        <v>0</v>
      </c>
      <c r="R362">
        <v>193.65731827636199</v>
      </c>
    </row>
    <row r="363" spans="6:18" x14ac:dyDescent="0.35">
      <c r="F363">
        <v>68</v>
      </c>
      <c r="G363">
        <v>24</v>
      </c>
      <c r="H363">
        <v>4.5</v>
      </c>
      <c r="I363">
        <v>180</v>
      </c>
      <c r="J363">
        <v>3348</v>
      </c>
      <c r="K363">
        <v>6.5</v>
      </c>
      <c r="L363">
        <v>180</v>
      </c>
      <c r="M363">
        <v>35</v>
      </c>
      <c r="N363">
        <v>220</v>
      </c>
      <c r="O363">
        <v>60</v>
      </c>
      <c r="P363">
        <v>80</v>
      </c>
      <c r="Q363">
        <v>0</v>
      </c>
      <c r="R363">
        <v>192.67333315066099</v>
      </c>
    </row>
    <row r="364" spans="6:18" x14ac:dyDescent="0.35">
      <c r="F364">
        <v>70</v>
      </c>
      <c r="G364">
        <v>24</v>
      </c>
      <c r="H364">
        <v>4.5</v>
      </c>
      <c r="I364">
        <v>180</v>
      </c>
      <c r="J364">
        <v>3720</v>
      </c>
      <c r="K364">
        <v>6.5</v>
      </c>
      <c r="L364">
        <v>180</v>
      </c>
      <c r="M364">
        <v>35</v>
      </c>
      <c r="N364">
        <v>220</v>
      </c>
      <c r="O364">
        <v>60</v>
      </c>
      <c r="P364">
        <v>80</v>
      </c>
      <c r="Q364">
        <v>0</v>
      </c>
      <c r="R364">
        <v>192.854848326644</v>
      </c>
    </row>
    <row r="365" spans="6:18" x14ac:dyDescent="0.35">
      <c r="F365">
        <v>72</v>
      </c>
      <c r="G365">
        <v>24</v>
      </c>
      <c r="H365">
        <v>4.5</v>
      </c>
      <c r="I365">
        <v>180</v>
      </c>
      <c r="J365">
        <v>4092</v>
      </c>
      <c r="K365">
        <v>6.5</v>
      </c>
      <c r="L365">
        <v>180</v>
      </c>
      <c r="M365">
        <v>35</v>
      </c>
      <c r="N365">
        <v>220</v>
      </c>
      <c r="O365">
        <v>60</v>
      </c>
      <c r="P365">
        <v>80</v>
      </c>
      <c r="Q365">
        <v>0</v>
      </c>
      <c r="R365">
        <v>192.83901992920801</v>
      </c>
    </row>
    <row r="366" spans="6:18" x14ac:dyDescent="0.35">
      <c r="F366">
        <v>74</v>
      </c>
      <c r="G366">
        <v>24</v>
      </c>
      <c r="H366">
        <v>4.5</v>
      </c>
      <c r="I366">
        <v>180</v>
      </c>
      <c r="J366">
        <v>4464</v>
      </c>
      <c r="K366">
        <v>6.5</v>
      </c>
      <c r="L366">
        <v>180</v>
      </c>
      <c r="M366">
        <v>35</v>
      </c>
      <c r="N366">
        <v>220</v>
      </c>
      <c r="O366">
        <v>60</v>
      </c>
      <c r="P366">
        <v>80</v>
      </c>
      <c r="Q366">
        <v>0</v>
      </c>
      <c r="R366">
        <v>195.274219299946</v>
      </c>
    </row>
    <row r="367" spans="6:18" x14ac:dyDescent="0.35">
      <c r="F367">
        <v>76</v>
      </c>
      <c r="G367">
        <v>24</v>
      </c>
      <c r="H367">
        <v>4.5</v>
      </c>
      <c r="I367">
        <v>180</v>
      </c>
      <c r="J367">
        <v>4836</v>
      </c>
      <c r="K367">
        <v>6.5</v>
      </c>
      <c r="L367">
        <v>180</v>
      </c>
      <c r="M367">
        <v>35</v>
      </c>
      <c r="N367">
        <v>220</v>
      </c>
      <c r="O367">
        <v>60</v>
      </c>
      <c r="P367">
        <v>80</v>
      </c>
      <c r="Q367">
        <v>0</v>
      </c>
      <c r="R367">
        <v>198.63721589599001</v>
      </c>
    </row>
    <row r="368" spans="6:18" x14ac:dyDescent="0.35">
      <c r="F368">
        <v>78</v>
      </c>
      <c r="G368">
        <v>24</v>
      </c>
      <c r="H368">
        <v>4.5</v>
      </c>
      <c r="I368">
        <v>180</v>
      </c>
      <c r="J368">
        <v>5208</v>
      </c>
      <c r="K368">
        <v>6.5</v>
      </c>
      <c r="L368">
        <v>180</v>
      </c>
      <c r="M368">
        <v>35</v>
      </c>
      <c r="N368">
        <v>220</v>
      </c>
      <c r="O368">
        <v>60</v>
      </c>
      <c r="P368">
        <v>80</v>
      </c>
      <c r="Q368">
        <v>0</v>
      </c>
      <c r="R368">
        <v>198.032863064167</v>
      </c>
    </row>
    <row r="369" spans="6:18" x14ac:dyDescent="0.35">
      <c r="F369">
        <v>68</v>
      </c>
      <c r="G369">
        <v>26</v>
      </c>
      <c r="H369">
        <v>4.5</v>
      </c>
      <c r="I369">
        <v>180</v>
      </c>
      <c r="J369">
        <v>3348</v>
      </c>
      <c r="K369">
        <v>6.5</v>
      </c>
      <c r="L369">
        <v>180</v>
      </c>
      <c r="M369">
        <v>35</v>
      </c>
      <c r="N369">
        <v>220</v>
      </c>
      <c r="O369">
        <v>60</v>
      </c>
      <c r="P369">
        <v>80</v>
      </c>
      <c r="Q369">
        <v>0</v>
      </c>
      <c r="R369">
        <v>193.08427534736799</v>
      </c>
    </row>
    <row r="370" spans="6:18" x14ac:dyDescent="0.35">
      <c r="F370">
        <v>70</v>
      </c>
      <c r="G370">
        <v>26</v>
      </c>
      <c r="H370">
        <v>4.5</v>
      </c>
      <c r="I370">
        <v>180</v>
      </c>
      <c r="J370">
        <v>3720</v>
      </c>
      <c r="K370">
        <v>6.5</v>
      </c>
      <c r="L370">
        <v>180</v>
      </c>
      <c r="M370">
        <v>35</v>
      </c>
      <c r="N370">
        <v>220</v>
      </c>
      <c r="O370">
        <v>60</v>
      </c>
      <c r="P370">
        <v>80</v>
      </c>
      <c r="Q370">
        <v>0</v>
      </c>
      <c r="R370">
        <v>193.138127190018</v>
      </c>
    </row>
    <row r="371" spans="6:18" x14ac:dyDescent="0.35">
      <c r="F371">
        <v>72</v>
      </c>
      <c r="G371">
        <v>26</v>
      </c>
      <c r="H371">
        <v>4.5</v>
      </c>
      <c r="I371">
        <v>180</v>
      </c>
      <c r="J371">
        <v>4092</v>
      </c>
      <c r="K371">
        <v>6.5</v>
      </c>
      <c r="L371">
        <v>180</v>
      </c>
      <c r="M371">
        <v>35</v>
      </c>
      <c r="N371">
        <v>220</v>
      </c>
      <c r="O371">
        <v>60</v>
      </c>
      <c r="P371">
        <v>80</v>
      </c>
      <c r="Q371">
        <v>0</v>
      </c>
      <c r="R371">
        <v>193.12878212591599</v>
      </c>
    </row>
    <row r="372" spans="6:18" x14ac:dyDescent="0.35">
      <c r="F372">
        <v>74</v>
      </c>
      <c r="G372">
        <v>26</v>
      </c>
      <c r="H372">
        <v>4.5</v>
      </c>
      <c r="I372">
        <v>180</v>
      </c>
      <c r="J372">
        <v>4464</v>
      </c>
      <c r="K372">
        <v>6.5</v>
      </c>
      <c r="L372">
        <v>180</v>
      </c>
      <c r="M372">
        <v>35</v>
      </c>
      <c r="N372">
        <v>220</v>
      </c>
      <c r="O372">
        <v>60</v>
      </c>
      <c r="P372">
        <v>80</v>
      </c>
      <c r="Q372">
        <v>0</v>
      </c>
      <c r="R372">
        <v>195.47786605752199</v>
      </c>
    </row>
    <row r="373" spans="6:18" x14ac:dyDescent="0.35">
      <c r="F373">
        <v>76</v>
      </c>
      <c r="G373">
        <v>26</v>
      </c>
      <c r="H373">
        <v>4.5</v>
      </c>
      <c r="I373">
        <v>180</v>
      </c>
      <c r="J373">
        <v>4836</v>
      </c>
      <c r="K373">
        <v>6.5</v>
      </c>
      <c r="L373">
        <v>180</v>
      </c>
      <c r="M373">
        <v>35</v>
      </c>
      <c r="N373">
        <v>220</v>
      </c>
      <c r="O373">
        <v>60</v>
      </c>
      <c r="P373">
        <v>80</v>
      </c>
      <c r="Q373">
        <v>0</v>
      </c>
      <c r="R373">
        <v>198.611769272614</v>
      </c>
    </row>
    <row r="374" spans="6:18" x14ac:dyDescent="0.35">
      <c r="F374">
        <v>78</v>
      </c>
      <c r="G374">
        <v>26</v>
      </c>
      <c r="H374">
        <v>4.5</v>
      </c>
      <c r="I374">
        <v>180</v>
      </c>
      <c r="J374">
        <v>5208</v>
      </c>
      <c r="K374">
        <v>6.5</v>
      </c>
      <c r="L374">
        <v>180</v>
      </c>
      <c r="M374">
        <v>35</v>
      </c>
      <c r="N374">
        <v>220</v>
      </c>
      <c r="O374">
        <v>60</v>
      </c>
      <c r="P374">
        <v>80</v>
      </c>
      <c r="Q374">
        <v>0</v>
      </c>
      <c r="R374">
        <v>197.78504977412399</v>
      </c>
    </row>
    <row r="375" spans="6:18" x14ac:dyDescent="0.35">
      <c r="F375">
        <v>68</v>
      </c>
      <c r="G375">
        <v>28</v>
      </c>
      <c r="H375">
        <v>4.5</v>
      </c>
      <c r="I375">
        <v>180</v>
      </c>
      <c r="J375">
        <v>3348</v>
      </c>
      <c r="K375">
        <v>6.5</v>
      </c>
      <c r="L375">
        <v>180</v>
      </c>
      <c r="M375">
        <v>35</v>
      </c>
      <c r="N375">
        <v>220</v>
      </c>
      <c r="O375">
        <v>60</v>
      </c>
      <c r="P375">
        <v>80</v>
      </c>
      <c r="Q375">
        <v>0</v>
      </c>
      <c r="R375">
        <v>192.38774467725801</v>
      </c>
    </row>
    <row r="376" spans="6:18" x14ac:dyDescent="0.35">
      <c r="F376">
        <v>70</v>
      </c>
      <c r="G376">
        <v>28</v>
      </c>
      <c r="H376">
        <v>4.5</v>
      </c>
      <c r="I376">
        <v>180</v>
      </c>
      <c r="J376">
        <v>3720</v>
      </c>
      <c r="K376">
        <v>6.5</v>
      </c>
      <c r="L376">
        <v>180</v>
      </c>
      <c r="M376">
        <v>35</v>
      </c>
      <c r="N376">
        <v>220</v>
      </c>
      <c r="O376">
        <v>60</v>
      </c>
      <c r="P376">
        <v>80</v>
      </c>
      <c r="Q376">
        <v>0</v>
      </c>
      <c r="R376">
        <v>192.433513186575</v>
      </c>
    </row>
    <row r="377" spans="6:18" x14ac:dyDescent="0.35">
      <c r="F377">
        <v>72</v>
      </c>
      <c r="G377">
        <v>28</v>
      </c>
      <c r="H377">
        <v>4.5</v>
      </c>
      <c r="I377">
        <v>180</v>
      </c>
      <c r="J377">
        <v>4092</v>
      </c>
      <c r="K377">
        <v>6.5</v>
      </c>
      <c r="L377">
        <v>180</v>
      </c>
      <c r="M377">
        <v>35</v>
      </c>
      <c r="N377">
        <v>220</v>
      </c>
      <c r="O377">
        <v>60</v>
      </c>
      <c r="P377">
        <v>80</v>
      </c>
      <c r="Q377">
        <v>0</v>
      </c>
      <c r="R377">
        <v>192.60179478913901</v>
      </c>
    </row>
    <row r="378" spans="6:18" x14ac:dyDescent="0.35">
      <c r="F378">
        <v>74</v>
      </c>
      <c r="G378">
        <v>28</v>
      </c>
      <c r="H378">
        <v>4.5</v>
      </c>
      <c r="I378">
        <v>180</v>
      </c>
      <c r="J378">
        <v>4464</v>
      </c>
      <c r="K378">
        <v>6.5</v>
      </c>
      <c r="L378">
        <v>180</v>
      </c>
      <c r="M378">
        <v>35</v>
      </c>
      <c r="N378">
        <v>220</v>
      </c>
      <c r="O378">
        <v>60</v>
      </c>
      <c r="P378">
        <v>80</v>
      </c>
      <c r="Q378">
        <v>0</v>
      </c>
      <c r="R378">
        <v>194.96799415276001</v>
      </c>
    </row>
    <row r="379" spans="6:18" x14ac:dyDescent="0.35">
      <c r="F379">
        <v>76</v>
      </c>
      <c r="G379">
        <v>28</v>
      </c>
      <c r="H379">
        <v>4.5</v>
      </c>
      <c r="I379">
        <v>180</v>
      </c>
      <c r="J379">
        <v>4836</v>
      </c>
      <c r="K379">
        <v>6.5</v>
      </c>
      <c r="L379">
        <v>180</v>
      </c>
      <c r="M379">
        <v>35</v>
      </c>
      <c r="N379">
        <v>220</v>
      </c>
      <c r="O379">
        <v>60</v>
      </c>
      <c r="P379">
        <v>80</v>
      </c>
      <c r="Q379">
        <v>0</v>
      </c>
      <c r="R379">
        <v>198.015597367852</v>
      </c>
    </row>
    <row r="380" spans="6:18" x14ac:dyDescent="0.35">
      <c r="F380">
        <v>78</v>
      </c>
      <c r="G380">
        <v>28</v>
      </c>
      <c r="H380">
        <v>4.5</v>
      </c>
      <c r="I380">
        <v>180</v>
      </c>
      <c r="J380">
        <v>5208</v>
      </c>
      <c r="K380">
        <v>6.5</v>
      </c>
      <c r="L380">
        <v>180</v>
      </c>
      <c r="M380">
        <v>35</v>
      </c>
      <c r="N380">
        <v>220</v>
      </c>
      <c r="O380">
        <v>60</v>
      </c>
      <c r="P380">
        <v>80</v>
      </c>
      <c r="Q380">
        <v>0</v>
      </c>
      <c r="R380">
        <v>197.27366786936199</v>
      </c>
    </row>
  </sheetData>
  <mergeCells count="4">
    <mergeCell ref="A1:D1"/>
    <mergeCell ref="A8:B8"/>
    <mergeCell ref="A24:C24"/>
    <mergeCell ref="F1:R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EXECUTIVE DASHBOARD</vt:lpstr>
      <vt:lpstr>YIELD PREDICTOR</vt:lpstr>
      <vt:lpstr>DATA TABLES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2025-09-26T20:55:52Z</dcterms:created>
  <dcterms:modified xsi:type="dcterms:W3CDTF">2025-09-29T18:07:50Z</dcterms:modified>
</cp:coreProperties>
</file>