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1\Desktop\Embedded\"/>
    </mc:Choice>
  </mc:AlternateContent>
  <xr:revisionPtr revIDLastSave="0" documentId="13_ncr:1_{AFD48B06-3E8E-411F-9DA5-EE79BEB64CE2}" xr6:coauthVersionLast="46" xr6:coauthVersionMax="46" xr10:uidLastSave="{00000000-0000-0000-0000-000000000000}"/>
  <bookViews>
    <workbookView xWindow="-108" yWindow="-108" windowWidth="23256" windowHeight="12576" xr2:uid="{9366DD51-9332-4C92-A5A4-7924FC810A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E32" i="1"/>
  <c r="D34" i="1"/>
  <c r="D35" i="1"/>
  <c r="D36" i="1"/>
  <c r="D37" i="1"/>
  <c r="D38" i="1"/>
  <c r="D39" i="1"/>
  <c r="D40" i="1"/>
  <c r="D41" i="1"/>
  <c r="D42" i="1"/>
  <c r="D43" i="1"/>
  <c r="D44" i="1"/>
  <c r="D33" i="1"/>
  <c r="D32" i="1"/>
  <c r="C34" i="1"/>
  <c r="C35" i="1"/>
  <c r="C36" i="1"/>
  <c r="C37" i="1"/>
  <c r="C38" i="1"/>
  <c r="C39" i="1"/>
  <c r="C40" i="1"/>
  <c r="C41" i="1"/>
  <c r="C42" i="1"/>
  <c r="C43" i="1"/>
  <c r="C44" i="1"/>
  <c r="C33" i="1"/>
  <c r="C32" i="1"/>
  <c r="B36" i="1"/>
  <c r="B35" i="1"/>
  <c r="B32" i="1"/>
  <c r="B44" i="1"/>
  <c r="B43" i="1"/>
  <c r="B42" i="1"/>
  <c r="B41" i="1"/>
  <c r="B40" i="1"/>
  <c r="B39" i="1"/>
  <c r="F19" i="1"/>
  <c r="E19" i="1"/>
  <c r="D21" i="1"/>
  <c r="D22" i="1"/>
  <c r="D23" i="1"/>
  <c r="D24" i="1"/>
  <c r="D25" i="1"/>
  <c r="D26" i="1"/>
  <c r="D27" i="1"/>
  <c r="D28" i="1"/>
  <c r="D29" i="1"/>
  <c r="D20" i="1"/>
  <c r="D19" i="1"/>
  <c r="C21" i="1"/>
  <c r="C22" i="1"/>
  <c r="C23" i="1"/>
  <c r="C24" i="1"/>
  <c r="C25" i="1"/>
  <c r="C26" i="1"/>
  <c r="C27" i="1"/>
  <c r="C28" i="1"/>
  <c r="C29" i="1"/>
  <c r="C20" i="1"/>
  <c r="C19" i="1"/>
  <c r="B28" i="1"/>
  <c r="B27" i="1"/>
  <c r="B26" i="1"/>
  <c r="B24" i="1"/>
  <c r="B20" i="1"/>
  <c r="B22" i="1"/>
  <c r="B21" i="1"/>
  <c r="D2" i="1"/>
  <c r="E2" i="1" s="1"/>
  <c r="G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F2" i="1" l="1"/>
</calcChain>
</file>

<file path=xl/sharedStrings.xml><?xml version="1.0" encoding="utf-8"?>
<sst xmlns="http://schemas.openxmlformats.org/spreadsheetml/2006/main" count="29" uniqueCount="22">
  <si>
    <t>Input PWM</t>
  </si>
  <si>
    <t>Expected - Experimental</t>
  </si>
  <si>
    <t>Abs</t>
  </si>
  <si>
    <t>Sum Abs</t>
  </si>
  <si>
    <t>Sum Abs/total</t>
  </si>
  <si>
    <t>Measured Degrees</t>
  </si>
  <si>
    <t>Actual Degrees</t>
  </si>
  <si>
    <t>pwm1 = (int)(((2100.0/180.0)*(float)angle)+500);</t>
  </si>
  <si>
    <t>deg</t>
  </si>
  <si>
    <t>error</t>
  </si>
  <si>
    <t>Simple Linear Regression</t>
  </si>
  <si>
    <t>(tf, d) --&gt; (t1, t2, t3, t4) --&gt; (PWM1, PWM2, PWM3, PWM4)</t>
  </si>
  <si>
    <t>(tf, d) --&gt; (PWM1, PWM2, PWM3, PWM4)</t>
  </si>
  <si>
    <t>Low level thread convert 4 angles to PWM</t>
  </si>
  <si>
    <t>High level thread distance and angle to Angles (t1, t2, t3, t4)</t>
  </si>
  <si>
    <t xml:space="preserve">Measured Distance </t>
  </si>
  <si>
    <t>Input Distance x Inches when y = 0</t>
  </si>
  <si>
    <t>Input Distance y inches when x = 3.5</t>
  </si>
  <si>
    <t>Measured Distance</t>
  </si>
  <si>
    <t>Expected - Exerimental</t>
  </si>
  <si>
    <t>Sum</t>
  </si>
  <si>
    <t>inch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</si>
</sst>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8C4A-2054-44BF-8437-6954CD807EF5}">
  <dimension ref="A1:I44"/>
  <sheetViews>
    <sheetView tabSelected="1" topLeftCell="A17" workbookViewId="0">
      <selection activeCell="G20" sqref="G20"/>
    </sheetView>
  </sheetViews>
  <sheetFormatPr defaultRowHeight="14.4" x14ac:dyDescent="0.3"/>
  <cols>
    <col min="1" max="1" width="30.77734375" customWidth="1"/>
    <col min="2" max="2" width="16.77734375" customWidth="1"/>
    <col min="3" max="3" width="36.77734375" customWidth="1"/>
    <col min="4" max="4" width="20.88671875" customWidth="1"/>
    <col min="6" max="6" width="12.5546875" customWidth="1"/>
    <col min="7" max="7" width="23.77734375" customWidth="1"/>
  </cols>
  <sheetData>
    <row r="1" spans="1:9" x14ac:dyDescent="0.3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</row>
    <row r="2" spans="1:9" x14ac:dyDescent="0.3">
      <c r="A2">
        <v>2600</v>
      </c>
      <c r="B2">
        <v>180</v>
      </c>
      <c r="C2">
        <v>180</v>
      </c>
      <c r="D2">
        <f>B2-C2</f>
        <v>0</v>
      </c>
      <c r="E2">
        <f>ABS(D2)</f>
        <v>0</v>
      </c>
      <c r="F2">
        <f>SUM(E2:E10)</f>
        <v>16</v>
      </c>
      <c r="G2">
        <f>16/9</f>
        <v>1.7777777777777777</v>
      </c>
      <c r="H2" t="s">
        <v>8</v>
      </c>
      <c r="I2" t="s">
        <v>9</v>
      </c>
    </row>
    <row r="3" spans="1:9" x14ac:dyDescent="0.3">
      <c r="A3">
        <v>1550</v>
      </c>
      <c r="B3">
        <v>90</v>
      </c>
      <c r="C3">
        <v>92</v>
      </c>
      <c r="D3">
        <f>B3-C3</f>
        <v>-2</v>
      </c>
      <c r="E3">
        <f>ABS(D3)</f>
        <v>2</v>
      </c>
    </row>
    <row r="4" spans="1:9" x14ac:dyDescent="0.3">
      <c r="A4">
        <v>500</v>
      </c>
      <c r="B4">
        <v>0</v>
      </c>
      <c r="C4">
        <v>0</v>
      </c>
      <c r="D4">
        <f t="shared" ref="D4:D10" si="0">B4-C4</f>
        <v>0</v>
      </c>
      <c r="E4">
        <f t="shared" ref="E4:E10" si="1">ABS(D4)</f>
        <v>0</v>
      </c>
    </row>
    <row r="5" spans="1:9" x14ac:dyDescent="0.3">
      <c r="B5">
        <v>45</v>
      </c>
      <c r="C5">
        <v>46</v>
      </c>
      <c r="D5">
        <f t="shared" si="0"/>
        <v>-1</v>
      </c>
      <c r="E5">
        <f t="shared" si="1"/>
        <v>1</v>
      </c>
    </row>
    <row r="6" spans="1:9" x14ac:dyDescent="0.3">
      <c r="B6">
        <v>135</v>
      </c>
      <c r="C6">
        <v>136</v>
      </c>
      <c r="D6">
        <f t="shared" si="0"/>
        <v>-1</v>
      </c>
      <c r="E6">
        <f t="shared" si="1"/>
        <v>1</v>
      </c>
    </row>
    <row r="7" spans="1:9" x14ac:dyDescent="0.3">
      <c r="B7">
        <v>30</v>
      </c>
      <c r="C7">
        <v>27</v>
      </c>
      <c r="D7">
        <f t="shared" si="0"/>
        <v>3</v>
      </c>
      <c r="E7">
        <f t="shared" si="1"/>
        <v>3</v>
      </c>
    </row>
    <row r="8" spans="1:9" x14ac:dyDescent="0.3">
      <c r="B8">
        <v>60</v>
      </c>
      <c r="C8">
        <v>64</v>
      </c>
      <c r="D8">
        <f t="shared" si="0"/>
        <v>-4</v>
      </c>
      <c r="E8">
        <f t="shared" si="1"/>
        <v>4</v>
      </c>
    </row>
    <row r="9" spans="1:9" x14ac:dyDescent="0.3">
      <c r="B9">
        <v>120</v>
      </c>
      <c r="C9">
        <v>122</v>
      </c>
      <c r="D9">
        <f t="shared" si="0"/>
        <v>-2</v>
      </c>
      <c r="E9">
        <f t="shared" si="1"/>
        <v>2</v>
      </c>
    </row>
    <row r="10" spans="1:9" x14ac:dyDescent="0.3">
      <c r="B10">
        <v>150</v>
      </c>
      <c r="C10">
        <v>153</v>
      </c>
      <c r="D10">
        <f t="shared" si="0"/>
        <v>-3</v>
      </c>
      <c r="E10">
        <f t="shared" si="1"/>
        <v>3</v>
      </c>
    </row>
    <row r="11" spans="1:9" x14ac:dyDescent="0.3">
      <c r="C11" t="s">
        <v>10</v>
      </c>
    </row>
    <row r="12" spans="1:9" x14ac:dyDescent="0.3">
      <c r="C12" t="s">
        <v>7</v>
      </c>
    </row>
    <row r="13" spans="1:9" x14ac:dyDescent="0.3">
      <c r="C13" t="s">
        <v>11</v>
      </c>
    </row>
    <row r="14" spans="1:9" x14ac:dyDescent="0.3">
      <c r="C14" t="s">
        <v>12</v>
      </c>
    </row>
    <row r="15" spans="1:9" x14ac:dyDescent="0.3">
      <c r="C15" t="s">
        <v>13</v>
      </c>
    </row>
    <row r="16" spans="1:9" x14ac:dyDescent="0.3">
      <c r="C16" t="s">
        <v>14</v>
      </c>
    </row>
    <row r="18" spans="1:7" x14ac:dyDescent="0.3">
      <c r="A18" t="s">
        <v>16</v>
      </c>
      <c r="B18" t="s">
        <v>15</v>
      </c>
      <c r="C18" t="s">
        <v>1</v>
      </c>
      <c r="D18" t="s">
        <v>2</v>
      </c>
      <c r="E18" t="s">
        <v>3</v>
      </c>
      <c r="F18" t="s">
        <v>4</v>
      </c>
    </row>
    <row r="19" spans="1:7" x14ac:dyDescent="0.3">
      <c r="A19">
        <v>1</v>
      </c>
      <c r="B19">
        <v>1</v>
      </c>
      <c r="C19">
        <f>A19-B19</f>
        <v>0</v>
      </c>
      <c r="D19">
        <f>ABS(C19)</f>
        <v>0</v>
      </c>
      <c r="E19">
        <f>SUM(D19:D29)</f>
        <v>0.9375</v>
      </c>
      <c r="F19">
        <f>E19/11</f>
        <v>8.5227272727272721E-2</v>
      </c>
      <c r="G19" t="s">
        <v>21</v>
      </c>
    </row>
    <row r="20" spans="1:7" x14ac:dyDescent="0.3">
      <c r="A20">
        <v>1.5</v>
      </c>
      <c r="B20">
        <f>1+7/16</f>
        <v>1.4375</v>
      </c>
      <c r="C20">
        <f>A20-B20</f>
        <v>6.25E-2</v>
      </c>
      <c r="D20">
        <f>ABS(C20)</f>
        <v>6.25E-2</v>
      </c>
    </row>
    <row r="21" spans="1:7" x14ac:dyDescent="0.3">
      <c r="A21">
        <v>2</v>
      </c>
      <c r="B21">
        <f>2+1/16</f>
        <v>2.0625</v>
      </c>
      <c r="C21">
        <f t="shared" ref="C21:C29" si="2">A21-B21</f>
        <v>-6.25E-2</v>
      </c>
      <c r="D21">
        <f t="shared" ref="D21:D29" si="3">ABS(C21)</f>
        <v>6.25E-2</v>
      </c>
    </row>
    <row r="22" spans="1:7" x14ac:dyDescent="0.3">
      <c r="A22">
        <v>2.5</v>
      </c>
      <c r="B22">
        <f>2+7/16</f>
        <v>2.4375</v>
      </c>
      <c r="C22">
        <f t="shared" si="2"/>
        <v>6.25E-2</v>
      </c>
      <c r="D22">
        <f t="shared" si="3"/>
        <v>6.25E-2</v>
      </c>
    </row>
    <row r="23" spans="1:7" x14ac:dyDescent="0.3">
      <c r="A23">
        <v>3</v>
      </c>
      <c r="B23">
        <v>3</v>
      </c>
      <c r="C23">
        <f t="shared" si="2"/>
        <v>0</v>
      </c>
      <c r="D23">
        <f t="shared" si="3"/>
        <v>0</v>
      </c>
    </row>
    <row r="24" spans="1:7" x14ac:dyDescent="0.3">
      <c r="A24">
        <v>3.5</v>
      </c>
      <c r="B24">
        <f>3+7/16</f>
        <v>3.4375</v>
      </c>
      <c r="C24">
        <f t="shared" si="2"/>
        <v>6.25E-2</v>
      </c>
      <c r="D24">
        <f t="shared" si="3"/>
        <v>6.25E-2</v>
      </c>
    </row>
    <row r="25" spans="1:7" x14ac:dyDescent="0.3">
      <c r="A25">
        <v>4</v>
      </c>
      <c r="B25">
        <v>4</v>
      </c>
      <c r="C25">
        <f t="shared" si="2"/>
        <v>0</v>
      </c>
      <c r="D25">
        <f t="shared" si="3"/>
        <v>0</v>
      </c>
    </row>
    <row r="26" spans="1:7" x14ac:dyDescent="0.3">
      <c r="A26">
        <v>4.5</v>
      </c>
      <c r="B26">
        <f>4+5/16</f>
        <v>4.3125</v>
      </c>
      <c r="C26">
        <f t="shared" si="2"/>
        <v>0.1875</v>
      </c>
      <c r="D26">
        <f t="shared" si="3"/>
        <v>0.1875</v>
      </c>
    </row>
    <row r="27" spans="1:7" x14ac:dyDescent="0.3">
      <c r="A27">
        <v>5</v>
      </c>
      <c r="B27">
        <f>4+15/16</f>
        <v>4.9375</v>
      </c>
      <c r="C27">
        <f t="shared" si="2"/>
        <v>6.25E-2</v>
      </c>
      <c r="D27">
        <f t="shared" si="3"/>
        <v>6.25E-2</v>
      </c>
    </row>
    <row r="28" spans="1:7" x14ac:dyDescent="0.3">
      <c r="A28">
        <v>5.5</v>
      </c>
      <c r="B28">
        <f>5+5/16</f>
        <v>5.3125</v>
      </c>
      <c r="C28">
        <f t="shared" si="2"/>
        <v>0.1875</v>
      </c>
      <c r="D28">
        <f t="shared" si="3"/>
        <v>0.1875</v>
      </c>
    </row>
    <row r="29" spans="1:7" x14ac:dyDescent="0.3">
      <c r="A29">
        <v>6</v>
      </c>
      <c r="B29">
        <v>5.75</v>
      </c>
      <c r="C29">
        <f t="shared" si="2"/>
        <v>0.25</v>
      </c>
      <c r="D29">
        <f t="shared" si="3"/>
        <v>0.25</v>
      </c>
    </row>
    <row r="31" spans="1:7" x14ac:dyDescent="0.3">
      <c r="A31" t="s">
        <v>17</v>
      </c>
      <c r="B31" t="s">
        <v>18</v>
      </c>
      <c r="C31" t="s">
        <v>19</v>
      </c>
      <c r="D31" t="s">
        <v>2</v>
      </c>
      <c r="E31" t="s">
        <v>20</v>
      </c>
      <c r="F31" t="s">
        <v>4</v>
      </c>
    </row>
    <row r="32" spans="1:7" x14ac:dyDescent="0.3">
      <c r="A32">
        <v>-3</v>
      </c>
      <c r="B32">
        <f>-3-5/16</f>
        <v>-3.3125</v>
      </c>
      <c r="C32">
        <f>A32-B32</f>
        <v>0.3125</v>
      </c>
      <c r="D32">
        <f>ABS(C32)</f>
        <v>0.3125</v>
      </c>
      <c r="E32">
        <f>SUM(D32:D44)</f>
        <v>1.6875</v>
      </c>
      <c r="F32">
        <f>E32/13</f>
        <v>0.12980769230769232</v>
      </c>
      <c r="G32" t="s">
        <v>21</v>
      </c>
    </row>
    <row r="33" spans="1:4" x14ac:dyDescent="0.3">
      <c r="A33">
        <v>-2.5</v>
      </c>
      <c r="B33">
        <v>-2.75</v>
      </c>
      <c r="C33">
        <f>A33-B33</f>
        <v>0.25</v>
      </c>
      <c r="D33">
        <f>ABS(C33)</f>
        <v>0.25</v>
      </c>
    </row>
    <row r="34" spans="1:4" x14ac:dyDescent="0.3">
      <c r="A34">
        <v>-2</v>
      </c>
      <c r="B34">
        <v>-2.25</v>
      </c>
      <c r="C34">
        <f t="shared" ref="C34:C44" si="4">A34-B34</f>
        <v>0.25</v>
      </c>
      <c r="D34">
        <f t="shared" ref="D34:D44" si="5">ABS(C34)</f>
        <v>0.25</v>
      </c>
    </row>
    <row r="35" spans="1:4" x14ac:dyDescent="0.3">
      <c r="A35">
        <v>-1.5</v>
      </c>
      <c r="B35">
        <f>-1-11/16</f>
        <v>-1.6875</v>
      </c>
      <c r="C35">
        <f t="shared" si="4"/>
        <v>0.1875</v>
      </c>
      <c r="D35">
        <f t="shared" si="5"/>
        <v>0.1875</v>
      </c>
    </row>
    <row r="36" spans="1:4" x14ac:dyDescent="0.3">
      <c r="A36">
        <v>-1</v>
      </c>
      <c r="B36">
        <f>-1-2/16</f>
        <v>-1.125</v>
      </c>
      <c r="C36">
        <f t="shared" si="4"/>
        <v>0.125</v>
      </c>
      <c r="D36">
        <f t="shared" si="5"/>
        <v>0.125</v>
      </c>
    </row>
    <row r="37" spans="1:4" x14ac:dyDescent="0.3">
      <c r="A37">
        <v>-0.5</v>
      </c>
      <c r="B37">
        <v>-0.5</v>
      </c>
      <c r="C37">
        <f t="shared" si="4"/>
        <v>0</v>
      </c>
      <c r="D37">
        <f t="shared" si="5"/>
        <v>0</v>
      </c>
    </row>
    <row r="38" spans="1:4" x14ac:dyDescent="0.3">
      <c r="A38">
        <v>0</v>
      </c>
      <c r="B38">
        <v>0</v>
      </c>
      <c r="C38">
        <f t="shared" si="4"/>
        <v>0</v>
      </c>
      <c r="D38">
        <f t="shared" si="5"/>
        <v>0</v>
      </c>
    </row>
    <row r="39" spans="1:4" x14ac:dyDescent="0.3">
      <c r="A39">
        <v>0.5</v>
      </c>
      <c r="B39">
        <f>5/8</f>
        <v>0.625</v>
      </c>
      <c r="C39">
        <f t="shared" si="4"/>
        <v>-0.125</v>
      </c>
      <c r="D39">
        <f t="shared" si="5"/>
        <v>0.125</v>
      </c>
    </row>
    <row r="40" spans="1:4" x14ac:dyDescent="0.3">
      <c r="A40">
        <v>1</v>
      </c>
      <c r="B40">
        <f>1+1/8</f>
        <v>1.125</v>
      </c>
      <c r="C40">
        <f t="shared" si="4"/>
        <v>-0.125</v>
      </c>
      <c r="D40">
        <f t="shared" si="5"/>
        <v>0.125</v>
      </c>
    </row>
    <row r="41" spans="1:4" x14ac:dyDescent="0.3">
      <c r="A41">
        <v>1.5</v>
      </c>
      <c r="B41">
        <f>1+11/16</f>
        <v>1.6875</v>
      </c>
      <c r="C41">
        <f t="shared" si="4"/>
        <v>-0.1875</v>
      </c>
      <c r="D41">
        <f t="shared" si="5"/>
        <v>0.1875</v>
      </c>
    </row>
    <row r="42" spans="1:4" x14ac:dyDescent="0.3">
      <c r="A42">
        <v>2</v>
      </c>
      <c r="B42">
        <f>2+1/16</f>
        <v>2.0625</v>
      </c>
      <c r="C42">
        <f t="shared" si="4"/>
        <v>-6.25E-2</v>
      </c>
      <c r="D42">
        <f t="shared" si="5"/>
        <v>6.25E-2</v>
      </c>
    </row>
    <row r="43" spans="1:4" x14ac:dyDescent="0.3">
      <c r="A43">
        <v>2.5</v>
      </c>
      <c r="B43">
        <f>2+9/16</f>
        <v>2.5625</v>
      </c>
      <c r="C43">
        <f t="shared" si="4"/>
        <v>-6.25E-2</v>
      </c>
      <c r="D43">
        <f t="shared" si="5"/>
        <v>6.25E-2</v>
      </c>
    </row>
    <row r="44" spans="1:4" x14ac:dyDescent="0.3">
      <c r="A44">
        <v>3</v>
      </c>
      <c r="B44">
        <f>3</f>
        <v>3</v>
      </c>
      <c r="C44">
        <f t="shared" si="4"/>
        <v>0</v>
      </c>
      <c r="D44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2021-04-14T12:15:36Z</dcterms:created>
  <dcterms:modified xsi:type="dcterms:W3CDTF">2021-04-20T23:25:32Z</dcterms:modified>
</cp:coreProperties>
</file>