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RASANNA KUMAR\Desktop\"/>
    </mc:Choice>
  </mc:AlternateContent>
  <xr:revisionPtr revIDLastSave="0" documentId="13_ncr:1_{21F01543-CBC7-4D1A-B66C-175507319C3B}" xr6:coauthVersionLast="47" xr6:coauthVersionMax="47" xr10:uidLastSave="{00000000-0000-0000-0000-000000000000}"/>
  <bookViews>
    <workbookView xWindow="-108" yWindow="-108" windowWidth="23256" windowHeight="12456" activeTab="1" xr2:uid="{06E8B285-9EA9-4FAA-80B2-0F977CE68538}"/>
  </bookViews>
  <sheets>
    <sheet name="Moblie" sheetId="1" r:id="rId1"/>
    <sheet name="Mobi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I26" i="1" a="1"/>
  <c r="I26" i="1" s="1"/>
  <c r="I65" i="1" a="1"/>
  <c r="I65" i="1" s="1"/>
  <c r="I64" i="1" a="1"/>
  <c r="I64" i="1" s="1"/>
  <c r="K10" i="1" a="1"/>
  <c r="K10" i="1" s="1"/>
  <c r="K4" i="1" a="1"/>
  <c r="K4" i="1" s="1"/>
  <c r="K5" i="1" a="1"/>
  <c r="K5" i="1" s="1"/>
  <c r="K6" i="1" a="1"/>
  <c r="K6" i="1" s="1"/>
  <c r="K7" i="1" a="1"/>
  <c r="K7" i="1" s="1"/>
  <c r="K8" i="1" a="1"/>
  <c r="K8" i="1" s="1"/>
  <c r="K9" i="1" a="1"/>
  <c r="K9" i="1" s="1"/>
  <c r="K12" i="1" a="1"/>
  <c r="K12" i="1" s="1"/>
  <c r="K14" i="1" a="1"/>
  <c r="K14" i="1" s="1"/>
  <c r="K15" i="1" a="1"/>
  <c r="K15" i="1" s="1"/>
  <c r="K16" i="1" a="1"/>
  <c r="K16" i="1" s="1"/>
  <c r="K19" i="1" a="1"/>
  <c r="K19" i="1" s="1"/>
  <c r="K20" i="1" a="1"/>
  <c r="K20" i="1" s="1"/>
  <c r="K21" i="1" a="1"/>
  <c r="K21" i="1" s="1"/>
  <c r="K22" i="1" a="1"/>
  <c r="K22" i="1" s="1"/>
  <c r="K23" i="1" a="1"/>
  <c r="K23" i="1" s="1"/>
  <c r="K28" i="1" a="1"/>
  <c r="K28" i="1" s="1"/>
  <c r="K29" i="1" a="1"/>
  <c r="K29" i="1" s="1"/>
  <c r="K30" i="1" a="1"/>
  <c r="K30" i="1" s="1"/>
  <c r="K31" i="1" a="1"/>
  <c r="K31" i="1" s="1"/>
  <c r="K32" i="1" a="1"/>
  <c r="K32" i="1" s="1"/>
  <c r="K33" i="1" a="1"/>
  <c r="K33" i="1" s="1"/>
  <c r="K35" i="1" a="1"/>
  <c r="K35" i="1" s="1"/>
  <c r="K36" i="1" a="1"/>
  <c r="K36" i="1" s="1"/>
  <c r="K37" i="1" a="1"/>
  <c r="K37" i="1" s="1"/>
  <c r="K38" i="1" a="1"/>
  <c r="K38" i="1" s="1"/>
  <c r="K39" i="1" a="1"/>
  <c r="K39" i="1" s="1"/>
  <c r="K40" i="1" a="1"/>
  <c r="K40"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5" i="1" a="1"/>
  <c r="K55" i="1" s="1"/>
  <c r="K56" i="1" a="1"/>
  <c r="K56" i="1" s="1"/>
  <c r="K57" i="1" a="1"/>
  <c r="K57" i="1" s="1"/>
  <c r="K58" i="1" a="1"/>
  <c r="K58" i="1" s="1"/>
  <c r="K59" i="1" a="1"/>
  <c r="K59" i="1" s="1"/>
  <c r="K62" i="1" a="1"/>
  <c r="K62" i="1" s="1"/>
  <c r="K69" i="1" a="1"/>
  <c r="K69" i="1" s="1"/>
  <c r="K71" i="1" a="1"/>
  <c r="K71" i="1" s="1"/>
  <c r="K72" i="1" a="1"/>
  <c r="K72" i="1" s="1"/>
  <c r="K73" i="1" a="1"/>
  <c r="K73" i="1" s="1"/>
  <c r="K74" i="1" a="1"/>
  <c r="K74" i="1" s="1"/>
  <c r="K77" i="1" a="1"/>
  <c r="K77" i="1" s="1"/>
  <c r="K78" i="1" a="1"/>
  <c r="K78" i="1" s="1"/>
  <c r="K79" i="1" a="1"/>
  <c r="K79" i="1" s="1"/>
  <c r="K82" i="1" a="1"/>
  <c r="K82" i="1" s="1"/>
  <c r="K83" i="1" a="1"/>
  <c r="K83" i="1" s="1"/>
  <c r="K84" i="1" a="1"/>
  <c r="K84" i="1" s="1"/>
  <c r="K85" i="1" a="1"/>
  <c r="K85" i="1" s="1"/>
  <c r="K86" i="1" a="1"/>
  <c r="K86" i="1" s="1"/>
  <c r="K87" i="1" a="1"/>
  <c r="K87" i="1" s="1"/>
  <c r="K88" i="1" a="1"/>
  <c r="K88" i="1" s="1"/>
  <c r="K89" i="1" a="1"/>
  <c r="K89" i="1" s="1"/>
  <c r="K94" i="1" a="1"/>
  <c r="K94" i="1" s="1"/>
  <c r="K96" i="1" a="1"/>
  <c r="K96" i="1" s="1"/>
  <c r="K97" i="1" a="1"/>
  <c r="K97" i="1" s="1"/>
  <c r="K100" i="1" a="1"/>
  <c r="K100" i="1" s="1"/>
  <c r="K101" i="1" a="1"/>
  <c r="K101" i="1" s="1"/>
  <c r="K102" i="1" a="1"/>
  <c r="K102" i="1" s="1"/>
  <c r="K103" i="1" a="1"/>
  <c r="K103" i="1" s="1"/>
  <c r="K104" i="1" a="1"/>
  <c r="K104" i="1" s="1"/>
  <c r="K105" i="1" a="1"/>
  <c r="K105" i="1" s="1"/>
  <c r="K107" i="1" a="1"/>
  <c r="K107" i="1" s="1"/>
  <c r="K108" i="1" a="1"/>
  <c r="K108" i="1" s="1"/>
  <c r="K109" i="1" a="1"/>
  <c r="K109" i="1" s="1"/>
  <c r="K110" i="1" a="1"/>
  <c r="K110" i="1" s="1"/>
  <c r="K111" i="1" a="1"/>
  <c r="K111" i="1" s="1"/>
  <c r="K112" i="1" a="1"/>
  <c r="K112" i="1" s="1"/>
  <c r="K113" i="1" a="1"/>
  <c r="K113" i="1" s="1"/>
  <c r="K115" i="1" a="1"/>
  <c r="K115" i="1" s="1"/>
  <c r="K118" i="1" a="1"/>
  <c r="K118" i="1" s="1"/>
  <c r="K119" i="1" a="1"/>
  <c r="K119" i="1" s="1"/>
  <c r="K120" i="1" a="1"/>
  <c r="K120" i="1" s="1"/>
  <c r="K121" i="1" a="1"/>
  <c r="K121" i="1" s="1"/>
  <c r="K2" i="1" a="1"/>
  <c r="K2" i="1" s="1"/>
  <c r="J4" i="1" a="1"/>
  <c r="J4" i="1" s="1"/>
  <c r="J5" i="1" a="1"/>
  <c r="J5" i="1" s="1"/>
  <c r="J6" i="1" a="1"/>
  <c r="J6" i="1" s="1"/>
  <c r="J7" i="1" a="1"/>
  <c r="J7" i="1" s="1"/>
  <c r="J8" i="1" a="1"/>
  <c r="J8" i="1" s="1"/>
  <c r="J9" i="1" a="1"/>
  <c r="J9" i="1" s="1"/>
  <c r="J10" i="1" a="1"/>
  <c r="J10" i="1" s="1"/>
  <c r="J13" i="1" a="1"/>
  <c r="J13" i="1" s="1"/>
  <c r="J14" i="1" a="1"/>
  <c r="J14" i="1" s="1"/>
  <c r="J15" i="1" a="1"/>
  <c r="J15" i="1" s="1"/>
  <c r="J16" i="1" a="1"/>
  <c r="J16" i="1" s="1"/>
  <c r="J18" i="1" a="1"/>
  <c r="J18" i="1" s="1"/>
  <c r="J19" i="1" a="1"/>
  <c r="J19" i="1" s="1"/>
  <c r="J20" i="1" a="1"/>
  <c r="J20" i="1" s="1"/>
  <c r="J21" i="1" a="1"/>
  <c r="J21" i="1" s="1"/>
  <c r="J22" i="1" a="1"/>
  <c r="J22" i="1" s="1"/>
  <c r="J23" i="1" a="1"/>
  <c r="J23" i="1" s="1"/>
  <c r="J25" i="1" a="1"/>
  <c r="J25"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2" i="1" a="1"/>
  <c r="J62" i="1" s="1"/>
  <c r="J63" i="1" a="1"/>
  <c r="J63" i="1" s="1"/>
  <c r="J69" i="1" a="1"/>
  <c r="J69" i="1" s="1"/>
  <c r="J71" i="1" a="1"/>
  <c r="J71" i="1" s="1"/>
  <c r="J72" i="1" a="1"/>
  <c r="J72" i="1" s="1"/>
  <c r="J73" i="1" a="1"/>
  <c r="J73" i="1" s="1"/>
  <c r="J74" i="1" a="1"/>
  <c r="J74" i="1" s="1"/>
  <c r="J76" i="1" a="1"/>
  <c r="J76" i="1" s="1"/>
  <c r="J77" i="1" a="1"/>
  <c r="J77" i="1" s="1"/>
  <c r="J78" i="1" a="1"/>
  <c r="J78" i="1" s="1"/>
  <c r="J79" i="1" a="1"/>
  <c r="J79" i="1" s="1"/>
  <c r="J82" i="1" a="1"/>
  <c r="J82" i="1" s="1"/>
  <c r="J83" i="1" a="1"/>
  <c r="J83" i="1" s="1"/>
  <c r="J84" i="1" a="1"/>
  <c r="J84" i="1" s="1"/>
  <c r="J85" i="1" a="1"/>
  <c r="J85" i="1" s="1"/>
  <c r="J86" i="1" a="1"/>
  <c r="J86" i="1" s="1"/>
  <c r="J87" i="1" a="1"/>
  <c r="J87" i="1" s="1"/>
  <c r="J88" i="1" a="1"/>
  <c r="J88" i="1" s="1"/>
  <c r="J89" i="1" a="1"/>
  <c r="J89" i="1" s="1"/>
  <c r="J91" i="1" a="1"/>
  <c r="J91" i="1" s="1"/>
  <c r="J92" i="1" a="1"/>
  <c r="J92" i="1" s="1"/>
  <c r="J93" i="1" a="1"/>
  <c r="J93" i="1" s="1"/>
  <c r="J94" i="1" a="1"/>
  <c r="J94" i="1" s="1"/>
  <c r="J96" i="1" a="1"/>
  <c r="J96" i="1" s="1"/>
  <c r="J97" i="1" a="1"/>
  <c r="J97" i="1" s="1"/>
  <c r="J98" i="1" a="1"/>
  <c r="J98" i="1" s="1"/>
  <c r="J100" i="1" a="1"/>
  <c r="J100" i="1" s="1"/>
  <c r="J101" i="1" a="1"/>
  <c r="J101" i="1" s="1"/>
  <c r="J102" i="1" a="1"/>
  <c r="J102" i="1" s="1"/>
  <c r="J103" i="1" a="1"/>
  <c r="J103" i="1" s="1"/>
  <c r="J104" i="1" a="1"/>
  <c r="J104" i="1" s="1"/>
  <c r="J105" i="1" a="1"/>
  <c r="J105"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I2" i="1" a="1"/>
  <c r="I2" i="1" s="1"/>
  <c r="I17" i="1" a="1"/>
  <c r="I17" i="1" s="1"/>
  <c r="I12" i="1" a="1"/>
  <c r="I12" i="1" s="1"/>
  <c r="I11" i="1" a="1"/>
  <c r="I11" i="1" s="1"/>
  <c r="I4" i="1" a="1"/>
  <c r="I4" i="1" s="1"/>
  <c r="I5" i="1" a="1"/>
  <c r="I5" i="1" s="1"/>
  <c r="I6" i="1" a="1"/>
  <c r="I6" i="1" s="1"/>
  <c r="I7" i="1" a="1"/>
  <c r="I7" i="1" s="1"/>
  <c r="I8" i="1" a="1"/>
  <c r="I8" i="1" s="1"/>
  <c r="I9" i="1" a="1"/>
  <c r="I9" i="1" s="1"/>
  <c r="I10" i="1" a="1"/>
  <c r="I10" i="1" s="1"/>
  <c r="I13" i="1" a="1"/>
  <c r="I13" i="1" s="1"/>
  <c r="I14" i="1" a="1"/>
  <c r="I14" i="1" s="1"/>
  <c r="I15" i="1" a="1"/>
  <c r="I15" i="1" s="1"/>
  <c r="I16" i="1" a="1"/>
  <c r="I16" i="1" s="1"/>
  <c r="I18" i="1" a="1"/>
  <c r="I18" i="1" s="1"/>
  <c r="I19" i="1" a="1"/>
  <c r="I19" i="1" s="1"/>
  <c r="I20" i="1" a="1"/>
  <c r="I20" i="1" s="1"/>
  <c r="I21" i="1" a="1"/>
  <c r="I21" i="1" s="1"/>
  <c r="I22" i="1" a="1"/>
  <c r="I22" i="1" s="1"/>
  <c r="I23" i="1" a="1"/>
  <c r="I23" i="1" s="1"/>
  <c r="I25" i="1" a="1"/>
  <c r="I25"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2" i="1" a="1"/>
  <c r="I62" i="1" s="1"/>
  <c r="I63" i="1" a="1"/>
  <c r="I63"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1" i="1" a="1"/>
  <c r="I91" i="1" s="1"/>
  <c r="I92" i="1" a="1"/>
  <c r="I92" i="1" s="1"/>
  <c r="I93" i="1" a="1"/>
  <c r="I93" i="1" s="1"/>
  <c r="I94" i="1" a="1"/>
  <c r="I94"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H106" i="1" a="1"/>
  <c r="H106" i="1" s="1"/>
  <c r="H81" i="1" a="1"/>
  <c r="H81" i="1" s="1"/>
  <c r="H80" i="1" a="1"/>
  <c r="H80" i="1" s="1"/>
  <c r="H75" i="1" a="1"/>
  <c r="H75" i="1" s="1"/>
  <c r="H70" i="1" a="1"/>
  <c r="H70" i="1" s="1"/>
  <c r="H65" i="1" a="1"/>
  <c r="H65" i="1" s="1"/>
  <c r="H66" i="1" a="1"/>
  <c r="H66" i="1" s="1"/>
  <c r="H67" i="1" a="1"/>
  <c r="H67" i="1" s="1"/>
  <c r="H68" i="1" a="1"/>
  <c r="H68" i="1" s="1"/>
  <c r="H64" i="1" a="1"/>
  <c r="H64" i="1" s="1"/>
  <c r="H26" i="1" a="1"/>
  <c r="H26" i="1" s="1"/>
  <c r="H17" i="1" a="1"/>
  <c r="H17" i="1" s="1"/>
  <c r="H12" i="1" a="1"/>
  <c r="H12" i="1" s="1"/>
  <c r="H11" i="1" a="1"/>
  <c r="H11" i="1" s="1"/>
  <c r="H4" i="1" a="1"/>
  <c r="H4" i="1" s="1"/>
  <c r="H5" i="1" a="1"/>
  <c r="H5" i="1" s="1"/>
  <c r="H7" i="1" a="1"/>
  <c r="H7" i="1" s="1"/>
  <c r="H8" i="1" a="1"/>
  <c r="H8" i="1" s="1"/>
  <c r="H10" i="1" a="1"/>
  <c r="H10" i="1" s="1"/>
  <c r="H13" i="1" a="1"/>
  <c r="H13" i="1" s="1"/>
  <c r="H14" i="1" a="1"/>
  <c r="H14" i="1" s="1"/>
  <c r="H15" i="1" a="1"/>
  <c r="H15" i="1" s="1"/>
  <c r="H16" i="1" a="1"/>
  <c r="H16" i="1" s="1"/>
  <c r="H18" i="1" a="1"/>
  <c r="H18" i="1" s="1"/>
  <c r="H20" i="1" a="1"/>
  <c r="H20" i="1" s="1"/>
  <c r="H21" i="1" a="1"/>
  <c r="H21" i="1" s="1"/>
  <c r="H22" i="1" a="1"/>
  <c r="H22" i="1" s="1"/>
  <c r="H23" i="1" a="1"/>
  <c r="H23" i="1" s="1"/>
  <c r="H25" i="1" a="1"/>
  <c r="H25" i="1" s="1"/>
  <c r="H28" i="1" a="1"/>
  <c r="H28" i="1" s="1"/>
  <c r="H29" i="1" a="1"/>
  <c r="H29" i="1" s="1"/>
  <c r="H31" i="1" a="1"/>
  <c r="H31" i="1" s="1"/>
  <c r="H33" i="1" a="1"/>
  <c r="H33" i="1" s="1"/>
  <c r="H34" i="1" a="1"/>
  <c r="H34" i="1" s="1"/>
  <c r="H35" i="1" a="1"/>
  <c r="H35" i="1" s="1"/>
  <c r="H36" i="1" a="1"/>
  <c r="H36" i="1" s="1"/>
  <c r="H37" i="1" a="1"/>
  <c r="H37" i="1" s="1"/>
  <c r="H38" i="1" a="1"/>
  <c r="H38"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2" i="1" a="1"/>
  <c r="H62" i="1" s="1"/>
  <c r="H63" i="1" a="1"/>
  <c r="H63" i="1" s="1"/>
  <c r="H71" i="1" a="1"/>
  <c r="H71" i="1" s="1"/>
  <c r="H72" i="1" a="1"/>
  <c r="H72" i="1" s="1"/>
  <c r="H73" i="1" a="1"/>
  <c r="H73" i="1" s="1"/>
  <c r="H74" i="1" a="1"/>
  <c r="H74" i="1" s="1"/>
  <c r="H76" i="1" a="1"/>
  <c r="H76" i="1" s="1"/>
  <c r="H77" i="1" a="1"/>
  <c r="H77" i="1" s="1"/>
  <c r="H79" i="1" a="1"/>
  <c r="H79" i="1" s="1"/>
  <c r="H82" i="1" a="1"/>
  <c r="H82" i="1" s="1"/>
  <c r="H83" i="1" a="1"/>
  <c r="H83" i="1" s="1"/>
  <c r="H85" i="1" a="1"/>
  <c r="H85" i="1" s="1"/>
  <c r="H86" i="1" a="1"/>
  <c r="H86" i="1" s="1"/>
  <c r="H87" i="1" a="1"/>
  <c r="H87" i="1" s="1"/>
  <c r="H88" i="1" a="1"/>
  <c r="H88" i="1" s="1"/>
  <c r="H89" i="1" a="1"/>
  <c r="H89" i="1" s="1"/>
  <c r="H91" i="1" a="1"/>
  <c r="H91" i="1" s="1"/>
  <c r="H92" i="1" a="1"/>
  <c r="H92" i="1" s="1"/>
  <c r="H93" i="1" a="1"/>
  <c r="H93" i="1" s="1"/>
  <c r="H94" i="1" a="1"/>
  <c r="H94"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2" i="1" a="1"/>
  <c r="H2" i="1" s="1"/>
  <c r="G106" i="1" a="1"/>
  <c r="G106" i="1" s="1"/>
  <c r="G75" i="1" a="1"/>
  <c r="G75" i="1" s="1"/>
  <c r="G81" i="1" a="1"/>
  <c r="G81" i="1" s="1"/>
  <c r="G80" i="1" a="1"/>
  <c r="G80" i="1" s="1"/>
  <c r="G70" i="1" a="1"/>
  <c r="G70" i="1" s="1"/>
  <c r="G65" i="1" a="1"/>
  <c r="G65" i="1" s="1"/>
  <c r="G66" i="1" a="1"/>
  <c r="G66" i="1" s="1"/>
  <c r="G67" i="1" a="1"/>
  <c r="G67" i="1" s="1"/>
  <c r="G68" i="1" a="1"/>
  <c r="G68" i="1" s="1"/>
  <c r="G64" i="1" a="1"/>
  <c r="G64" i="1" s="1"/>
  <c r="F56" i="1" a="1"/>
  <c r="F56" i="1" s="1"/>
  <c r="G26" i="1" a="1"/>
  <c r="G26" i="1" s="1"/>
  <c r="G17" i="1" a="1"/>
  <c r="G17" i="1" s="1"/>
  <c r="G12" i="1" a="1"/>
  <c r="G12" i="1" s="1"/>
  <c r="G11" i="1" a="1"/>
  <c r="G11" i="1" s="1"/>
  <c r="G4" i="1" a="1"/>
  <c r="G4" i="1" s="1"/>
  <c r="G5" i="1" a="1"/>
  <c r="G5" i="1" s="1"/>
  <c r="G6" i="1" a="1"/>
  <c r="G6" i="1" s="1"/>
  <c r="G7" i="1" a="1"/>
  <c r="G7" i="1" s="1"/>
  <c r="G8" i="1" a="1"/>
  <c r="G8" i="1" s="1"/>
  <c r="G9" i="1" a="1"/>
  <c r="G9" i="1" s="1"/>
  <c r="G10" i="1" a="1"/>
  <c r="G10" i="1" s="1"/>
  <c r="G13" i="1" a="1"/>
  <c r="G13" i="1" s="1"/>
  <c r="G14" i="1" a="1"/>
  <c r="G14" i="1" s="1"/>
  <c r="G15" i="1" a="1"/>
  <c r="G15" i="1" s="1"/>
  <c r="G16" i="1" a="1"/>
  <c r="G16" i="1" s="1"/>
  <c r="G18" i="1" a="1"/>
  <c r="G18" i="1" s="1"/>
  <c r="G19" i="1" a="1"/>
  <c r="G19" i="1" s="1"/>
  <c r="G20" i="1" a="1"/>
  <c r="G20" i="1" s="1"/>
  <c r="G21" i="1" a="1"/>
  <c r="G21" i="1" s="1"/>
  <c r="G22" i="1" a="1"/>
  <c r="G22" i="1" s="1"/>
  <c r="G23" i="1" a="1"/>
  <c r="G23" i="1" s="1"/>
  <c r="G25" i="1" a="1"/>
  <c r="G25"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2" i="1" a="1"/>
  <c r="G62" i="1" s="1"/>
  <c r="G63" i="1" a="1"/>
  <c r="G63" i="1" s="1"/>
  <c r="G69" i="1" a="1"/>
  <c r="G69" i="1" s="1"/>
  <c r="G71" i="1" a="1"/>
  <c r="G71" i="1" s="1"/>
  <c r="G72" i="1" a="1"/>
  <c r="G72" i="1" s="1"/>
  <c r="G73" i="1" a="1"/>
  <c r="G73" i="1" s="1"/>
  <c r="G74" i="1" a="1"/>
  <c r="G74" i="1" s="1"/>
  <c r="G76" i="1" a="1"/>
  <c r="G76" i="1" s="1"/>
  <c r="G77" i="1" a="1"/>
  <c r="G77" i="1" s="1"/>
  <c r="G78" i="1" a="1"/>
  <c r="G78" i="1" s="1"/>
  <c r="G79" i="1" a="1"/>
  <c r="G79" i="1" s="1"/>
  <c r="G82" i="1" a="1"/>
  <c r="G82" i="1" s="1"/>
  <c r="G83" i="1" a="1"/>
  <c r="G83" i="1" s="1"/>
  <c r="G84" i="1" a="1"/>
  <c r="G84" i="1" s="1"/>
  <c r="G85" i="1" a="1"/>
  <c r="G85" i="1" s="1"/>
  <c r="G86" i="1" a="1"/>
  <c r="G86" i="1" s="1"/>
  <c r="G87" i="1" a="1"/>
  <c r="G87" i="1" s="1"/>
  <c r="G88" i="1" a="1"/>
  <c r="G88" i="1" s="1"/>
  <c r="G89" i="1" a="1"/>
  <c r="G89" i="1" s="1"/>
  <c r="G91" i="1" a="1"/>
  <c r="G91" i="1" s="1"/>
  <c r="G92" i="1" a="1"/>
  <c r="G92" i="1" s="1"/>
  <c r="G93" i="1" a="1"/>
  <c r="G93" i="1" s="1"/>
  <c r="G94" i="1" a="1"/>
  <c r="G94"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2" i="1" a="1"/>
  <c r="G2" i="1" s="1"/>
  <c r="F4" i="1" a="1"/>
  <c r="F4" i="1" s="1"/>
  <c r="F5" i="1" a="1"/>
  <c r="F5" i="1" s="1"/>
  <c r="F6" i="1" a="1"/>
  <c r="F6" i="1" s="1"/>
  <c r="F7" i="1" a="1"/>
  <c r="F7" i="1" s="1"/>
  <c r="F8" i="1" a="1"/>
  <c r="F8" i="1" s="1"/>
  <c r="F9" i="1" a="1"/>
  <c r="F9" i="1" s="1"/>
  <c r="F10" i="1" a="1"/>
  <c r="F10" i="1" s="1"/>
  <c r="F13" i="1" a="1"/>
  <c r="F13" i="1" s="1"/>
  <c r="F14" i="1" a="1"/>
  <c r="F14" i="1" s="1"/>
  <c r="F15" i="1" a="1"/>
  <c r="F15" i="1" s="1"/>
  <c r="F16" i="1" a="1"/>
  <c r="F16" i="1" s="1"/>
  <c r="F18" i="1" a="1"/>
  <c r="F18" i="1" s="1"/>
  <c r="F19" i="1" a="1"/>
  <c r="F19" i="1" s="1"/>
  <c r="F20" i="1" a="1"/>
  <c r="F20" i="1" s="1"/>
  <c r="F21" i="1" a="1"/>
  <c r="F21" i="1" s="1"/>
  <c r="F22" i="1" a="1"/>
  <c r="F22" i="1" s="1"/>
  <c r="F23" i="1" a="1"/>
  <c r="F23" i="1" s="1"/>
  <c r="F25" i="1" a="1"/>
  <c r="F25"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7" i="1" a="1"/>
  <c r="F57" i="1" s="1"/>
  <c r="F58" i="1" a="1"/>
  <c r="F58" i="1" s="1"/>
  <c r="F59" i="1" a="1"/>
  <c r="F59" i="1" s="1"/>
  <c r="F62" i="1" a="1"/>
  <c r="F62" i="1" s="1"/>
  <c r="F63" i="1" a="1"/>
  <c r="F63" i="1" s="1"/>
  <c r="F69" i="1" a="1"/>
  <c r="F69" i="1" s="1"/>
  <c r="F71" i="1" a="1"/>
  <c r="F71" i="1" s="1"/>
  <c r="F72" i="1" a="1"/>
  <c r="F72" i="1" s="1"/>
  <c r="F73" i="1" a="1"/>
  <c r="F73" i="1" s="1"/>
  <c r="F74" i="1" a="1"/>
  <c r="F74" i="1" s="1"/>
  <c r="F76" i="1" a="1"/>
  <c r="F76" i="1" s="1"/>
  <c r="F77" i="1" a="1"/>
  <c r="F77" i="1" s="1"/>
  <c r="F78" i="1" a="1"/>
  <c r="F78" i="1" s="1"/>
  <c r="F79" i="1" a="1"/>
  <c r="F79" i="1" s="1"/>
  <c r="F82" i="1" a="1"/>
  <c r="F82" i="1" s="1"/>
  <c r="F83" i="1" a="1"/>
  <c r="F83" i="1" s="1"/>
  <c r="F84" i="1" a="1"/>
  <c r="F84" i="1" s="1"/>
  <c r="F85" i="1" a="1"/>
  <c r="F85" i="1" s="1"/>
  <c r="F86" i="1" a="1"/>
  <c r="F86" i="1" s="1"/>
  <c r="F87" i="1" a="1"/>
  <c r="F87" i="1" s="1"/>
  <c r="F88" i="1" a="1"/>
  <c r="F88" i="1" s="1"/>
  <c r="F89" i="1" a="1"/>
  <c r="F89" i="1" s="1"/>
  <c r="F91" i="1" a="1"/>
  <c r="F91" i="1" s="1"/>
  <c r="F92" i="1" a="1"/>
  <c r="F92" i="1" s="1"/>
  <c r="F93" i="1" a="1"/>
  <c r="F93" i="1" s="1"/>
  <c r="F94" i="1" a="1"/>
  <c r="F94"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2" i="1" a="1"/>
  <c r="F2" i="1" s="1"/>
  <c r="J2" i="2" a="1"/>
  <c r="J3" i="2" a="1"/>
  <c r="J7" i="2" a="1"/>
  <c r="J11" i="2" a="1"/>
  <c r="J16" i="2" a="1"/>
  <c r="J21" i="2" a="1"/>
  <c r="J26" i="2" a="1"/>
  <c r="J30" i="2" a="1"/>
  <c r="J35" i="2" a="1"/>
  <c r="J39" i="2" a="1"/>
  <c r="J44" i="2" a="1"/>
  <c r="J48" i="2" a="1"/>
  <c r="J52" i="2" a="1"/>
  <c r="J58" i="2" a="1"/>
  <c r="J62" i="2" a="1"/>
  <c r="J71" i="2" a="1"/>
  <c r="J77" i="2" a="1"/>
  <c r="J83" i="2" a="1"/>
  <c r="J87" i="2" a="1"/>
  <c r="J96" i="2" a="1"/>
  <c r="J102" i="2" a="1"/>
  <c r="J107" i="2" a="1"/>
  <c r="J111" i="2" a="1"/>
  <c r="J115" i="2" a="1"/>
  <c r="J121" i="2" a="1"/>
  <c r="J4" i="2" a="1"/>
  <c r="J8" i="2" a="1"/>
  <c r="J12" i="2" a="1"/>
  <c r="J17" i="2" a="1"/>
  <c r="J22" i="2" a="1"/>
  <c r="J27" i="2" a="1"/>
  <c r="J31" i="2" a="1"/>
  <c r="J36" i="2" a="1"/>
  <c r="J40" i="2" a="1"/>
  <c r="J45" i="2" a="1"/>
  <c r="J49" i="2" a="1"/>
  <c r="J55" i="2" a="1"/>
  <c r="J59" i="2" a="1"/>
  <c r="J64" i="2" a="1"/>
  <c r="J72" i="2" a="1"/>
  <c r="J78" i="2" a="1"/>
  <c r="J84" i="2" a="1"/>
  <c r="J88" i="2" a="1"/>
  <c r="J97" i="2" a="1"/>
  <c r="J103" i="2" a="1"/>
  <c r="J108" i="2" a="1"/>
  <c r="J112" i="2" a="1"/>
  <c r="J118" i="2" a="1"/>
  <c r="J5" i="2" a="1"/>
  <c r="J9" i="2" a="1"/>
  <c r="J14" i="2" a="1"/>
  <c r="J19" i="2" a="1"/>
  <c r="J23" i="2" a="1"/>
  <c r="J28" i="2" a="1"/>
  <c r="J32" i="2" a="1"/>
  <c r="J37" i="2" a="1"/>
  <c r="J42" i="2" a="1"/>
  <c r="J46" i="2" a="1"/>
  <c r="J50" i="2" a="1"/>
  <c r="J56" i="2" a="1"/>
  <c r="J60" i="2" a="1"/>
  <c r="J65" i="2" a="1"/>
  <c r="J73" i="2" a="1"/>
  <c r="J79" i="2" a="1"/>
  <c r="J85" i="2" a="1"/>
  <c r="J89" i="2" a="1"/>
  <c r="J100" i="2" a="1"/>
  <c r="J104" i="2" a="1"/>
  <c r="J109" i="2" a="1"/>
  <c r="J113" i="2" a="1"/>
  <c r="J119" i="2" a="1"/>
  <c r="J6" i="2" a="1"/>
  <c r="J10" i="2" a="1"/>
  <c r="J15" i="2" a="1"/>
  <c r="J20" i="2" a="1"/>
  <c r="J24" i="2" a="1"/>
  <c r="J29" i="2" a="1"/>
  <c r="J33" i="2" a="1"/>
  <c r="J38" i="2" a="1"/>
  <c r="J43" i="2" a="1"/>
  <c r="J47" i="2" a="1"/>
  <c r="J51" i="2" a="1"/>
  <c r="J57" i="2" a="1"/>
  <c r="J61" i="2" a="1"/>
  <c r="J69" i="2" a="1"/>
  <c r="J74" i="2" a="1"/>
  <c r="J82" i="2" a="1"/>
  <c r="J86" i="2" a="1"/>
  <c r="J94" i="2" a="1"/>
  <c r="J101" i="2" a="1"/>
  <c r="J105" i="2" a="1"/>
  <c r="J110" i="2" a="1"/>
  <c r="J114" i="2" a="1"/>
  <c r="J120" i="2" a="1"/>
  <c r="J120" i="2" l="1"/>
  <c r="J114" i="2"/>
  <c r="J110" i="2"/>
  <c r="J105" i="2"/>
  <c r="J101" i="2"/>
  <c r="J94" i="2"/>
  <c r="J86" i="2"/>
  <c r="J82" i="2"/>
  <c r="J74" i="2"/>
  <c r="J69" i="2"/>
  <c r="J61" i="2"/>
  <c r="J57" i="2"/>
  <c r="J51" i="2"/>
  <c r="J47" i="2"/>
  <c r="J43" i="2"/>
  <c r="J38" i="2"/>
  <c r="J33" i="2"/>
  <c r="J29" i="2"/>
  <c r="J24" i="2"/>
  <c r="J20" i="2"/>
  <c r="J15" i="2"/>
  <c r="J10" i="2"/>
  <c r="J6" i="2"/>
  <c r="J119" i="2"/>
  <c r="J113" i="2"/>
  <c r="J109" i="2"/>
  <c r="J104" i="2"/>
  <c r="J100" i="2"/>
  <c r="J89" i="2"/>
  <c r="J85" i="2"/>
  <c r="J79" i="2"/>
  <c r="J73" i="2"/>
  <c r="J65" i="2"/>
  <c r="J60" i="2"/>
  <c r="J56" i="2"/>
  <c r="J50" i="2"/>
  <c r="J46" i="2"/>
  <c r="J42" i="2"/>
  <c r="J37" i="2"/>
  <c r="J32" i="2"/>
  <c r="J28" i="2"/>
  <c r="J23" i="2"/>
  <c r="J19" i="2"/>
  <c r="J14" i="2"/>
  <c r="J9" i="2"/>
  <c r="J5" i="2"/>
  <c r="J118" i="2"/>
  <c r="J112" i="2"/>
  <c r="J108" i="2"/>
  <c r="J103" i="2"/>
  <c r="J97" i="2"/>
  <c r="J88" i="2"/>
  <c r="J84" i="2"/>
  <c r="J78" i="2"/>
  <c r="J72" i="2"/>
  <c r="J64" i="2"/>
  <c r="J59" i="2"/>
  <c r="J55" i="2"/>
  <c r="J49" i="2"/>
  <c r="J45" i="2"/>
  <c r="J40" i="2"/>
  <c r="J36" i="2"/>
  <c r="J31" i="2"/>
  <c r="J27" i="2"/>
  <c r="J22" i="2"/>
  <c r="J17" i="2"/>
  <c r="J12" i="2"/>
  <c r="J8" i="2"/>
  <c r="J4" i="2"/>
  <c r="J121" i="2"/>
  <c r="J115" i="2"/>
  <c r="J111" i="2"/>
  <c r="J107" i="2"/>
  <c r="J102" i="2"/>
  <c r="J96" i="2"/>
  <c r="J87" i="2"/>
  <c r="J83" i="2"/>
  <c r="J77" i="2"/>
  <c r="J71" i="2"/>
  <c r="J62" i="2"/>
  <c r="J58" i="2"/>
  <c r="J52" i="2"/>
  <c r="J48" i="2"/>
  <c r="J44" i="2"/>
  <c r="J39" i="2"/>
  <c r="J35" i="2"/>
  <c r="J30" i="2"/>
  <c r="J26" i="2"/>
  <c r="J21" i="2"/>
  <c r="J16" i="2"/>
  <c r="J11" i="2"/>
  <c r="J7" i="2"/>
  <c r="J3" i="2"/>
  <c r="J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<sst xmlns="http://schemas.openxmlformats.org/spreadsheetml/2006/main" count="1334" uniqueCount="419">
  <si>
    <t>12 GB RAM,  512 GB ROM,  17.02 cm (6.7 inch) Display,  50MP + 50MP + 64MP  50MP Front Camera,  4500 mAh Battery,  8s Gen 3 Mobile Platform Processor,  1 Year on Handset and 6 Months on Accessories</t>
  </si>
  <si>
    <t>12 GB RAM,  512 GB ROM,  17.22 cm (6.78 inch) Full HD+ Super AMOLED Display,  50MP + 50MP + 12MP  50MP Front Camera,  5200 mAh Battery,  Snapdragon 8s Gen 3 Processor,  1 year manufacturer's warranty for handset &amp; 6 months for accessories</t>
  </si>
  <si>
    <t>8 GB RAM,  128 GB ROM,  15.75 cm (6.2 inch) Full HD+ Display,  50MP + 10MP + 12MP  12MP Front Camera,  4000 mAh Battery,   Exynos 2400 Processor,  1 Year Manufacturer Warranty for Device and 6 Months for In-Box Accessories</t>
  </si>
  <si>
    <t>8 GB RAM,  128 GB ROM,  17.02 cm (6.7 inch) Full HD+ Display,50MP + 12MP  10MP Front Camera,  4700 mAh Battery,  Exynos 2400e Processor,1 Year Manufacturer Warranty for Device and 6 Months for In-Box Accessories</t>
  </si>
  <si>
    <t>12 GB RAM,  256 GB ROM,  Expandable Upto 1 TB16.76 cm (6.6 inch) Full HD+ Display,50MP + 12MP + 5MP  32MP Front Camera,5000 mAh Battery,Exynos 1480 Processor,1 Year Manufacturer Warranty for Device and 6 Months for In-Box Accessories</t>
  </si>
  <si>
    <t>12 GB RAM,  512 GB ROM,17.22 cm (6.78 inch) Full HD+ Display,50MP + 50MP + 50MP  50MP Front Camera,5000 mAh Battery,Dimensity 8200 5G Processor,1 Year Manufacturer Warranty for Device and 6 Months Manufacturer Warranty for Inbox Accessories</t>
  </si>
  <si>
    <t>8 GB RAM,  256 GB ROM,15.49 cm (6.1 inch) Full HD+ Display,50MP + 10MP + 12MP  12MP Front Camera,3900 mAh Lithium Ion Battery,Qualcomm Snapdragon 8 Gen 2 Processor,1 Year Manufacturer Warranty for Device and 6 Months Manufacturer Warranty for In-Box Accessories</t>
  </si>
  <si>
    <t>8 GB RAM,  256 GB ROM,  Expandable Upto 1 TB16.76 cm (6.6 inch) Full HD+ Display,50MP + 12MP + 5MP  32MP Front Camera,5000 mAh Battery,Samsung Exynos 1480 Processor,1 Year Manufacturer Warranty for Device and 6 Months for In-Box Accessories</t>
  </si>
  <si>
    <t>8 GB RAM,  128 GB ROM,17.02 cm (6.7 inch) Display,48MP Rear Camera,  32MP Front Camera,5000 mAh Battery,1 Year Manufacturer Warranty for Handset and 6 Months Warranty for In the Box Accessories</t>
  </si>
  <si>
    <t>128 GB ROM,15.49 cm (6.1 inch) Super Retina XDR Display,12MP + 12MP  12MP Front Camera,A15 Bionic Chip Processor,1 year warranty for phone and 1 year warranty for in Box Accessories.</t>
  </si>
  <si>
    <t>128 GB ROM,15.49 cm (6.1 inch) Super Retina XDR Display,12MP + 12MP  12MP Front Camera,A14 Bionic Chip with Next Generation Neural Engine Processor,Ceramic ShieldIndustry-leading IP68 Water ResistanceAll Screen OLED Display,12MP TrueDepth Front Camera, with Night Mode, 4K Dolby Vision HDR Recording1 year warranty for phone and 1 year warranty for in Box Accessories.</t>
  </si>
  <si>
    <t>12 GB RAM,  256 GB ROM,17.22 cm (6.78 inch) Display,50MP Rear Camera,5000 mAh Battery,1 Year Brand Warranty</t>
  </si>
  <si>
    <t>8 GB RAM,  128 GB ROM,15.49 cm (6.1 inch) Full HD+ Display,64MP + 13MP  13MP Front Camera,4404 mAh Battery,Tensor G3 Processor,1 Year Domestic Warranty</t>
  </si>
  <si>
    <t>12 GB RAM,  256 GB ROM,17.02 cm (6.7 inch) Full HD+ Display,50MP + 32MP + 8MP  32MP Front Camera,4600 mAh Battery,Snapdragon 778G 5G Processor,1 Year Manufacturer Warranty for Phone and 6 Months Warranty for In the Box Accessories</t>
  </si>
  <si>
    <t>8 GB RAM,  256 GB ROM,17.22 cm (6.78 inch) Full HD+ Display,50MP + 50MP  50MP Front Camera,5500 mAh Battery,Snapdragon 7 Gen 3 Processor,1 Year Warranty on Handset and 6 Months Warranty on Accessories</t>
  </si>
  <si>
    <t>128 GB ROM,15.49 cm (6.1 inch) Super Retina XDR Display,12MP + 12MP  12MP Front Camera,A15 Bionic Chip, 6 Core Processor, Processor,1 year warranty for phone and 1 year warranty for in Box Accessories.</t>
  </si>
  <si>
    <t>16 GB RAM,  512 GB ROM,17.22 cm (6.78 inch) Display,50MP Rear Camera,5000 mAh Battery,1 Year Brand Warranty</t>
  </si>
  <si>
    <t>12 GB RAM,  256 GB ROM,  Expandable Upto 1 TB16.76 cm (6.6 inch) Full HD+ Display,50MP + 12MP + 5MP  32MP Front Camera,5000 mAh Battery,Samsung Exynos 1480 Processor,1 Year Manufacturer Warranty for Device and 6 Months for In-Box Accessories</t>
  </si>
  <si>
    <t>8 GB RAM,  128 GB ROM,15.49 cm (6.1 inch) Full HD+ Display,50MP + 10MP + 12MP  12MP Front Camera,3900 mAh Lithium Ion Battery,Qualcomm Snapdragon 8 Gen 2 Processor,1 Year Manufacturer Warranty for Device and 6 Months Manufacturer Warranty for In-Box Accessories</t>
  </si>
  <si>
    <t>12 GB RAM,  256 GB ROM,17.02 cm (6.7 inch) Full HD+ Display,50MP + 8MP  12MP Front Camera,5000 mAh Battery,Qualcomm Snapdragon 6 Gen 3 Processor,1 Year Manufacturer Warranty for Device and 6 Months for In-Box Accessories</t>
  </si>
  <si>
    <t>8 GB RAM,  256 GB ROM,15.96 cm (6.285 inch) Full HD+ Display,48MP + 12MP  12MP Front Camera,5100 mAh Battery,Tensor G4 Processor,1 Year Domestic Warranty</t>
  </si>
  <si>
    <t>12 GB RAM,  256 GB ROM,17.22 cm (6.78 inch) Full HD+ Display,50MP + 50MP  50MP Front Camera,5000 mAh Battery,7 Gen 3 Processor,1 Year Manufacturer Warranty for Device and 6 Months Manufacturer Warranty for Inbox Accessories</t>
  </si>
  <si>
    <t>12 GB RAM,  512 GB ROM,17.22 cm (6.78 inch) Full HD+ Super AMOLED Display,50MP + 50MP + 12MP  50MP Front Camera,5200 mAh Battery,Snapdragon 8s Gen 3 Processor,1 year manufacturer's warranty for handset &amp; 6 months for accessories</t>
  </si>
  <si>
    <t>8 GB RAM,  128 GB ROM,17.22 cm (6.78 inch) Display,50MP Rear Camera,5160 mAh Battery,1 Year</t>
  </si>
  <si>
    <t>8 GB RAM,  128 GB ROM,17.02 cm (6.7 inch) Display,50MP Rear Camera,  16MP Front Camera,5000 mAh Battery,domestic warranty of 12 months on phone &amp; 6 months on accessories</t>
  </si>
  <si>
    <t>12 GB RAM,  512 GB ROM,17.22 cm (6.78 inch) Full HD+ Display,50MP + 50MP  50MP Front Camera,5500 mAh Battery,Snapdragon 7 Gen 3 Processor,1 Year Warranty on Handset and 6 Months Warranty on Accessories</t>
  </si>
  <si>
    <t>12 GB RAM,  512 GB ROM,16.94 cm (6.67 inch) Display,50MP (OIS) + 8MP  20MP Front Camera,5000 mAh Battery,8s Gen3 Processor,1 Year Manufacturer Warranty for Phone and 6 Months Warranty for In the Box Accessories</t>
  </si>
  <si>
    <t>8 GB RAM,  256 GB ROM,  Expandable Upto 1 TB16.26 cm (6.4 inch) Full HD+ Display,50MP + 12MP + 5MP  32MP Front Camera,5000 mAh Battery,Exynos 1380, Octa Core Processor,1 Year Manufacturer Warranty for Device and 6 Months Manufacturer Warranty for In-Box Accessories</t>
  </si>
  <si>
    <t>12 GB RAM,  512 GB ROM,  Expandable Upto 1 TB17.02 cm (6.7 inch) Full HD+ Display,50MP + 8MP + 50MP  50MP Front Camera,5000 mAh Battery,Dimensity 7300 Energy Processor,1 Year Manufacturer Warranty for Device and 6 Months Manufacturer Warranty for Inbox Accessories</t>
  </si>
  <si>
    <t>8 GB RAM,  128 GB ROM,16.0 cm (6.3 inch) Full HD+ Display,50MP + 12MP  10.8MP Front Camera,4270 mAh Battery,Google Tensor G2 Processor,1 Year warranty</t>
  </si>
  <si>
    <t>8 GB RAM,  256 GB ROM,  17.22 cm (6.78 inch) Display,  50MP Rear Camera,  5500 mAh Battery,  1 year manufacturer warranty for device and 1 year manufacturer warranty for in-box accessories including batteries from the date of purchase</t>
  </si>
  <si>
    <t>8 GB RAM,  256 GB ROM,  15.49 cm (6.1 inch) Full HD+ Display,  50MP + 10MP + 12MP  12MP Front Camera,  3900 mAh Lithium Ion Battery,  Qualcomm Snapdragon 8 Gen 2 Processor,1 Year Manufacturer Warranty for Device and 6 Months Manufacturer Warranty for In-Box Accessories</t>
  </si>
  <si>
    <t>12 GB RAM,  512 GB ROM,17.22 cm (6.78 inch) Full HD+ Display,50MP + 50MP  50MP Front Camera,5500 mAh Battery,  Snapdragon 7 Gen 3 Processor,  1 Year Warranty on Handset and 6 Months Warranty on Accessories</t>
  </si>
  <si>
    <t>8 GB RAM,  256 GB ROM,15.49 cm (6.1 inch) Full HD+ Display,64MP + 13MP  13MP Front Camera,4404 mAh Battery,Tensor G3 Processor,1 Year Domestic Warranty</t>
  </si>
  <si>
    <t>8 GB RAM,  256 GB ROM,17.22 cm (6.78 inch) Full HD+ Display,50MP + 50MP  50MP Front Camera,5000 mAh Battery,7 Gen 3 Processor,1 Year Manufacturer Warranty for Device and 6 Months Manufacturer Warranty for Inbox Accessories</t>
  </si>
  <si>
    <t>8 GB RAM,  128 GB ROM,17.22 cm (6.78 inch) Display,50MP Rear Camera,5500 mAh Battery,1 Year Brand Warranty</t>
  </si>
  <si>
    <t>8 GB RAM,  256 GB ROM,16.26 cm (6.4 inch) Full HD+ Display,12MP + 12MP + 8MP (OIS)  32MP Front Camera,4500 mAh Lithium-ion Battery,Snapdragon 888 Processor,1 Year Manufacturer Warranty for Device and 6 Months Manufacturer Warranty for In-Box Accessories</t>
  </si>
  <si>
    <t>8 GB RAM,  256 GB ROM,17.09 cm (6.73 inch) Full HD+ Display,50MP + 50MP + 50MP  32MP Front Camera,4600 mAh Lithium Polymer Battery,Snapdragon 8 Gen 1 Processor,1 Year Manufacturer Warranty for Phone and 6 Months Warranty for In the Box Accessories</t>
  </si>
  <si>
    <t>12 GB RAM,  256 GB ROM,17.12 cm (6.74 inch) Full HD+ Display,50MP + 64MP + 8MP  32MP Front Camera,4700 mAh Battery,Snapdragon 8+ Gen 1 Processor,1 Year Manufacturer Warranty for Phone and 6 Months Warranty for In the Box Accessories</t>
  </si>
  <si>
    <t>12 GB RAM,  256 GB ROM,17.22 cm (6.78 inch) Full HD+ Display,50MP + 12MP + 12MP  32MP Front Camera,4810 mAh Battery,Dimensity 9200 Processor,1 Year Handset and 6 Months Accessories</t>
  </si>
  <si>
    <t>8 GB RAM,  256 GB ROM,17.22 cm (6.78 inch) Full HD+ Display,50MP + 50MP + 50MP  50MP Front Camera,5000 mAh Battery,Dimensity 8200 5G Processor,1 Year Manufacturer Warranty for Device and 6 Months Manufacturer Warranty for Inbox Accessories</t>
  </si>
  <si>
    <t>8 GB RAM,  128 GB ROM,16.26 cm (6.4 inch) Full HD+ Super AMOLED Display,50MP + 12MP + 8MP  10MP Front Camera,4500 mAh Battery,Qualcomm SM8450 Snapdragon 8 Gen 1 Processor,1 Year Manufacturer Warranty for Device and 6 Months Manufacturer Warranty for In-Box Accessories</t>
  </si>
  <si>
    <t>12 GB RAM,  128 GB ROM,17.02 cm (6.7 inch) Quad HD+ Display,50MP + 48MP + 12MP  10.8MP Front Camera,4926 mAh Battery,Google Tensor G2 Processor,1 Year Domestic Warranty</t>
  </si>
  <si>
    <t>8 GB RAM,  256 GB ROM,17.53 cm (6.9 inch) Display,64MP Rear Camera,4200 mAh Battery,Brand Warranty of 1 Year Available for Mobile and 6 Months for Accessories</t>
  </si>
  <si>
    <t>8 GB RAM,  128 GB ROM,17.02 cm (6.7 inch) Display,48MP Rear Camera,4500 mAh Battery,1 Year Warranty</t>
  </si>
  <si>
    <t>12 GB RAM,  256 GB ROM,17.22 cm (6.78 inch) Full HD+ AMOLED Display,50MP + 12MP + 8MP  50MP Front Camera,4600 mAh Battery,Dimensity 8200 Processor,1 Year Manufacturer Warranty for Phone and 6 Months Warranty for In the Box Accessories</t>
  </si>
  <si>
    <t>8 GB RAM,  256 GB ROM,17.22 cm (6.78 inch) Display,50MP Rear Camera,5160 mAh Battery,1 Year on Handset and 6 Months on Accessories</t>
  </si>
  <si>
    <t>128 GB ROM,15.49 cm (6.1 inch) Liquid Retina HD Display,12MP + 12MP  12MP Front Camera,A13 Bionic Chip Processor,1 year warranty for phone and 1 year warranty for in Box Accessories.</t>
  </si>
  <si>
    <t>64 GB ROM,11.94 cm (4.7 inch) Retina HD Display,12MP Rear Camera,  7MP Front Camera,A13 Bionic Chip with 3rd Gen Neural Engine Processor,Water and Dust Resistant (1 meter for Upto 30 minutes, IP67)Fast Charge CapableWireless charging (Works with Qi Chargers  Qi Chargers are Sold Separately1 year warranty for phone and 1 year warranty for in Box Accessories.</t>
  </si>
  <si>
    <t>64 GB ROM,15.49 cm (6.1 inch) Display,12MP Rear Camera,  7MP Front Camera,A12 Bionic Chip Processor,iOS 13 Compatible1 year warranty for phone and 1 year warranty for in Box Accessories.</t>
  </si>
  <si>
    <t>8 GB RAM,  128 GB ROM,  Expandable Upto 1 TB17.02 cm (6.7 inch) Full HD+ Display,108MP + 12MP + 5MP + 5MP  32MP Front Camera,5000 mAh Li-ion Battery,Qualcomm Snapdragon 778G Processor,1 Year Manufacturer Warranty for Device and 6 Months Manufacturer Warranty for In-Box</t>
  </si>
  <si>
    <t>64 GB ROM,15.5 cm (6.102 inch) Display,12MP Rear Camera,  7MP Front Camera,A12 Bionic Chip Processor,iOS 13 Compatible1 year warranty for phone and 1 year warranty for in Box Accessories.</t>
  </si>
  <si>
    <t>8 GB RAM,  256 GB ROM,43.66 cm (17.19 cm) Full HD+ Display,50MP (Main) + 50MP (2X Tele Photo) + 8MP (Ultra-Wide)  32MP Front Camera,5000 mAh Battery,7s Gen3 Processor,1 Year Manufacturing Warranty</t>
  </si>
  <si>
    <t>12 GB RAM,  256 GB ROM,16.36 cm (6.44 inch) Full HD+ Display,64MP + 12MP + 8MP + 2MP  32MP + 8MP Dual Front Camera,4200 mAh Battery,5G PhoneQualcomm Snapdragon 865 Processor,65W Superdart ChargeBrand Warranty of 1 Year Available for Mobile and 6 Months for Accessories</t>
  </si>
  <si>
    <t>6 GB RAM,  128 GB ROM,15.6 cm (6.14 inch) Full HD+ Display,12.2MP + 12MP  8MP Front Camera,4410 mAh Battery,Google Tensor Processor,1 Year Brand Warranty</t>
  </si>
  <si>
    <t>8 GB RAM,  256 GB ROM,17.02 cm (6.7 inch) Full HD+ Display,50MP + 8MP + 50MP  32MP Front Camera,5200 mAh Battery,Snapdragon 7s Gen2 Processor,1 Year Manufacturer Warranty for Device and 6 Months Manufacturer Warranty for Inbox Accessories</t>
  </si>
  <si>
    <t>8 GB RAM,  256 GB ROM,  Expandable Upto 1 TB17.02 cm (6.7 inch) Full HD+ Display,50MP + 8MP + 2MP  32MP Front Camera,5000 mAh Battery,Dimensity 7300 Energy Processor,1 Year Manufacturer Warranty for Device and 6 Months Manufacturer Warranty for Inbox Accessories</t>
  </si>
  <si>
    <t>8 GB RAM,  256 GB ROM,17.2 cm (6.77 inch) Display,50MP + 50MP  50MP Front Camera,6000 mAh Battery,7 Gen 3 Processor,1 Year Manufacturer Warranty for Device and 6 Months Warranty for Inbox Accessories</t>
  </si>
  <si>
    <t>8 GB RAM,  256 GB ROM,17.22 cm (6.78 inch) Full HD+ Display,50MP + 8MP + 50MP  32MP Front Camera,5500 mAh Battery,8s Gen 3 Mobile Platform Processor,1 Year Manufacturer Warranty for Device and 6 Months Manufacturer Warranty for Inbox Accessories</t>
  </si>
  <si>
    <t>12 GB RAM,  512 GB ROM,17.22 cm (6.78 inch) Full HD+ Display,50MP + 50MP + 50MP  50MP Front Camera,5500 mAh Battery,Dimensity 9200+ Processor,1 Year Warranty on Handset and 6 Months Warranty on Accessories</t>
  </si>
  <si>
    <t>8 GB RAM,  256 GB ROM,17.27 cm (6.8 inch) Display,64MP Rear Camera,5160 mAh Battery,12 months on smart phone &amp; 6 months on accessories in the box domestic warranty</t>
  </si>
  <si>
    <t>12 GB RAM,  256 GB ROM,17.22 cm (6.78 inch) Display,50MP Rear Camera,5160 mAh Battery,1 Year</t>
  </si>
  <si>
    <t>12 GB RAM,  256 GB ROM,17.02 cm (6.7 inch) Display,48MP Rear Camera,  32MP Front Camera,5000 mAh Battery,12 months</t>
  </si>
  <si>
    <t>8 GB RAM,  256 GB ROM,17.22 cm (6.78 inch) Display,50MP Rear Camera,5160 mAh Battery,1 Year</t>
  </si>
  <si>
    <t>16 GB RAM,  256 GB ROM,17.12 cm (6.74 inch) Display,50MP Rear Camera,5000 mAh Battery,Domestic 1 Year of Device &amp; 6 Months for In-Box Accessories</t>
  </si>
  <si>
    <t>8 GB RAM,  128 GB ROM,15.49 cm (6.1 inch) Full HD+ Display,50MP + 12MP + 10MP  10MP Front Camera,3700 mAh Lithium-ion Battery,Snapdragon 8 Gen 1 Processor,1 Year Manufacturer Warranty for Device and 6 Months Manufacturer Warranty for In-Box Accessories</t>
  </si>
  <si>
    <t>8 GB RAM,  256 GB ROM,16.26 cm (6.4 inch) Full HD+ Display,50MP + 12MP  10MP Front Camera,4500 mAh Battery,Exynos 2200 Processor,1 Year Manufacturer Warranty for Device and 6 Months for In-Box Accessories</t>
  </si>
  <si>
    <t>12 GB RAM,  512 GB ROM,17.22 cm (6.78 inch) Display,50MP Rear Camera,5500 mAh Battery,1 Year</t>
  </si>
  <si>
    <t>12 GB RAM,  512 GB ROM,16.64 cm (6.55 inch) Display,50MP Rear Camera,  32MP + 32MP Dual Front Camera,4700 mAh Battery,8s Gen 3 Mobile Platform Processor,1 Year Manufacturer Warranty for Phone and 6 Months Warranty for In the Box Accessories</t>
  </si>
  <si>
    <t>8 GB RAM,  128 GB ROM,16.94 cm (6.67 inch) Full HD+ Display,64MP + 13MP + 5MP  20MP Front Camera,5000 mAh Li-ion Polymer Battery,Qualcomm Snapdragon 865 Processor,144Hz Intelligent AdaptiveSync Display,33W Dual Split Flash Charge1 Year Manufacturer Warranty for Device and 6 Months Manufacturer Warranty for In-box Accessories</t>
  </si>
  <si>
    <t>12 GB RAM,  512 GB ROM,16.94 cm (6.67 inch) Display,50MP + 50MP + 8MP  20MP Front Camera,6200 mAh Battery,7s Gen 3 Processor,1 Year Manufacturer Warranty for Phone and 6 Months Warranty for In the Box Accessories</t>
  </si>
  <si>
    <t>8 GB RAM,  128 GB ROM,15.75 cm (6.2 inch) Full HD+ Display,50MP + 10MP + 12MP  12MP Front Camera,4000 mAh Battery,Exynos 2400 Processor,1 Year Manufacturer Warranty for Device and 6 Months for In-Box Accessories</t>
  </si>
  <si>
    <t>8 GB RAM,  128 GB ROM,16.26 cm (6.4 inch) Full HD+ Display,12MP + 12MP + 8MP (OIS)  32MP Front Camera,4500 mAh Lithium-ion Battery,Snapdragon 888 Processor,1 Year Manufacturer Warranty for Device and 6 Months Manufacturer Warranty for In-Box Accessories</t>
  </si>
  <si>
    <t>64 GB ROM,15.49 cm (6.1 inch) Liquid Retina HD Display,12MP + 12MP  12MP Front Camera,A13 Bionic Chip Processor,1 year warranty for phone and 1 year warranty for in Box Accessories.</t>
  </si>
  <si>
    <t>12 GB RAM,  256 GB ROM,  Expandable Upto 1 TB17.02 cm (6.7 inch) Full HD+ Display,50MP + 8MP + 50MP  50MP Front Camera,5000 mAh Battery,Dimensity 7300 Energy Processor,1 Year Manufacturer Warranty for Device and 6 Months Manufacturer Warranty for Inbox Accessories</t>
  </si>
  <si>
    <t>8 GB RAM,  128 GB ROM,17.22 cm (6.78 inch) Full HD+ Display,50MP + 50MP  50MP Front Camera,5500 mAh Battery,Snapdragon 7 Gen 3 Processor,1 Year Warranty on Handset and 6 Months Warranty on Accessories</t>
  </si>
  <si>
    <t>12 GB RAM,  256 GB ROM,17.22 cm (6.78 inch) Full HD+ AMOLED Display,50MP + 8MP + 2MP  50MP Front Camera,4600 mAh Battery,778G Processor,1 Year Manufacturer Warranty for Phone and 6 Months Warranty for In the Box Accessories</t>
  </si>
  <si>
    <t>12 GB RAM,  256 GB ROM,17.22 cm (6.78 Inch) Full HD+ AMOLED Display,50MP (OIS) + 8MP + 2MP  50MP Front Camera,4600 mAh Battery,Mediatek Dimensity 7200 5G Processor,1 Year Brand Warranty</t>
  </si>
  <si>
    <t>8 GB RAM,  128 GB ROM,17.22 cm (6.78 inch) Full HD+ Display,50MP + 12MP + 12MP  32MP Front Camera,4500 mAh Lithium Battery,Mediatek Dimensity 9000 Processor,1 Year on Handset and 6 Months on Accessories</t>
  </si>
  <si>
    <t>12 GB RAM,  256 GB ROM,17.09 cm (6.73 inch) Full HD+ Display,50MP + 50MP + 50MP  32MP Front Camera,4600 mAh Lithium Polymer Battery,Snapdragon 8 Gen 1 Processor,1 Year Manufacturer Warranty for Phone and 6 Months Warranty for In the Box Accessories</t>
  </si>
  <si>
    <t>8 GB RAM,  128 GB ROM,17.02 cm (6.7 inch) Display,50MP Rear Camera,5000 mAh Battery,1 Year Manufacturer Warranty for Handset and 6 Months Warranty for In the Box Accessories</t>
  </si>
  <si>
    <t>12 GB RAM,  256 GB ROM,17.32 cm (6.82 inch) Display,64MP Rear Camera,5400 mAh Battery,1 Year Brand Warranty</t>
  </si>
  <si>
    <t>12 GB RAM,  256 GB ROM,  Expandable Upto 1 TB17.02 cm (6.7 inch) Full HD+ Display,50MP + 8MP + 50MP  50MP Front Camera,5000 mAh Battery,Dimensity 7300 Energy Processor,1 Year Manufacturer Warranty for Device and 6 Months Manufacturer Warranty for Inbox Accessories</t>
  </si>
  <si>
    <t>Description</t>
  </si>
  <si>
    <t>Product Name</t>
  </si>
  <si>
    <t>Brands</t>
  </si>
  <si>
    <t>Prices</t>
  </si>
  <si>
    <t>Motorola Edge 50 Ultra 5G (Peach Fuzz, 512 GB)</t>
  </si>
  <si>
    <t>Motorola</t>
  </si>
  <si>
    <t>Honor 200 Pro 5G (Ocean Cyan, 512 GB)</t>
  </si>
  <si>
    <t>Honor</t>
  </si>
  <si>
    <t>SAMSUNG Galaxy S24 5G (Marble Gray, 128 GB)</t>
  </si>
  <si>
    <t>SAMSUNG</t>
  </si>
  <si>
    <t>SAMSUNG Galaxy S24 FE 5G (Mint, 128 GB)</t>
  </si>
  <si>
    <t>SAMSUNG Galaxy A55 5G (Awesome Iceblue, 256 GB)</t>
  </si>
  <si>
    <t>vivo V30 Pro 5G (Andaman Blue, 512 GB)</t>
  </si>
  <si>
    <t>vivo</t>
  </si>
  <si>
    <t>SAMSUNG Galaxy S23 5G (Green, 256 GB)</t>
  </si>
  <si>
    <t>OnePlus 10 Pro 5G (Volcanic Black, 128 GB)</t>
  </si>
  <si>
    <t>OnePlus</t>
  </si>
  <si>
    <t>Apple iPhone 13 (Blue, 128 GB)</t>
  </si>
  <si>
    <t>Apple</t>
  </si>
  <si>
    <t>Apple iPhone 12 (Blue, 128 GB)</t>
  </si>
  <si>
    <t>IQOO 12 5G (Alpha, 256 GB)</t>
  </si>
  <si>
    <t>IQOO</t>
  </si>
  <si>
    <t>Google Pixel 8a (Obsidian, 128 GB)</t>
  </si>
  <si>
    <t>Google</t>
  </si>
  <si>
    <t>OPPO Reno10 Pro 5G (Glossy Purple, 256 GB)</t>
  </si>
  <si>
    <t>OPPO</t>
  </si>
  <si>
    <t>vivo V40 5G (Lotus Purple, 256 GB)</t>
  </si>
  <si>
    <t>Apple iPhone 14 (Starlight, 128 GB)</t>
  </si>
  <si>
    <t>IQOO 12 5G (Alpha, 512 GB)</t>
  </si>
  <si>
    <t>SAMSUNG Galaxy A55 5G (Awesome Navy, 256 GB)</t>
  </si>
  <si>
    <t>SAMSUNG Galaxy S23 5G (Phantom Black, 128 GB)</t>
  </si>
  <si>
    <t>SAMSUNG Galaxy A36 5G (Awesome Black, 256 GB)</t>
  </si>
  <si>
    <t>Google Pixel 9A (Obsidian, 256 GB)</t>
  </si>
  <si>
    <t>vivo V30 5G (Classic Black, 256 GB)</t>
  </si>
  <si>
    <t>Honor 200 Pro 5G (Black, 512 GB)</t>
  </si>
  <si>
    <t>IQOO NEO9 PRO (Fiery Red, 128 GB)</t>
  </si>
  <si>
    <t>Apple iPhone 14 (Midnight, 128 GB)</t>
  </si>
  <si>
    <t>OnePlus 11 5G (Eternal Green, 128 GB)</t>
  </si>
  <si>
    <t>vivo V40 5G (Ganges Blue, 512 GB)</t>
  </si>
  <si>
    <t>POCO F6 5G (Black, 512 GB)</t>
  </si>
  <si>
    <t>POCO</t>
  </si>
  <si>
    <t>SAMSUNG Galaxy A54 5G (Awesome Lime, 256 GB)</t>
  </si>
  <si>
    <t>Google Pixel 8a (Porcelain, 128 GB)</t>
  </si>
  <si>
    <t>OPPO Reno 12 Pro 5G (Space Brown, 512 GB)</t>
  </si>
  <si>
    <t>Google Pixel 7 (Lemongrass, 128 GB)</t>
  </si>
  <si>
    <t>OnePlus 12R (Cool Blue, 256 GB)</t>
  </si>
  <si>
    <t>SAMSUNG Galaxy S23 5G (Phantom Black, 256 GB)</t>
  </si>
  <si>
    <t>vivo V40 5G (Lotus Purple, 512 GB)</t>
  </si>
  <si>
    <t>Google Pixel 8a (Obsidian, 256 GB)</t>
  </si>
  <si>
    <t>Google Pixel 8a (Aloe, 128 GB)</t>
  </si>
  <si>
    <t>OPPO Reno 12 Pro 5G (Sunset Gold, 512 GB)</t>
  </si>
  <si>
    <t>OnePlus 12R (Iron Gray, 128 GB)</t>
  </si>
  <si>
    <t>Samsung Galaxy S21 FE 5G with Snapdragon 888 (Olive, 256 GB)</t>
  </si>
  <si>
    <t>Samsung</t>
  </si>
  <si>
    <t>Xiaomi 12 Pro 5G (Noir Black, 256 GB)</t>
  </si>
  <si>
    <t>Xiaomi</t>
  </si>
  <si>
    <t>OPPO Reno10 Pro+ 5G (Glossy Purple, 256 GB)</t>
  </si>
  <si>
    <t>vivo X90 (Asteroid Black, 256 GB)</t>
  </si>
  <si>
    <t>vivo V30 Pro 5G (Andaman Blue, 256 GB)</t>
  </si>
  <si>
    <t>SAMSUNG S23 FE (Graphite, 128 GB)</t>
  </si>
  <si>
    <t>vivo V40 5G (Ganges Blue, 256 GB)</t>
  </si>
  <si>
    <t>vivo V40 5G (Titanium Grey, 512 GB)</t>
  </si>
  <si>
    <t>Google Pixel 7 Pro (Hazel, 128 GB)</t>
  </si>
  <si>
    <t>MOTOROLA razr 40 (Sage Green, 256 GB)</t>
  </si>
  <si>
    <t>MOTOROLA</t>
  </si>
  <si>
    <t>OnePlus 9 Pro 5G (Stellar Black, 128 GB)</t>
  </si>
  <si>
    <t>vivo V29 Pro 5G (Blue, 256 GB)</t>
  </si>
  <si>
    <t>SAMSUNG Galaxy S23 5G (Lavender, 256 GB)</t>
  </si>
  <si>
    <t>IQOO Neo 9 Pro (Conqueror Black, 256 GB)</t>
  </si>
  <si>
    <t>Apple iPhone 11 (Black, 128 GB)</t>
  </si>
  <si>
    <t>Apple iPhone SE (Black, 64 GB) (Includes EarPods, Power Adapter)</t>
  </si>
  <si>
    <t>Apple iPhone XR (Yellow, 64 GB) (Includes EarPods, Power Adapter)</t>
  </si>
  <si>
    <t>Apple iPhone XR (White, 64 GB) (Includes EarPods, Power Adapter)</t>
  </si>
  <si>
    <t>SAMSUNG Galaxy A73 5G (Awesome Gray, 128 GB)</t>
  </si>
  <si>
    <t>Apple iPhone XR (Black, 64 GB) (Includes EarPods, Power Adapter)</t>
  </si>
  <si>
    <t>Nothing Phone (3a) (Black, 256 GB)</t>
  </si>
  <si>
    <t>Nothing</t>
  </si>
  <si>
    <t>Nothing Phone (3a) (Blue, 256 GB)</t>
  </si>
  <si>
    <t>Nothing Phone (3a) (White, 256 GB)</t>
  </si>
  <si>
    <t>vivo V30 5G (Peacock Green, 256 GB)</t>
  </si>
  <si>
    <t>realme X50 Pro (Moss Green, 256 GB)</t>
  </si>
  <si>
    <t>realme</t>
  </si>
  <si>
    <t>Google Pixel 6a (Charcoal, 128 GB)</t>
  </si>
  <si>
    <t>realme 13 Pro+ 5G (Emerald Green, 256 GB)</t>
  </si>
  <si>
    <t>SAMSUNG Galaxy A36 5G (Awesome Lavender, 256 GB)</t>
  </si>
  <si>
    <t>OPPO Reno 12 5G (Matte Brown, 256 GB)</t>
  </si>
  <si>
    <t>vivo V50 5G (Starry Night, 256 GB)</t>
  </si>
  <si>
    <t>realme GT 6 (Fluid Silver, 256 GB)</t>
  </si>
  <si>
    <t>vivo V40 Pro 5G (Ganges Blue, 512 GB)</t>
  </si>
  <si>
    <t>SAMSUNG Galaxy S23 5G (Cream, 256 GB)</t>
  </si>
  <si>
    <t>Tecno Phantom X2 (Moonlight Silver, 256 GB)</t>
  </si>
  <si>
    <t>Tecno</t>
  </si>
  <si>
    <t>IQOO NEO9 PRO (Fiery Red, 256 GB)</t>
  </si>
  <si>
    <t>OnePlus 10 Pro 5G (Emeald Forest, 256 GB)</t>
  </si>
  <si>
    <t>IQOO Neo9 Pro (Fiery Red, 256 GB)</t>
  </si>
  <si>
    <t>vivo V30 5G (Andaman Blue, 256 GB)</t>
  </si>
  <si>
    <t>OnePlus Nord 3 5G (Misty Green, 256 GB)</t>
  </si>
  <si>
    <t>SAMSUNG Galaxy S22 5G (Phantom White, 128 GB)</t>
  </si>
  <si>
    <t>SAMSUNG Galaxy S23 FE (Purple, 256 GB)</t>
  </si>
  <si>
    <t>realme GT 6T 5G (Razor Green, 512 GB)</t>
  </si>
  <si>
    <t>Xiaomi 14 CIVI (Hot Pink, 512 GB)</t>
  </si>
  <si>
    <t>Google Pixel 6a (Chalk, 128 GB)</t>
  </si>
  <si>
    <t>Mi 10T (Cosmic Black, 128 GB)</t>
  </si>
  <si>
    <t>Mi</t>
  </si>
  <si>
    <t>REDMI Note-14 Pro+ 5G (Spectre Blue, 512 GB)</t>
  </si>
  <si>
    <t>REDMI</t>
  </si>
  <si>
    <t>SAMSUNG Galaxy S24 5G (Cobalt Violet, 128 GB)</t>
  </si>
  <si>
    <t>Samsung Galaxy S21 FE 5G with Snapdragon 888 (Navy, 128 GB)</t>
  </si>
  <si>
    <t>Apple iPhone 11 (White, 64 GB)</t>
  </si>
  <si>
    <t>OPPO Reno 12 Pro 5G (Manish Malhotra Limited Edition, 256 GB)</t>
  </si>
  <si>
    <t>vivo V40 5G (Ganges Blue, 128 GB)</t>
  </si>
  <si>
    <t>vivo V29 5G (Red, 256 GB)</t>
  </si>
  <si>
    <t>vivo V27 5G (Magic Blue, 256 GB)</t>
  </si>
  <si>
    <t>vivo X80 (Cosmic Black, 128 GB)</t>
  </si>
  <si>
    <t>Xiaomi 12 Pro 5G (Couture Blue, 256 GB)</t>
  </si>
  <si>
    <t>vivo V40 5G (Titanium Grey, 128 GB)</t>
  </si>
  <si>
    <t>OnePlus 10R (Forest Green, 128 GB)</t>
  </si>
  <si>
    <t>REDMI Note-14 Pro+ 5G (Phantom Purple, 512 GB)</t>
  </si>
  <si>
    <t>OnePlus 12 (Silky Black, 256 GB)</t>
  </si>
  <si>
    <t>OnePlus 12 (Flowy Emerald, 256 GB)</t>
  </si>
  <si>
    <t>SAMSUNG Galaxy S23 5G (Lavender, 128 GB)</t>
  </si>
  <si>
    <t>OPPO Reno 12 Pro 5G (Space Brown, 256 GB)</t>
  </si>
  <si>
    <t>Reviews</t>
  </si>
  <si>
    <t>RAM</t>
  </si>
  <si>
    <t>ROM</t>
  </si>
  <si>
    <t>Camera</t>
  </si>
  <si>
    <t>Display</t>
  </si>
  <si>
    <t>Battery</t>
  </si>
  <si>
    <t>Processor</t>
  </si>
  <si>
    <t>0 GB RAM</t>
  </si>
  <si>
    <t>16 GB RAM</t>
  </si>
  <si>
    <t>256 GB ROM</t>
  </si>
  <si>
    <t>8 GB RAM</t>
  </si>
  <si>
    <t>12 GB RAM</t>
  </si>
  <si>
    <t>512 GB ROM</t>
  </si>
  <si>
    <t>128 GB ROM</t>
  </si>
  <si>
    <t>17.22 cm (6.78 inch) Full HD+ Super AMOLED Display</t>
  </si>
  <si>
    <t>17.02 cm (6.7 inch) Display</t>
  </si>
  <si>
    <t>17.27 cm (6.8 inch) Display</t>
  </si>
  <si>
    <t>17.12 cm (6.74 inch) Display</t>
  </si>
  <si>
    <t>17.02 cm (6.7 inch) Full HD+ Display</t>
  </si>
  <si>
    <t>16.26 cm (6.4 inch) Full HD+ Display</t>
  </si>
  <si>
    <t>16.76 cm (6.6 inch) Full HD+ Display</t>
  </si>
  <si>
    <t>50MP + 50MP + 12MP  50MP Front Camera</t>
  </si>
  <si>
    <t>0 mAH Battery</t>
  </si>
  <si>
    <t>5200 mAh Battery</t>
  </si>
  <si>
    <t>5000 mAh Battery</t>
  </si>
  <si>
    <t>5160 mAh Battery</t>
  </si>
  <si>
    <t>,4700 mAh Battery</t>
  </si>
  <si>
    <t>Snapdragon 8s Gen 3 Processor</t>
  </si>
  <si>
    <t>N/A</t>
  </si>
  <si>
    <t xml:space="preserve"> 6 Core Processor</t>
  </si>
  <si>
    <t>A15 Bionic Chip, 6 Core Processor</t>
  </si>
  <si>
    <t>A13 Bionic Chip, Processor</t>
  </si>
  <si>
    <t>A13 Bionic Chip with 3rd Gen Neural Engine Processor</t>
  </si>
  <si>
    <t>A12 Bionic Chip Processor</t>
  </si>
  <si>
    <t>Qualcomm Snapdragon 865 Processor</t>
  </si>
  <si>
    <t>8s Gen 3 Mobile Platform Processor</t>
  </si>
  <si>
    <t>,A13 Bionic Chip Processor</t>
  </si>
  <si>
    <t>50MP Rear Camera</t>
  </si>
  <si>
    <t>64MP Rear Camera</t>
  </si>
  <si>
    <t>16MP Front Camera</t>
  </si>
  <si>
    <t>6.7 inch</t>
  </si>
  <si>
    <t>6.8 inch</t>
  </si>
  <si>
    <t>6.2 inch</t>
  </si>
  <si>
    <t>6.6 inch</t>
  </si>
  <si>
    <t>6.1 inch</t>
  </si>
  <si>
    <t>6.3 inch</t>
  </si>
  <si>
    <t>6.4 inch</t>
  </si>
  <si>
    <t>6.9 inch</t>
  </si>
  <si>
    <t>4.7 inch</t>
  </si>
  <si>
    <t>17.2 inch</t>
  </si>
  <si>
    <t>12MP + 12MP  12MP Front Camera</t>
  </si>
  <si>
    <t>50 + 50 + 64  50 Front Camera</t>
  </si>
  <si>
    <t>50 + 10 + 12  12 Front Camera</t>
  </si>
  <si>
    <t>50 + 12  10 Front Camera</t>
  </si>
  <si>
    <t>50 + 12 + 5  32 Front Camera</t>
  </si>
  <si>
    <t>50 + 50 + 50  50 Front Camera</t>
  </si>
  <si>
    <t>48 Rear Camera</t>
  </si>
  <si>
    <t>12 + 12  12 Front Camera</t>
  </si>
  <si>
    <t>50 Rear Camera</t>
  </si>
  <si>
    <t>64 + 13  13 Front Camera</t>
  </si>
  <si>
    <t>50 + 32 + 8  32 Front Camera</t>
  </si>
  <si>
    <t>50 + 50  50 Front Camera</t>
  </si>
  <si>
    <t>50 + 8  12 Front Camera</t>
  </si>
  <si>
    <t>48 + 12  12 Front Camera</t>
  </si>
  <si>
    <t>50 (OIS) + 8  20 Front Camera</t>
  </si>
  <si>
    <t>50 + 8 + 50  50 Front Camera</t>
  </si>
  <si>
    <t>50 + 12  10.8 Front Camera</t>
  </si>
  <si>
    <t>12 + 12 + 8 (OIS)  32 Front Camera</t>
  </si>
  <si>
    <t>50 + 50 + 50  32 Front Camera</t>
  </si>
  <si>
    <t>50 + 64 + 8  32 Front Camera</t>
  </si>
  <si>
    <t>50 + 12 + 12  32 Front Camera</t>
  </si>
  <si>
    <t>50 + 12 + 8  10 Front Camera</t>
  </si>
  <si>
    <t>50 + 48 + 12  10.8 Front Camera</t>
  </si>
  <si>
    <t>64 Rear Camera</t>
  </si>
  <si>
    <t>50 + 12 + 8  50 Front Camera</t>
  </si>
  <si>
    <t>108 + 12 + 5 + 5  32 Front Camera</t>
  </si>
  <si>
    <t>12.2 + 12  8 Front Camera</t>
  </si>
  <si>
    <t>50 + 8 + 50  32 Front Camera</t>
  </si>
  <si>
    <t>50 + 8 + 2  32 Front Camera</t>
  </si>
  <si>
    <t>50 + 12 + 10  10 Front Camera</t>
  </si>
  <si>
    <t>64 + 13 + 5  20 Front Camera</t>
  </si>
  <si>
    <t>50 + 50 + 8  20 Front Camera</t>
  </si>
  <si>
    <t>50 + 8 + 2  50 Front Camera</t>
  </si>
  <si>
    <t>50 (OIS) + 8 + 2  50 Front Camera</t>
  </si>
  <si>
    <t>12MP Rear Camera,  7MP Front Camera</t>
  </si>
  <si>
    <t>50 + 50 + 12  50 Front Camera</t>
  </si>
  <si>
    <t>48 Rear Camera 32 Front Camera</t>
  </si>
  <si>
    <t>16 Front Camera</t>
  </si>
  <si>
    <t>50 + 50 + 8 32 Front Camera</t>
  </si>
  <si>
    <t>64 + 12 + 8 + 2  32 + 8 Front Camera</t>
  </si>
  <si>
    <t>Processors</t>
  </si>
  <si>
    <t>Bionic Chip</t>
  </si>
  <si>
    <t xml:space="preserve"> Bionic Chip Processor</t>
  </si>
  <si>
    <t>12</t>
  </si>
  <si>
    <t>8</t>
  </si>
  <si>
    <t>0</t>
  </si>
  <si>
    <t>16</t>
  </si>
  <si>
    <t>6</t>
  </si>
  <si>
    <t>512</t>
  </si>
  <si>
    <t>128</t>
  </si>
  <si>
    <t>256</t>
  </si>
  <si>
    <t>64</t>
  </si>
  <si>
    <t>Other</t>
  </si>
  <si>
    <t>Gen</t>
  </si>
  <si>
    <t>Snapdragon</t>
  </si>
  <si>
    <t>Exynos</t>
  </si>
  <si>
    <t>Dimensity</t>
  </si>
  <si>
    <t>Tensor</t>
  </si>
  <si>
    <t>ROM (GB)</t>
  </si>
  <si>
    <t>RAM (GB)</t>
  </si>
  <si>
    <t>Display (Inches)</t>
  </si>
  <si>
    <t>Front Camera (MP)</t>
  </si>
  <si>
    <t>Battery (mAh)</t>
  </si>
  <si>
    <t>Model</t>
  </si>
  <si>
    <t>Edge 50 Ultra 5G (Peach Fuzz, 512 GB)</t>
  </si>
  <si>
    <t>200 Pro 5G (Ocean Cyan, 512 GB)</t>
  </si>
  <si>
    <t>Galaxy S24 5G (Marble Gray, 128 GB)</t>
  </si>
  <si>
    <t>Galaxy S24 FE 5G (Mint, 128 GB)</t>
  </si>
  <si>
    <t>Galaxy A55 5G (Awesome Iceblue, 256 GB)</t>
  </si>
  <si>
    <t>V30 Pro 5G (Andaman Blue, 512 GB)</t>
  </si>
  <si>
    <t>Galaxy S23 5G (Green, 256 GB)</t>
  </si>
  <si>
    <t>10 Pro 5G (Volcanic Black, 128 GB)</t>
  </si>
  <si>
    <t>iPhone 13 (Blue, 128 GB)</t>
  </si>
  <si>
    <t>iPhone 12 (Blue, 128 GB)</t>
  </si>
  <si>
    <t>12 5G (Alpha, 256 GB)</t>
  </si>
  <si>
    <t>Pixel 8a (Obsidian, 128 GB)</t>
  </si>
  <si>
    <t>Reno10 Pro 5G (Glossy Purple, 256 GB)</t>
  </si>
  <si>
    <t>V40 5G (Lotus Purple, 256 GB)</t>
  </si>
  <si>
    <t>iPhone 14 (Starlight, 128 GB)</t>
  </si>
  <si>
    <t>12 5G (Alpha, 512 GB)</t>
  </si>
  <si>
    <t>Galaxy A55 5G (Awesome Navy, 256 GB)</t>
  </si>
  <si>
    <t>Galaxy S23 5G (Phantom Black, 128 GB)</t>
  </si>
  <si>
    <t>Galaxy A36 5G (Awesome Black, 256 GB)</t>
  </si>
  <si>
    <t>Pixel 9A (Obsidian, 256 GB)</t>
  </si>
  <si>
    <t>V30 5G (Classic Black, 256 GB)</t>
  </si>
  <si>
    <t>200 Pro 5G (Black, 512 GB)</t>
  </si>
  <si>
    <t>NEO9 PRO (Fiery Red, 128 GB)</t>
  </si>
  <si>
    <t>iPhone 14 (Midnight, 128 GB)</t>
  </si>
  <si>
    <t>11 5G (Eternal Green, 128 GB)</t>
  </si>
  <si>
    <t>V40 5G (Ganges Blue, 512 GB)</t>
  </si>
  <si>
    <t>F6 5G (Black, 512 GB)</t>
  </si>
  <si>
    <t>Galaxy A54 5G (Awesome Lime, 256 GB)</t>
  </si>
  <si>
    <t>Pixel 8a (Porcelain, 128 GB)</t>
  </si>
  <si>
    <t>Reno 12 Pro 5G (Space Brown, 512 GB)</t>
  </si>
  <si>
    <t>Pixel 7 (Lemongrass, 128 GB)</t>
  </si>
  <si>
    <t>12R (Cool Blue, 256 GB)</t>
  </si>
  <si>
    <t>Galaxy S23 5G (Phantom Black, 256 GB)</t>
  </si>
  <si>
    <t>V40 5G (Lotus Purple, 512 GB)</t>
  </si>
  <si>
    <t>Pixel 8a (Obsidian, 256 GB)</t>
  </si>
  <si>
    <t>Pixel 8a (Aloe, 128 GB)</t>
  </si>
  <si>
    <t>Reno 12 Pro 5G (Sunset Gold, 512 GB)</t>
  </si>
  <si>
    <t>12R (Iron Gray, 128 GB)</t>
  </si>
  <si>
    <t>Galaxy S21 FE 5G with Snapdragon 888 (Olive, 256 GB)</t>
  </si>
  <si>
    <t>12 Pro 5G (Noir Black, 256 GB)</t>
  </si>
  <si>
    <t>Reno10 Pro+ 5G (Glossy Purple, 256 GB)</t>
  </si>
  <si>
    <t>X90 (Asteroid Black, 256 GB)</t>
  </si>
  <si>
    <t>V30 Pro 5G (Andaman Blue, 256 GB)</t>
  </si>
  <si>
    <t>S23 FE (Graphite, 128 GB)</t>
  </si>
  <si>
    <t>V40 5G (Ganges Blue, 256 GB)</t>
  </si>
  <si>
    <t>V40 5G (Titanium Grey, 512 GB)</t>
  </si>
  <si>
    <t>Pixel 7 Pro (Hazel, 128 GB)</t>
  </si>
  <si>
    <t>razr 40 (Sage Green, 256 GB)</t>
  </si>
  <si>
    <t>9 Pro 5G (Stellar Black, 128 GB)</t>
  </si>
  <si>
    <t>V29 Pro 5G (Blue, 256 GB)</t>
  </si>
  <si>
    <t>Galaxy S23 5G (Lavender, 256 GB)</t>
  </si>
  <si>
    <t>Neo 9 Pro (Conqueror Black, 256 GB)</t>
  </si>
  <si>
    <t>iPhone 11 (Black, 128 GB)</t>
  </si>
  <si>
    <t>iPhone SE (Black, 64 GB) (Includes EarPods, Power Adapter)</t>
  </si>
  <si>
    <t>iPhone XR (Yellow, 64 GB) (Includes EarPods, Power Adapter)</t>
  </si>
  <si>
    <t>iPhone XR (White, 64 GB) (Includes EarPods, Power Adapter)</t>
  </si>
  <si>
    <t>Galaxy A73 5G (Awesome Gray, 128 GB)</t>
  </si>
  <si>
    <t>iPhone XR (Black, 64 GB) (Includes EarPods, Power Adapter)</t>
  </si>
  <si>
    <t>Phone (3a) (Black, 256 GB)</t>
  </si>
  <si>
    <t>Phone (3a) (Blue, 256 GB)</t>
  </si>
  <si>
    <t>Phone (3a) (White, 256 GB)</t>
  </si>
  <si>
    <t>V30 5G (Peacock Green, 256 GB)</t>
  </si>
  <si>
    <t>X50 Pro (Moss Green, 256 GB)</t>
  </si>
  <si>
    <t>Pixel 6a (Charcoal, 128 GB)</t>
  </si>
  <si>
    <t>13 Pro+ 5G (Emerald Green, 256 GB)</t>
  </si>
  <si>
    <t>Galaxy A36 5G (Awesome Lavender, 256 GB)</t>
  </si>
  <si>
    <t>Reno 12 5G (Matte Brown, 256 GB)</t>
  </si>
  <si>
    <t>V50 5G (Starry Night, 256 GB)</t>
  </si>
  <si>
    <t>GT 6 (Fluid Silver, 256 GB)</t>
  </si>
  <si>
    <t>V40 Pro 5G (Ganges Blue, 512 GB)</t>
  </si>
  <si>
    <t>Galaxy S23 5G (Cream, 256 GB)</t>
  </si>
  <si>
    <t>Phantom X2 (Moonlight Silver, 256 GB)</t>
  </si>
  <si>
    <t>NEO9 PRO (Fiery Red, 256 GB)</t>
  </si>
  <si>
    <t>10 Pro 5G (Emeald Forest, 256 GB)</t>
  </si>
  <si>
    <t>Neo9 Pro (Fiery Red, 256 GB)</t>
  </si>
  <si>
    <t>V30 5G (Andaman Blue, 256 GB)</t>
  </si>
  <si>
    <t>Nord 3 5G (Misty Green, 256 GB)</t>
  </si>
  <si>
    <t>Galaxy S22 5G (Phantom White, 128 GB)</t>
  </si>
  <si>
    <t>S23 FE (Purple, 256 GB)</t>
  </si>
  <si>
    <t>GT 6T 5G (Razor Green, 512 GB)</t>
  </si>
  <si>
    <t>14 CIVI (Hot Pink, 512 GB)</t>
  </si>
  <si>
    <t>Pixel 6a (Chalk, 128 GB)</t>
  </si>
  <si>
    <t>10T (Cosmic Black, 128 GB)</t>
  </si>
  <si>
    <t>Note-14 Pro+ 5G (Spectre Blue, 512 GB)</t>
  </si>
  <si>
    <t>Galaxy S24 5G (Cobalt Violet, 128 GB)</t>
  </si>
  <si>
    <t>Galaxy S21 FE 5G with Snapdragon 888 (Navy, 128 GB)</t>
  </si>
  <si>
    <t>iPhone 11 (White, 64 GB)</t>
  </si>
  <si>
    <t>Reno 12 Pro 5G (Manish Malhotra Limited Edition, 256 GB)</t>
  </si>
  <si>
    <t>V40 5G (Ganges Blue, 128 GB)</t>
  </si>
  <si>
    <t>V29 5G (Red, 256 GB)</t>
  </si>
  <si>
    <t>V27 5G (Magic Blue, 256 GB)</t>
  </si>
  <si>
    <t>X80 (Cosmic Black, 128 GB)</t>
  </si>
  <si>
    <t>12 Pro 5G (Couture Blue, 256 GB)</t>
  </si>
  <si>
    <t>V40 5G (Titanium Grey, 128 GB)</t>
  </si>
  <si>
    <t>10R (Forest Green, 128 GB)</t>
  </si>
  <si>
    <t>Note-14 Pro+ 5G (Phantom Purple, 512 GB)</t>
  </si>
  <si>
    <t>12 (Silky Black, 256 GB)</t>
  </si>
  <si>
    <t>12 (Flowy Emerald, 256 GB)</t>
  </si>
  <si>
    <t>Galaxy S23 5G (Lavender, 128 GB)</t>
  </si>
  <si>
    <t>Reno 12 Pro 5G (Space Brown, 256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</si>
</sst>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3" fontId="0" fillId="0" borderId="0" xfId="0" applyNumberFormat="1"/>
    <xf numFmtId="0" fontId="0" fillId="0" borderId="0" xfId="0" applyAlignment="1">
      <alignment vertical="center" wrapText="1"/>
    </xf>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3" formatCode="#,##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center" textRotation="0" wrapText="0" indent="0" justifyLastLine="0" shrinkToFit="0" readingOrder="0"/>
    </dxf>
    <dxf>
      <numFmt numFmtId="3"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C183D2-7743-4E0D-8761-5B7E995B0733}" name="Table1" displayName="Table1" ref="A1:K121" totalsRowShown="0" headerRowDxfId="10">
  <autoFilter ref="A1:K121" xr:uid="{A8C183D2-7743-4E0D-8761-5B7E995B0733}"/>
  <tableColumns count="11">
    <tableColumn id="1" xr3:uid="{A0AD7BFE-E8A9-430E-B612-A26ADCB0151A}" name="Product Name"/>
    <tableColumn id="2" xr3:uid="{10764F17-171F-42F3-ACFD-ED9C8C78E7BC}" name="Brands"/>
    <tableColumn id="3" xr3:uid="{A8D9CB99-FB4A-485C-9471-A0039F534621}" name="Prices" dataDxfId="9"/>
    <tableColumn id="4" xr3:uid="{56D76DC0-EEB3-4929-8CCF-0A9B40DD5C95}" name="Description" dataDxfId="8"/>
    <tableColumn id="5" xr3:uid="{AB820D77-9253-4696-AA42-17A9132B560A}" name="Reviews"/>
    <tableColumn id="6" xr3:uid="{CFD181E4-A731-412F-BCF4-5D2BCB497A31}" name="RAM">
      <calculatedColumnFormula array="1">_xlfn.FILTERXML("&lt;t&gt;&lt;s&gt;" &amp; SUBSTITUTE(D2, ",", "&lt;/s&gt;&lt;s&gt;") &amp; "&lt;/s&gt;&lt;/t&gt;", "//s[1]")</calculatedColumnFormula>
    </tableColumn>
    <tableColumn id="7" xr3:uid="{6DEA9D56-8D1E-470C-9F29-87531363F95A}" name="ROM">
      <calculatedColumnFormula array="1">_xlfn.FILTERXML("&lt;t&gt;&lt;s&gt;" &amp; SUBSTITUTE(D2, ",", "&lt;/s&gt;&lt;s&gt;") &amp; "&lt;/s&gt;&lt;/t&gt;", "//s[2]")</calculatedColumnFormula>
    </tableColumn>
    <tableColumn id="8" xr3:uid="{4A7E72A9-BB01-434E-97A4-235E3E130142}" name="Display"/>
    <tableColumn id="9" xr3:uid="{009C2255-DD0D-41B5-A4B5-2F135E51B16E}" name="Camera">
      <calculatedColumnFormula array="1">_xlfn.FILTERXML("&lt;t&gt;&lt;s&gt;" &amp; SUBSTITUTE(D2, ",", "&lt;/s&gt;&lt;s&gt;") &amp; "&lt;/s&gt;&lt;/t&gt;", "//s[4]")</calculatedColumnFormula>
    </tableColumn>
    <tableColumn id="10" xr3:uid="{90C87F1E-780A-4134-A9C7-907710CA18A0}" name="Battery">
      <calculatedColumnFormula array="1">_xlfn.FILTERXML("&lt;t&gt;&lt;s&gt;" &amp; SUBSTITUTE(D2, ",", "&lt;/s&gt;&lt;s&gt;") &amp; "&lt;/s&gt;&lt;/t&gt;", "//s[5]")</calculatedColumnFormula>
    </tableColumn>
    <tableColumn id="11" xr3:uid="{807B848C-298C-4B67-AE7E-F59C3D0E4B28}" name="Processor">
      <calculatedColumnFormula array="1">_xlfn.FILTERXML("&lt;t&gt;&lt;s&gt;" &amp; SUBSTITUTE(D2, ",", "&lt;/s&gt;&lt;s&gt;") &amp; "&lt;/s&gt;&lt;/t&gt;", "//s[6]")</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3BB488-242A-427A-9BFC-53049328CF4A}" name="Table13" displayName="Table13" ref="A1:K121" totalsRowShown="0" headerRowDxfId="7">
  <autoFilter ref="A1:K121" xr:uid="{173BB488-242A-427A-9BFC-53049328CF4A}"/>
  <tableColumns count="11">
    <tableColumn id="2" xr3:uid="{69CB8FCD-334E-4F01-B2E7-74E77A95B5A3}" name="Brands"/>
    <tableColumn id="24" xr3:uid="{4C11539C-BC04-4599-9AD8-9F9B0A118EA3}" name="Model" dataDxfId="6"/>
    <tableColumn id="3" xr3:uid="{A59B360C-250E-4857-9B5C-9A55A4D716FB}" name="Prices" dataDxfId="5"/>
    <tableColumn id="5" xr3:uid="{B2A355F6-C2B9-4DA9-B693-688178751672}" name="Reviews"/>
    <tableColumn id="9" xr3:uid="{805B2717-8AF7-49C5-88E2-C171D67AD248}" name="Camera"/>
    <tableColumn id="10" xr3:uid="{3B64E505-4826-426B-B14D-66669D1A4EC6}" name="Battery (mAh)"/>
    <tableColumn id="12" xr3:uid="{89D60B08-90BE-4E1C-935E-C8159A07F23F}" name="RAM (GB)" dataDxfId="4"/>
    <tableColumn id="13" xr3:uid="{05E8DE5C-48F5-425A-988D-EFCE42619EDB}" name="ROM (GB)" dataDxfId="3"/>
    <tableColumn id="14" xr3:uid="{8E8CC089-ADAC-4D6C-94EE-8369A92B9112}" name="Display (Inches)" dataDxfId="2"/>
    <tableColumn id="15" xr3:uid="{617FDAE2-5187-4C6D-B44D-593170C07803}" name="Front Camera (MP)" dataDxfId="1">
      <calculatedColumnFormula array="1">IFERROR(VALUE(LOOKUP(10^10, --TRIM(MID(SUBSTITUTE(E2," ",REPT(" ",100)), ROW(INDIRECT("1:10"))*100-99, 100)))), "")</calculatedColumnFormula>
    </tableColumn>
    <tableColumn id="16" xr3:uid="{172B0CDC-2D72-43A7-87A0-A52AD52799C0}" name="Process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131F6-5EC0-40A9-950D-E45D6AD68CD7}">
  <dimension ref="A1:L121"/>
  <sheetViews>
    <sheetView topLeftCell="H1" workbookViewId="0">
      <selection activeCell="H37" sqref="H37"/>
    </sheetView>
  </sheetViews>
  <sheetFormatPr defaultColWidth="16.33203125" defaultRowHeight="14.4" x14ac:dyDescent="0.3"/>
  <cols>
    <col min="1" max="1" width="56.21875" bestFit="1" customWidth="1"/>
    <col min="4" max="4" width="255.77734375" bestFit="1" customWidth="1"/>
    <col min="8" max="8" width="46.77734375" customWidth="1"/>
    <col min="9" max="9" width="39.21875" customWidth="1"/>
    <col min="10" max="10" width="26.33203125" customWidth="1"/>
    <col min="11" max="11" width="35.88671875" customWidth="1"/>
  </cols>
  <sheetData>
    <row r="1" spans="1:12" x14ac:dyDescent="0.3">
      <c r="A1" s="2" t="s">
        <v>84</v>
      </c>
      <c r="B1" s="2" t="s">
        <v>85</v>
      </c>
      <c r="C1" s="2" t="s">
        <v>86</v>
      </c>
      <c r="D1" s="2" t="s">
        <v>83</v>
      </c>
      <c r="E1" s="2" t="s">
        <v>205</v>
      </c>
      <c r="F1" s="2" t="s">
        <v>206</v>
      </c>
      <c r="G1" s="2" t="s">
        <v>207</v>
      </c>
      <c r="H1" s="2" t="s">
        <v>209</v>
      </c>
      <c r="I1" s="2" t="s">
        <v>208</v>
      </c>
      <c r="J1" s="2" t="s">
        <v>210</v>
      </c>
      <c r="K1" s="2" t="s">
        <v>211</v>
      </c>
      <c r="L1" s="2"/>
    </row>
    <row r="2" spans="1:12" x14ac:dyDescent="0.3">
      <c r="A2" t="s">
        <v>87</v>
      </c>
      <c r="B2" t="s">
        <v>88</v>
      </c>
      <c r="C2" s="3">
        <v>49999</v>
      </c>
      <c r="D2" s="1" t="s">
        <v>0</v>
      </c>
      <c r="E2">
        <v>4.3</v>
      </c>
      <c r="F2" t="str" cm="1">
        <f t="array" ref="F2">_xlfn.FILTERXML("&lt;t&gt;&lt;s&gt;" &amp; SUBSTITUTE(D2, ",", "&lt;/s&gt;&lt;s&gt;") &amp; "&lt;/s&gt;&lt;/t&gt;", "//s[1]")</f>
        <v>12 GB RAM</v>
      </c>
      <c r="G2" t="str" cm="1">
        <f t="array" ref="G2">_xlfn.FILTERXML("&lt;t&gt;&lt;s&gt;" &amp; SUBSTITUTE(D2, ",", "&lt;/s&gt;&lt;s&gt;") &amp; "&lt;/s&gt;&lt;/t&gt;", "//s[2]")</f>
        <v>512 GB ROM</v>
      </c>
      <c r="H2" t="str" cm="1">
        <f t="array" ref="H2">_xlfn.FILTERXML("&lt;t&gt;&lt;s&gt;" &amp; SUBSTITUTE(D2, ",", "&lt;/s&gt;&lt;s&gt;") &amp; "&lt;/s&gt;&lt;/t&gt;", "//s[3]")</f>
        <v>17.02 cm (6.7 inch) Display</v>
      </c>
      <c r="I2" t="str" cm="1">
        <f t="array" ref="I2">_xlfn.FILTERXML("&lt;t&gt;&lt;s&gt;" &amp; SUBSTITUTE(D2, ",", "&lt;/s&gt;&lt;s&gt;") &amp; "&lt;/s&gt;&lt;/t&gt;", "//s[4]")</f>
        <v>50MP + 50MP + 64MP  50MP Front Camera</v>
      </c>
      <c r="J2" t="str" cm="1">
        <f t="array" ref="J2">_xlfn.FILTERXML("&lt;t&gt;&lt;s&gt;" &amp; SUBSTITUTE(D2, ",", "&lt;/s&gt;&lt;s&gt;") &amp; "&lt;/s&gt;&lt;/t&gt;", "//s[5]")</f>
        <v>4500 mAh Battery</v>
      </c>
      <c r="K2" t="str" cm="1">
        <f t="array" ref="K2">_xlfn.FILTERXML("&lt;t&gt;&lt;s&gt;" &amp; SUBSTITUTE(D2, ",", "&lt;/s&gt;&lt;s&gt;") &amp; "&lt;/s&gt;&lt;/t&gt;", "//s[6]")</f>
        <v>8s Gen 3 Mobile Platform Processor</v>
      </c>
    </row>
    <row r="3" spans="1:12" x14ac:dyDescent="0.3">
      <c r="A3" t="s">
        <v>89</v>
      </c>
      <c r="B3" t="s">
        <v>90</v>
      </c>
      <c r="C3" s="3">
        <v>39999</v>
      </c>
      <c r="D3" s="1" t="s">
        <v>1</v>
      </c>
      <c r="E3">
        <v>4</v>
      </c>
      <c r="F3" t="s">
        <v>216</v>
      </c>
      <c r="G3" t="s">
        <v>217</v>
      </c>
      <c r="H3" t="s">
        <v>219</v>
      </c>
      <c r="I3" t="s">
        <v>226</v>
      </c>
      <c r="J3" t="s">
        <v>227</v>
      </c>
      <c r="K3" t="s">
        <v>232</v>
      </c>
    </row>
    <row r="4" spans="1:12" x14ac:dyDescent="0.3">
      <c r="A4" t="s">
        <v>91</v>
      </c>
      <c r="B4" t="s">
        <v>92</v>
      </c>
      <c r="C4" s="3">
        <v>44999</v>
      </c>
      <c r="D4" s="1" t="s">
        <v>2</v>
      </c>
      <c r="E4">
        <v>4.5999999999999996</v>
      </c>
      <c r="F4" t="str" cm="1">
        <f t="array" ref="F4">_xlfn.FILTERXML("&lt;t&gt;&lt;s&gt;" &amp; SUBSTITUTE(D4, ",", "&lt;/s&gt;&lt;s&gt;") &amp; "&lt;/s&gt;&lt;/t&gt;", "//s[1]")</f>
        <v>8 GB RAM</v>
      </c>
      <c r="G4" t="str" cm="1">
        <f t="array" ref="G4">_xlfn.FILTERXML("&lt;t&gt;&lt;s&gt;" &amp; SUBSTITUTE(D4, ",", "&lt;/s&gt;&lt;s&gt;") &amp; "&lt;/s&gt;&lt;/t&gt;", "//s[2]")</f>
        <v>128 GB ROM</v>
      </c>
      <c r="H4" t="str" cm="1">
        <f t="array" ref="H4">_xlfn.FILTERXML("&lt;t&gt;&lt;s&gt;" &amp; SUBSTITUTE(D4, ",", "&lt;/s&gt;&lt;s&gt;") &amp; "&lt;/s&gt;&lt;/t&gt;", "//s[3]")</f>
        <v>15.75 cm (6.2 inch) Full HD+ Display</v>
      </c>
      <c r="I4" t="str" cm="1">
        <f t="array" ref="I4">_xlfn.FILTERXML("&lt;t&gt;&lt;s&gt;" &amp; SUBSTITUTE(D4, ",", "&lt;/s&gt;&lt;s&gt;") &amp; "&lt;/s&gt;&lt;/t&gt;", "//s[4]")</f>
        <v>50MP + 10MP + 12MP  12MP Front Camera</v>
      </c>
      <c r="J4" t="str" cm="1">
        <f t="array" ref="J4">_xlfn.FILTERXML("&lt;t&gt;&lt;s&gt;" &amp; SUBSTITUTE(D4, ",", "&lt;/s&gt;&lt;s&gt;") &amp; "&lt;/s&gt;&lt;/t&gt;", "//s[5]")</f>
        <v>4000 mAh Battery</v>
      </c>
      <c r="K4" t="str" cm="1">
        <f t="array" ref="K4">_xlfn.FILTERXML("&lt;t&gt;&lt;s&gt;" &amp; SUBSTITUTE(D4, ",", "&lt;/s&gt;&lt;s&gt;") &amp; "&lt;/s&gt;&lt;/t&gt;", "//s[6]")</f>
        <v>Exynos 2400 Processor</v>
      </c>
    </row>
    <row r="5" spans="1:12" x14ac:dyDescent="0.3">
      <c r="A5" t="s">
        <v>93</v>
      </c>
      <c r="B5" t="s">
        <v>92</v>
      </c>
      <c r="C5" s="3">
        <v>44999</v>
      </c>
      <c r="D5" s="1" t="s">
        <v>3</v>
      </c>
      <c r="E5">
        <v>4.5</v>
      </c>
      <c r="F5" t="str" cm="1">
        <f t="array" ref="F5">_xlfn.FILTERXML("&lt;t&gt;&lt;s&gt;" &amp; SUBSTITUTE(D5, ",", "&lt;/s&gt;&lt;s&gt;") &amp; "&lt;/s&gt;&lt;/t&gt;", "//s[1]")</f>
        <v>8 GB RAM</v>
      </c>
      <c r="G5" t="str" cm="1">
        <f t="array" ref="G5">_xlfn.FILTERXML("&lt;t&gt;&lt;s&gt;" &amp; SUBSTITUTE(D5, ",", "&lt;/s&gt;&lt;s&gt;") &amp; "&lt;/s&gt;&lt;/t&gt;", "//s[2]")</f>
        <v>128 GB ROM</v>
      </c>
      <c r="H5" t="str" cm="1">
        <f t="array" ref="H5">_xlfn.FILTERXML("&lt;t&gt;&lt;s&gt;" &amp; SUBSTITUTE(D5, ",", "&lt;/s&gt;&lt;s&gt;") &amp; "&lt;/s&gt;&lt;/t&gt;", "//s[3]")</f>
        <v>17.02 cm (6.7 inch) Full HD+ Display</v>
      </c>
      <c r="I5" t="str" cm="1">
        <f t="array" ref="I5">_xlfn.FILTERXML("&lt;t&gt;&lt;s&gt;" &amp; SUBSTITUTE(D5, ",", "&lt;/s&gt;&lt;s&gt;") &amp; "&lt;/s&gt;&lt;/t&gt;", "//s[4]")</f>
        <v>50MP + 12MP  10MP Front Camera</v>
      </c>
      <c r="J5" t="str" cm="1">
        <f t="array" ref="J5">_xlfn.FILTERXML("&lt;t&gt;&lt;s&gt;" &amp; SUBSTITUTE(D5, ",", "&lt;/s&gt;&lt;s&gt;") &amp; "&lt;/s&gt;&lt;/t&gt;", "//s[5]")</f>
        <v>4700 mAh Battery</v>
      </c>
      <c r="K5" t="str" cm="1">
        <f t="array" ref="K5">_xlfn.FILTERXML("&lt;t&gt;&lt;s&gt;" &amp; SUBSTITUTE(D5, ",", "&lt;/s&gt;&lt;s&gt;") &amp; "&lt;/s&gt;&lt;/t&gt;", "//s[6]")</f>
        <v>Exynos 2400e Processor</v>
      </c>
    </row>
    <row r="6" spans="1:12" x14ac:dyDescent="0.3">
      <c r="A6" t="s">
        <v>94</v>
      </c>
      <c r="B6" t="s">
        <v>92</v>
      </c>
      <c r="C6" s="3">
        <v>48999</v>
      </c>
      <c r="D6" s="1" t="s">
        <v>4</v>
      </c>
      <c r="E6">
        <v>4.3</v>
      </c>
      <c r="F6" t="str" cm="1">
        <f t="array" ref="F6">_xlfn.FILTERXML("&lt;t&gt;&lt;s&gt;" &amp; SUBSTITUTE(D6, ",", "&lt;/s&gt;&lt;s&gt;") &amp; "&lt;/s&gt;&lt;/t&gt;", "//s[1]")</f>
        <v>12 GB RAM</v>
      </c>
      <c r="G6" t="str" cm="1">
        <f t="array" ref="G6">_xlfn.FILTERXML("&lt;t&gt;&lt;s&gt;" &amp; SUBSTITUTE(D6, ",", "&lt;/s&gt;&lt;s&gt;") &amp; "&lt;/s&gt;&lt;/t&gt;", "//s[2]")</f>
        <v>256 GB ROM</v>
      </c>
      <c r="H6" t="s">
        <v>225</v>
      </c>
      <c r="I6" t="str" cm="1">
        <f t="array" ref="I6">_xlfn.FILTERXML("&lt;t&gt;&lt;s&gt;" &amp; SUBSTITUTE(D6, ",", "&lt;/s&gt;&lt;s&gt;") &amp; "&lt;/s&gt;&lt;/t&gt;", "//s[4]")</f>
        <v>50MP + 12MP + 5MP  32MP Front Camera</v>
      </c>
      <c r="J6" t="str" cm="1">
        <f t="array" ref="J6">_xlfn.FILTERXML("&lt;t&gt;&lt;s&gt;" &amp; SUBSTITUTE(D6, ",", "&lt;/s&gt;&lt;s&gt;") &amp; "&lt;/s&gt;&lt;/t&gt;", "//s[5]")</f>
        <v>5000 mAh Battery</v>
      </c>
      <c r="K6" t="str" cm="1">
        <f t="array" ref="K6">_xlfn.FILTERXML("&lt;t&gt;&lt;s&gt;" &amp; SUBSTITUTE(D6, ",", "&lt;/s&gt;&lt;s&gt;") &amp; "&lt;/s&gt;&lt;/t&gt;", "//s[6]")</f>
        <v>Exynos 1480 Processor</v>
      </c>
    </row>
    <row r="7" spans="1:12" x14ac:dyDescent="0.3">
      <c r="A7" t="s">
        <v>95</v>
      </c>
      <c r="B7" t="s">
        <v>96</v>
      </c>
      <c r="C7" s="3">
        <v>39999</v>
      </c>
      <c r="D7" s="1" t="s">
        <v>5</v>
      </c>
      <c r="E7">
        <v>4.5</v>
      </c>
      <c r="F7" t="str" cm="1">
        <f t="array" ref="F7">_xlfn.FILTERXML("&lt;t&gt;&lt;s&gt;" &amp; SUBSTITUTE(D7, ",", "&lt;/s&gt;&lt;s&gt;") &amp; "&lt;/s&gt;&lt;/t&gt;", "//s[1]")</f>
        <v>12 GB RAM</v>
      </c>
      <c r="G7" t="str" cm="1">
        <f t="array" ref="G7">_xlfn.FILTERXML("&lt;t&gt;&lt;s&gt;" &amp; SUBSTITUTE(D7, ",", "&lt;/s&gt;&lt;s&gt;") &amp; "&lt;/s&gt;&lt;/t&gt;", "//s[2]")</f>
        <v>512 GB ROM</v>
      </c>
      <c r="H7" t="str" cm="1">
        <f t="array" ref="H7">_xlfn.FILTERXML("&lt;t&gt;&lt;s&gt;" &amp; SUBSTITUTE(D7, ",", "&lt;/s&gt;&lt;s&gt;") &amp; "&lt;/s&gt;&lt;/t&gt;", "//s[3]")</f>
        <v>17.22 cm (6.78 inch) Full HD+ Display</v>
      </c>
      <c r="I7" t="str" cm="1">
        <f t="array" ref="I7">_xlfn.FILTERXML("&lt;t&gt;&lt;s&gt;" &amp; SUBSTITUTE(D7, ",", "&lt;/s&gt;&lt;s&gt;") &amp; "&lt;/s&gt;&lt;/t&gt;", "//s[4]")</f>
        <v>50MP + 50MP + 50MP  50MP Front Camera</v>
      </c>
      <c r="J7" t="str" cm="1">
        <f t="array" ref="J7">_xlfn.FILTERXML("&lt;t&gt;&lt;s&gt;" &amp; SUBSTITUTE(D7, ",", "&lt;/s&gt;&lt;s&gt;") &amp; "&lt;/s&gt;&lt;/t&gt;", "//s[5]")</f>
        <v>5000 mAh Battery</v>
      </c>
      <c r="K7" t="str" cm="1">
        <f t="array" ref="K7">_xlfn.FILTERXML("&lt;t&gt;&lt;s&gt;" &amp; SUBSTITUTE(D7, ",", "&lt;/s&gt;&lt;s&gt;") &amp; "&lt;/s&gt;&lt;/t&gt;", "//s[6]")</f>
        <v>Dimensity 8200 5G Processor</v>
      </c>
    </row>
    <row r="8" spans="1:12" x14ac:dyDescent="0.3">
      <c r="A8" t="s">
        <v>97</v>
      </c>
      <c r="B8" t="s">
        <v>92</v>
      </c>
      <c r="C8" s="3">
        <v>49999</v>
      </c>
      <c r="D8" s="1" t="s">
        <v>6</v>
      </c>
      <c r="E8">
        <v>4.5999999999999996</v>
      </c>
      <c r="F8" t="str" cm="1">
        <f t="array" ref="F8">_xlfn.FILTERXML("&lt;t&gt;&lt;s&gt;" &amp; SUBSTITUTE(D8, ",", "&lt;/s&gt;&lt;s&gt;") &amp; "&lt;/s&gt;&lt;/t&gt;", "//s[1]")</f>
        <v>8 GB RAM</v>
      </c>
      <c r="G8" t="str" cm="1">
        <f t="array" ref="G8">_xlfn.FILTERXML("&lt;t&gt;&lt;s&gt;" &amp; SUBSTITUTE(D8, ",", "&lt;/s&gt;&lt;s&gt;") &amp; "&lt;/s&gt;&lt;/t&gt;", "//s[2]")</f>
        <v>256 GB ROM</v>
      </c>
      <c r="H8" t="str" cm="1">
        <f t="array" ref="H8">_xlfn.FILTERXML("&lt;t&gt;&lt;s&gt;" &amp; SUBSTITUTE(D8, ",", "&lt;/s&gt;&lt;s&gt;") &amp; "&lt;/s&gt;&lt;/t&gt;", "//s[3]")</f>
        <v>15.49 cm (6.1 inch) Full HD+ Display</v>
      </c>
      <c r="I8" t="str" cm="1">
        <f t="array" ref="I8">_xlfn.FILTERXML("&lt;t&gt;&lt;s&gt;" &amp; SUBSTITUTE(D8, ",", "&lt;/s&gt;&lt;s&gt;") &amp; "&lt;/s&gt;&lt;/t&gt;", "//s[4]")</f>
        <v>50MP + 10MP + 12MP  12MP Front Camera</v>
      </c>
      <c r="J8" t="str" cm="1">
        <f t="array" ref="J8">_xlfn.FILTERXML("&lt;t&gt;&lt;s&gt;" &amp; SUBSTITUTE(D8, ",", "&lt;/s&gt;&lt;s&gt;") &amp; "&lt;/s&gt;&lt;/t&gt;", "//s[5]")</f>
        <v>3900 mAh Lithium Ion Battery</v>
      </c>
      <c r="K8" t="str" cm="1">
        <f t="array" ref="K8">_xlfn.FILTERXML("&lt;t&gt;&lt;s&gt;" &amp; SUBSTITUTE(D8, ",", "&lt;/s&gt;&lt;s&gt;") &amp; "&lt;/s&gt;&lt;/t&gt;", "//s[6]")</f>
        <v>Qualcomm Snapdragon 8 Gen 2 Processor</v>
      </c>
    </row>
    <row r="9" spans="1:12" x14ac:dyDescent="0.3">
      <c r="A9" t="s">
        <v>94</v>
      </c>
      <c r="B9" t="s">
        <v>92</v>
      </c>
      <c r="C9" s="3">
        <v>27999</v>
      </c>
      <c r="D9" s="1" t="s">
        <v>7</v>
      </c>
      <c r="E9">
        <v>4.4000000000000004</v>
      </c>
      <c r="F9" t="str" cm="1">
        <f t="array" ref="F9">_xlfn.FILTERXML("&lt;t&gt;&lt;s&gt;" &amp; SUBSTITUTE(D9, ",", "&lt;/s&gt;&lt;s&gt;") &amp; "&lt;/s&gt;&lt;/t&gt;", "//s[1]")</f>
        <v>8 GB RAM</v>
      </c>
      <c r="G9" t="str" cm="1">
        <f t="array" ref="G9">_xlfn.FILTERXML("&lt;t&gt;&lt;s&gt;" &amp; SUBSTITUTE(D9, ",", "&lt;/s&gt;&lt;s&gt;") &amp; "&lt;/s&gt;&lt;/t&gt;", "//s[2]")</f>
        <v>256 GB ROM</v>
      </c>
      <c r="H9" t="s">
        <v>225</v>
      </c>
      <c r="I9" t="str" cm="1">
        <f t="array" ref="I9">_xlfn.FILTERXML("&lt;t&gt;&lt;s&gt;" &amp; SUBSTITUTE(D9, ",", "&lt;/s&gt;&lt;s&gt;") &amp; "&lt;/s&gt;&lt;/t&gt;", "//s[4]")</f>
        <v>50MP + 12MP + 5MP  32MP Front Camera</v>
      </c>
      <c r="J9" t="str" cm="1">
        <f t="array" ref="J9">_xlfn.FILTERXML("&lt;t&gt;&lt;s&gt;" &amp; SUBSTITUTE(D9, ",", "&lt;/s&gt;&lt;s&gt;") &amp; "&lt;/s&gt;&lt;/t&gt;", "//s[5]")</f>
        <v>5000 mAh Battery</v>
      </c>
      <c r="K9" t="str" cm="1">
        <f t="array" ref="K9">_xlfn.FILTERXML("&lt;t&gt;&lt;s&gt;" &amp; SUBSTITUTE(D9, ",", "&lt;/s&gt;&lt;s&gt;") &amp; "&lt;/s&gt;&lt;/t&gt;", "//s[6]")</f>
        <v>Samsung Exynos 1480 Processor</v>
      </c>
    </row>
    <row r="10" spans="1:12" x14ac:dyDescent="0.3">
      <c r="A10" t="s">
        <v>98</v>
      </c>
      <c r="B10" t="s">
        <v>99</v>
      </c>
      <c r="C10" s="3">
        <v>36990</v>
      </c>
      <c r="D10" s="1" t="s">
        <v>8</v>
      </c>
      <c r="E10">
        <v>4.2</v>
      </c>
      <c r="F10" t="str" cm="1">
        <f t="array" ref="F10">_xlfn.FILTERXML("&lt;t&gt;&lt;s&gt;" &amp; SUBSTITUTE(D10, ",", "&lt;/s&gt;&lt;s&gt;") &amp; "&lt;/s&gt;&lt;/t&gt;", "//s[1]")</f>
        <v>8 GB RAM</v>
      </c>
      <c r="G10" t="str" cm="1">
        <f t="array" ref="G10">_xlfn.FILTERXML("&lt;t&gt;&lt;s&gt;" &amp; SUBSTITUTE(D10, ",", "&lt;/s&gt;&lt;s&gt;") &amp; "&lt;/s&gt;&lt;/t&gt;", "//s[2]")</f>
        <v>128 GB ROM</v>
      </c>
      <c r="H10" t="str" cm="1">
        <f t="array" ref="H10">_xlfn.FILTERXML("&lt;t&gt;&lt;s&gt;" &amp; SUBSTITUTE(D10, ",", "&lt;/s&gt;&lt;s&gt;") &amp; "&lt;/s&gt;&lt;/t&gt;", "//s[3]")</f>
        <v>17.02 cm (6.7 inch) Display</v>
      </c>
      <c r="I10" t="str" cm="1">
        <f t="array" ref="I10">_xlfn.FILTERXML("&lt;t&gt;&lt;s&gt;" &amp; SUBSTITUTE(D10, ",", "&lt;/s&gt;&lt;s&gt;") &amp; "&lt;/s&gt;&lt;/t&gt;", "//s[4]")</f>
        <v>48MP Rear Camera</v>
      </c>
      <c r="J10" t="str" cm="1">
        <f t="array" ref="J10">_xlfn.FILTERXML("&lt;t&gt;&lt;s&gt;" &amp; SUBSTITUTE(D10, ",", "&lt;/s&gt;&lt;s&gt;") &amp; "&lt;/s&gt;&lt;/t&gt;", "//s[5]")</f>
        <v>32MP Front Camera</v>
      </c>
      <c r="K10" t="str" cm="1">
        <f t="array" ref="K10">_xlfn.FILTERXML("&lt;t&gt;&lt;s&gt;" &amp; SUBSTITUTE(D10, ",", "&lt;/s&gt;&lt;s&gt;") &amp; "&lt;/s&gt;&lt;/t&gt;", "//s[6]")</f>
        <v>5000 mAh Battery</v>
      </c>
    </row>
    <row r="11" spans="1:12" x14ac:dyDescent="0.3">
      <c r="A11" t="s">
        <v>100</v>
      </c>
      <c r="B11" t="s">
        <v>101</v>
      </c>
      <c r="C11" s="3">
        <v>44999</v>
      </c>
      <c r="D11" s="1" t="s">
        <v>9</v>
      </c>
      <c r="E11">
        <v>4.5999999999999996</v>
      </c>
      <c r="F11" t="s">
        <v>212</v>
      </c>
      <c r="G11" t="str" cm="1">
        <f t="array" ref="G11">_xlfn.FILTERXML("&lt;t&gt;&lt;s&gt;" &amp; SUBSTITUTE(D11, ",", "&lt;/s&gt;&lt;s&gt;") &amp; "&lt;/s&gt;&lt;/t&gt;", "//s[1]")</f>
        <v>128 GB ROM</v>
      </c>
      <c r="H11" t="str" cm="1">
        <f t="array" ref="H11">_xlfn.FILTERXML("&lt;t&gt;&lt;s&gt;" &amp; SUBSTITUTE(D11, ",", "&lt;/s&gt;&lt;s&gt;") &amp; "&lt;/s&gt;&lt;/t&gt;", "//s[2]")</f>
        <v>15.49 cm (6.1 inch) Super Retina XDR Display</v>
      </c>
      <c r="I11" t="str" cm="1">
        <f t="array" ref="I11">_xlfn.FILTERXML("&lt;t&gt;&lt;s&gt;" &amp; SUBSTITUTE(D11, ",", "&lt;/s&gt;&lt;s&gt;") &amp; "&lt;/s&gt;&lt;/t&gt;", "//s[3]")</f>
        <v>12MP + 12MP  12MP Front Camera</v>
      </c>
      <c r="J11" t="s">
        <v>227</v>
      </c>
      <c r="K11" t="s">
        <v>297</v>
      </c>
    </row>
    <row r="12" spans="1:12" x14ac:dyDescent="0.3">
      <c r="A12" t="s">
        <v>102</v>
      </c>
      <c r="B12" t="s">
        <v>101</v>
      </c>
      <c r="C12" s="3">
        <v>49900</v>
      </c>
      <c r="D12" s="1" t="s">
        <v>10</v>
      </c>
      <c r="E12">
        <v>4.5999999999999996</v>
      </c>
      <c r="F12" t="s">
        <v>212</v>
      </c>
      <c r="G12" t="str" cm="1">
        <f t="array" ref="G12">_xlfn.FILTERXML("&lt;t&gt;&lt;s&gt;" &amp; SUBSTITUTE(D12, ",", "&lt;/s&gt;&lt;s&gt;") &amp; "&lt;/s&gt;&lt;/t&gt;", "//s[1]")</f>
        <v>128 GB ROM</v>
      </c>
      <c r="H12" t="str" cm="1">
        <f t="array" ref="H12">_xlfn.FILTERXML("&lt;t&gt;&lt;s&gt;" &amp; SUBSTITUTE(D12, ",", "&lt;/s&gt;&lt;s&gt;") &amp; "&lt;/s&gt;&lt;/t&gt;", "//s[2]")</f>
        <v>15.49 cm (6.1 inch) Super Retina XDR Display</v>
      </c>
      <c r="I12" t="str" cm="1">
        <f t="array" ref="I12">_xlfn.FILTERXML("&lt;t&gt;&lt;s&gt;" &amp; SUBSTITUTE(D12, ",", "&lt;/s&gt;&lt;s&gt;") &amp; "&lt;/s&gt;&lt;/t&gt;", "//s[3]")</f>
        <v>12MP + 12MP  12MP Front Camera</v>
      </c>
      <c r="J12" t="s">
        <v>227</v>
      </c>
      <c r="K12" t="str" cm="1">
        <f t="array" ref="K12">_xlfn.FILTERXML("&lt;t&gt;&lt;s&gt;" &amp; SUBSTITUTE(D12, ",", "&lt;/s&gt;&lt;s&gt;") &amp; "&lt;/s&gt;&lt;/t&gt;", "//s[6]")</f>
        <v>12MP TrueDepth Front Camera</v>
      </c>
    </row>
    <row r="13" spans="1:12" x14ac:dyDescent="0.3">
      <c r="A13" t="s">
        <v>103</v>
      </c>
      <c r="B13" t="s">
        <v>104</v>
      </c>
      <c r="C13" s="3">
        <v>53999</v>
      </c>
      <c r="D13" s="1" t="s">
        <v>11</v>
      </c>
      <c r="E13">
        <v>4.5999999999999996</v>
      </c>
      <c r="F13" t="str" cm="1">
        <f t="array" ref="F13">_xlfn.FILTERXML("&lt;t&gt;&lt;s&gt;" &amp; SUBSTITUTE(D13, ",", "&lt;/s&gt;&lt;s&gt;") &amp; "&lt;/s&gt;&lt;/t&gt;", "//s[1]")</f>
        <v>12 GB RAM</v>
      </c>
      <c r="G13" t="str" cm="1">
        <f t="array" ref="G13">_xlfn.FILTERXML("&lt;t&gt;&lt;s&gt;" &amp; SUBSTITUTE(D13, ",", "&lt;/s&gt;&lt;s&gt;") &amp; "&lt;/s&gt;&lt;/t&gt;", "//s[2]")</f>
        <v>256 GB ROM</v>
      </c>
      <c r="H13" t="str" cm="1">
        <f t="array" ref="H13">_xlfn.FILTERXML("&lt;t&gt;&lt;s&gt;" &amp; SUBSTITUTE(D13, ",", "&lt;/s&gt;&lt;s&gt;") &amp; "&lt;/s&gt;&lt;/t&gt;", "//s[3]")</f>
        <v>17.22 cm (6.78 inch) Display</v>
      </c>
      <c r="I13" t="str" cm="1">
        <f t="array" ref="I13">_xlfn.FILTERXML("&lt;t&gt;&lt;s&gt;" &amp; SUBSTITUTE(D13, ",", "&lt;/s&gt;&lt;s&gt;") &amp; "&lt;/s&gt;&lt;/t&gt;", "//s[4]")</f>
        <v>50MP Rear Camera</v>
      </c>
      <c r="J13" t="str" cm="1">
        <f t="array" ref="J13">_xlfn.FILTERXML("&lt;t&gt;&lt;s&gt;" &amp; SUBSTITUTE(D13, ",", "&lt;/s&gt;&lt;s&gt;") &amp; "&lt;/s&gt;&lt;/t&gt;", "//s[5]")</f>
        <v>5000 mAh Battery</v>
      </c>
      <c r="K13" t="s">
        <v>233</v>
      </c>
    </row>
    <row r="14" spans="1:12" x14ac:dyDescent="0.3">
      <c r="A14" t="s">
        <v>105</v>
      </c>
      <c r="B14" t="s">
        <v>106</v>
      </c>
      <c r="C14" s="3">
        <v>37999</v>
      </c>
      <c r="D14" s="1" t="s">
        <v>12</v>
      </c>
      <c r="E14">
        <v>4.3</v>
      </c>
      <c r="F14" t="str" cm="1">
        <f t="array" ref="F14">_xlfn.FILTERXML("&lt;t&gt;&lt;s&gt;" &amp; SUBSTITUTE(D14, ",", "&lt;/s&gt;&lt;s&gt;") &amp; "&lt;/s&gt;&lt;/t&gt;", "//s[1]")</f>
        <v>8 GB RAM</v>
      </c>
      <c r="G14" t="str" cm="1">
        <f t="array" ref="G14">_xlfn.FILTERXML("&lt;t&gt;&lt;s&gt;" &amp; SUBSTITUTE(D14, ",", "&lt;/s&gt;&lt;s&gt;") &amp; "&lt;/s&gt;&lt;/t&gt;", "//s[2]")</f>
        <v>128 GB ROM</v>
      </c>
      <c r="H14" t="str" cm="1">
        <f t="array" ref="H14">_xlfn.FILTERXML("&lt;t&gt;&lt;s&gt;" &amp; SUBSTITUTE(D14, ",", "&lt;/s&gt;&lt;s&gt;") &amp; "&lt;/s&gt;&lt;/t&gt;", "//s[3]")</f>
        <v>15.49 cm (6.1 inch) Full HD+ Display</v>
      </c>
      <c r="I14" t="str" cm="1">
        <f t="array" ref="I14">_xlfn.FILTERXML("&lt;t&gt;&lt;s&gt;" &amp; SUBSTITUTE(D14, ",", "&lt;/s&gt;&lt;s&gt;") &amp; "&lt;/s&gt;&lt;/t&gt;", "//s[4]")</f>
        <v>64MP + 13MP  13MP Front Camera</v>
      </c>
      <c r="J14" t="str" cm="1">
        <f t="array" ref="J14">_xlfn.FILTERXML("&lt;t&gt;&lt;s&gt;" &amp; SUBSTITUTE(D14, ",", "&lt;/s&gt;&lt;s&gt;") &amp; "&lt;/s&gt;&lt;/t&gt;", "//s[5]")</f>
        <v>4404 mAh Battery</v>
      </c>
      <c r="K14" t="str" cm="1">
        <f t="array" ref="K14">_xlfn.FILTERXML("&lt;t&gt;&lt;s&gt;" &amp; SUBSTITUTE(D14, ",", "&lt;/s&gt;&lt;s&gt;") &amp; "&lt;/s&gt;&lt;/t&gt;", "//s[6]")</f>
        <v>Tensor G3 Processor</v>
      </c>
    </row>
    <row r="15" spans="1:12" x14ac:dyDescent="0.3">
      <c r="A15" t="s">
        <v>107</v>
      </c>
      <c r="B15" t="s">
        <v>108</v>
      </c>
      <c r="C15" s="3">
        <v>29999</v>
      </c>
      <c r="D15" s="1" t="s">
        <v>13</v>
      </c>
      <c r="E15">
        <v>4.3</v>
      </c>
      <c r="F15" t="str" cm="1">
        <f t="array" ref="F15">_xlfn.FILTERXML("&lt;t&gt;&lt;s&gt;" &amp; SUBSTITUTE(D15, ",", "&lt;/s&gt;&lt;s&gt;") &amp; "&lt;/s&gt;&lt;/t&gt;", "//s[1]")</f>
        <v>12 GB RAM</v>
      </c>
      <c r="G15" t="str" cm="1">
        <f t="array" ref="G15">_xlfn.FILTERXML("&lt;t&gt;&lt;s&gt;" &amp; SUBSTITUTE(D15, ",", "&lt;/s&gt;&lt;s&gt;") &amp; "&lt;/s&gt;&lt;/t&gt;", "//s[2]")</f>
        <v>256 GB ROM</v>
      </c>
      <c r="H15" t="str" cm="1">
        <f t="array" ref="H15">_xlfn.FILTERXML("&lt;t&gt;&lt;s&gt;" &amp; SUBSTITUTE(D15, ",", "&lt;/s&gt;&lt;s&gt;") &amp; "&lt;/s&gt;&lt;/t&gt;", "//s[3]")</f>
        <v>17.02 cm (6.7 inch) Full HD+ Display</v>
      </c>
      <c r="I15" t="str" cm="1">
        <f t="array" ref="I15">_xlfn.FILTERXML("&lt;t&gt;&lt;s&gt;" &amp; SUBSTITUTE(D15, ",", "&lt;/s&gt;&lt;s&gt;") &amp; "&lt;/s&gt;&lt;/t&gt;", "//s[4]")</f>
        <v>50MP + 32MP + 8MP  32MP Front Camera</v>
      </c>
      <c r="J15" t="str" cm="1">
        <f t="array" ref="J15">_xlfn.FILTERXML("&lt;t&gt;&lt;s&gt;" &amp; SUBSTITUTE(D15, ",", "&lt;/s&gt;&lt;s&gt;") &amp; "&lt;/s&gt;&lt;/t&gt;", "//s[5]")</f>
        <v>4600 mAh Battery</v>
      </c>
      <c r="K15" t="str" cm="1">
        <f t="array" ref="K15">_xlfn.FILTERXML("&lt;t&gt;&lt;s&gt;" &amp; SUBSTITUTE(D15, ",", "&lt;/s&gt;&lt;s&gt;") &amp; "&lt;/s&gt;&lt;/t&gt;", "//s[6]")</f>
        <v>Snapdragon 778G 5G Processor</v>
      </c>
    </row>
    <row r="16" spans="1:12" x14ac:dyDescent="0.3">
      <c r="A16" t="s">
        <v>109</v>
      </c>
      <c r="B16" t="s">
        <v>96</v>
      </c>
      <c r="C16" s="3">
        <v>37999</v>
      </c>
      <c r="D16" s="1" t="s">
        <v>14</v>
      </c>
      <c r="E16">
        <v>4.5</v>
      </c>
      <c r="F16" t="str" cm="1">
        <f t="array" ref="F16">_xlfn.FILTERXML("&lt;t&gt;&lt;s&gt;" &amp; SUBSTITUTE(D16, ",", "&lt;/s&gt;&lt;s&gt;") &amp; "&lt;/s&gt;&lt;/t&gt;", "//s[1]")</f>
        <v>8 GB RAM</v>
      </c>
      <c r="G16" t="str" cm="1">
        <f t="array" ref="G16">_xlfn.FILTERXML("&lt;t&gt;&lt;s&gt;" &amp; SUBSTITUTE(D16, ",", "&lt;/s&gt;&lt;s&gt;") &amp; "&lt;/s&gt;&lt;/t&gt;", "//s[2]")</f>
        <v>256 GB ROM</v>
      </c>
      <c r="H16" t="str" cm="1">
        <f t="array" ref="H16">_xlfn.FILTERXML("&lt;t&gt;&lt;s&gt;" &amp; SUBSTITUTE(D16, ",", "&lt;/s&gt;&lt;s&gt;") &amp; "&lt;/s&gt;&lt;/t&gt;", "//s[3]")</f>
        <v>17.22 cm (6.78 inch) Full HD+ Display</v>
      </c>
      <c r="I16" t="str" cm="1">
        <f t="array" ref="I16">_xlfn.FILTERXML("&lt;t&gt;&lt;s&gt;" &amp; SUBSTITUTE(D16, ",", "&lt;/s&gt;&lt;s&gt;") &amp; "&lt;/s&gt;&lt;/t&gt;", "//s[4]")</f>
        <v>50MP + 50MP  50MP Front Camera</v>
      </c>
      <c r="J16" t="str" cm="1">
        <f t="array" ref="J16">_xlfn.FILTERXML("&lt;t&gt;&lt;s&gt;" &amp; SUBSTITUTE(D16, ",", "&lt;/s&gt;&lt;s&gt;") &amp; "&lt;/s&gt;&lt;/t&gt;", "//s[5]")</f>
        <v>5500 mAh Battery</v>
      </c>
      <c r="K16" t="str" cm="1">
        <f t="array" ref="K16">_xlfn.FILTERXML("&lt;t&gt;&lt;s&gt;" &amp; SUBSTITUTE(D16, ",", "&lt;/s&gt;&lt;s&gt;") &amp; "&lt;/s&gt;&lt;/t&gt;", "//s[6]")</f>
        <v>Snapdragon 7 Gen 3 Processor</v>
      </c>
    </row>
    <row r="17" spans="1:11" x14ac:dyDescent="0.3">
      <c r="A17" t="s">
        <v>110</v>
      </c>
      <c r="B17" t="s">
        <v>101</v>
      </c>
      <c r="C17" s="3">
        <v>54999</v>
      </c>
      <c r="D17" s="1" t="s">
        <v>15</v>
      </c>
      <c r="E17">
        <v>4.5999999999999996</v>
      </c>
      <c r="F17" t="s">
        <v>212</v>
      </c>
      <c r="G17" t="str" cm="1">
        <f t="array" ref="G17">_xlfn.FILTERXML("&lt;t&gt;&lt;s&gt;" &amp; SUBSTITUTE(D17, ",", "&lt;/s&gt;&lt;s&gt;") &amp; "&lt;/s&gt;&lt;/t&gt;", "//s[1]")</f>
        <v>128 GB ROM</v>
      </c>
      <c r="H17" t="str" cm="1">
        <f t="array" ref="H17">_xlfn.FILTERXML("&lt;t&gt;&lt;s&gt;" &amp; SUBSTITUTE(D17, ",", "&lt;/s&gt;&lt;s&gt;") &amp; "&lt;/s&gt;&lt;/t&gt;", "//s[2]")</f>
        <v>15.49 cm (6.1 inch) Super Retina XDR Display</v>
      </c>
      <c r="I17" t="str" cm="1">
        <f t="array" ref="I17">_xlfn.FILTERXML("&lt;t&gt;&lt;s&gt;" &amp; SUBSTITUTE(D17, ",", "&lt;/s&gt;&lt;s&gt;") &amp; "&lt;/s&gt;&lt;/t&gt;", "//s[3]")</f>
        <v>12MP + 12MP  12MP Front Camera</v>
      </c>
      <c r="J17" t="s">
        <v>227</v>
      </c>
      <c r="K17" t="s">
        <v>234</v>
      </c>
    </row>
    <row r="18" spans="1:11" x14ac:dyDescent="0.3">
      <c r="A18" t="s">
        <v>111</v>
      </c>
      <c r="B18" t="s">
        <v>104</v>
      </c>
      <c r="C18" s="3">
        <v>49890</v>
      </c>
      <c r="D18" s="1" t="s">
        <v>16</v>
      </c>
      <c r="E18">
        <v>4.4000000000000004</v>
      </c>
      <c r="F18" t="str" cm="1">
        <f t="array" ref="F18">_xlfn.FILTERXML("&lt;t&gt;&lt;s&gt;" &amp; SUBSTITUTE(D18, ",", "&lt;/s&gt;&lt;s&gt;") &amp; "&lt;/s&gt;&lt;/t&gt;", "//s[1]")</f>
        <v>16 GB RAM</v>
      </c>
      <c r="G18" t="str" cm="1">
        <f t="array" ref="G18">_xlfn.FILTERXML("&lt;t&gt;&lt;s&gt;" &amp; SUBSTITUTE(D18, ",", "&lt;/s&gt;&lt;s&gt;") &amp; "&lt;/s&gt;&lt;/t&gt;", "//s[2]")</f>
        <v>512 GB ROM</v>
      </c>
      <c r="H18" t="str" cm="1">
        <f t="array" ref="H18">_xlfn.FILTERXML("&lt;t&gt;&lt;s&gt;" &amp; SUBSTITUTE(D18, ",", "&lt;/s&gt;&lt;s&gt;") &amp; "&lt;/s&gt;&lt;/t&gt;", "//s[3]")</f>
        <v>17.22 cm (6.78 inch) Display</v>
      </c>
      <c r="I18" t="str" cm="1">
        <f t="array" ref="I18">_xlfn.FILTERXML("&lt;t&gt;&lt;s&gt;" &amp; SUBSTITUTE(D18, ",", "&lt;/s&gt;&lt;s&gt;") &amp; "&lt;/s&gt;&lt;/t&gt;", "//s[4]")</f>
        <v>50MP Rear Camera</v>
      </c>
      <c r="J18" t="str" cm="1">
        <f t="array" ref="J18">_xlfn.FILTERXML("&lt;t&gt;&lt;s&gt;" &amp; SUBSTITUTE(D18, ",", "&lt;/s&gt;&lt;s&gt;") &amp; "&lt;/s&gt;&lt;/t&gt;", "//s[5]")</f>
        <v>5000 mAh Battery</v>
      </c>
      <c r="K18" t="s">
        <v>233</v>
      </c>
    </row>
    <row r="19" spans="1:11" x14ac:dyDescent="0.3">
      <c r="A19" t="s">
        <v>112</v>
      </c>
      <c r="B19" t="s">
        <v>92</v>
      </c>
      <c r="C19" s="3">
        <v>34995</v>
      </c>
      <c r="D19" s="1" t="s">
        <v>17</v>
      </c>
      <c r="E19">
        <v>4.3</v>
      </c>
      <c r="F19" t="str" cm="1">
        <f t="array" ref="F19">_xlfn.FILTERXML("&lt;t&gt;&lt;s&gt;" &amp; SUBSTITUTE(D19, ",", "&lt;/s&gt;&lt;s&gt;") &amp; "&lt;/s&gt;&lt;/t&gt;", "//s[1]")</f>
        <v>12 GB RAM</v>
      </c>
      <c r="G19" t="str" cm="1">
        <f t="array" ref="G19">_xlfn.FILTERXML("&lt;t&gt;&lt;s&gt;" &amp; SUBSTITUTE(D19, ",", "&lt;/s&gt;&lt;s&gt;") &amp; "&lt;/s&gt;&lt;/t&gt;", "//s[2]")</f>
        <v>256 GB ROM</v>
      </c>
      <c r="H19" t="s">
        <v>225</v>
      </c>
      <c r="I19" t="str" cm="1">
        <f t="array" ref="I19">_xlfn.FILTERXML("&lt;t&gt;&lt;s&gt;" &amp; SUBSTITUTE(D19, ",", "&lt;/s&gt;&lt;s&gt;") &amp; "&lt;/s&gt;&lt;/t&gt;", "//s[4]")</f>
        <v>50MP + 12MP + 5MP  32MP Front Camera</v>
      </c>
      <c r="J19" t="str" cm="1">
        <f t="array" ref="J19">_xlfn.FILTERXML("&lt;t&gt;&lt;s&gt;" &amp; SUBSTITUTE(D19, ",", "&lt;/s&gt;&lt;s&gt;") &amp; "&lt;/s&gt;&lt;/t&gt;", "//s[5]")</f>
        <v>5000 mAh Battery</v>
      </c>
      <c r="K19" t="str" cm="1">
        <f t="array" ref="K19">_xlfn.FILTERXML("&lt;t&gt;&lt;s&gt;" &amp; SUBSTITUTE(D19, ",", "&lt;/s&gt;&lt;s&gt;") &amp; "&lt;/s&gt;&lt;/t&gt;", "//s[6]")</f>
        <v>Samsung Exynos 1480 Processor</v>
      </c>
    </row>
    <row r="20" spans="1:11" x14ac:dyDescent="0.3">
      <c r="A20" t="s">
        <v>113</v>
      </c>
      <c r="B20" t="s">
        <v>92</v>
      </c>
      <c r="C20" s="3">
        <v>44999</v>
      </c>
      <c r="D20" s="1" t="s">
        <v>18</v>
      </c>
      <c r="E20">
        <v>4.5999999999999996</v>
      </c>
      <c r="F20" t="str" cm="1">
        <f t="array" ref="F20">_xlfn.FILTERXML("&lt;t&gt;&lt;s&gt;" &amp; SUBSTITUTE(D20, ",", "&lt;/s&gt;&lt;s&gt;") &amp; "&lt;/s&gt;&lt;/t&gt;", "//s[1]")</f>
        <v>8 GB RAM</v>
      </c>
      <c r="G20" t="str" cm="1">
        <f t="array" ref="G20">_xlfn.FILTERXML("&lt;t&gt;&lt;s&gt;" &amp; SUBSTITUTE(D20, ",", "&lt;/s&gt;&lt;s&gt;") &amp; "&lt;/s&gt;&lt;/t&gt;", "//s[2]")</f>
        <v>128 GB ROM</v>
      </c>
      <c r="H20" t="str" cm="1">
        <f t="array" ref="H20">_xlfn.FILTERXML("&lt;t&gt;&lt;s&gt;" &amp; SUBSTITUTE(D20, ",", "&lt;/s&gt;&lt;s&gt;") &amp; "&lt;/s&gt;&lt;/t&gt;", "//s[3]")</f>
        <v>15.49 cm (6.1 inch) Full HD+ Display</v>
      </c>
      <c r="I20" t="str" cm="1">
        <f t="array" ref="I20">_xlfn.FILTERXML("&lt;t&gt;&lt;s&gt;" &amp; SUBSTITUTE(D20, ",", "&lt;/s&gt;&lt;s&gt;") &amp; "&lt;/s&gt;&lt;/t&gt;", "//s[4]")</f>
        <v>50MP + 10MP + 12MP  12MP Front Camera</v>
      </c>
      <c r="J20" t="str" cm="1">
        <f t="array" ref="J20">_xlfn.FILTERXML("&lt;t&gt;&lt;s&gt;" &amp; SUBSTITUTE(D20, ",", "&lt;/s&gt;&lt;s&gt;") &amp; "&lt;/s&gt;&lt;/t&gt;", "//s[5]")</f>
        <v>3900 mAh Lithium Ion Battery</v>
      </c>
      <c r="K20" t="str" cm="1">
        <f t="array" ref="K20">_xlfn.FILTERXML("&lt;t&gt;&lt;s&gt;" &amp; SUBSTITUTE(D20, ",", "&lt;/s&gt;&lt;s&gt;") &amp; "&lt;/s&gt;&lt;/t&gt;", "//s[6]")</f>
        <v>Qualcomm Snapdragon 8 Gen 2 Processor</v>
      </c>
    </row>
    <row r="21" spans="1:11" x14ac:dyDescent="0.3">
      <c r="A21" t="s">
        <v>114</v>
      </c>
      <c r="B21" t="s">
        <v>92</v>
      </c>
      <c r="C21" s="3">
        <v>36999</v>
      </c>
      <c r="D21" s="1" t="s">
        <v>19</v>
      </c>
      <c r="E21">
        <v>4.2</v>
      </c>
      <c r="F21" t="str" cm="1">
        <f t="array" ref="F21">_xlfn.FILTERXML("&lt;t&gt;&lt;s&gt;" &amp; SUBSTITUTE(D21, ",", "&lt;/s&gt;&lt;s&gt;") &amp; "&lt;/s&gt;&lt;/t&gt;", "//s[1]")</f>
        <v>12 GB RAM</v>
      </c>
      <c r="G21" t="str" cm="1">
        <f t="array" ref="G21">_xlfn.FILTERXML("&lt;t&gt;&lt;s&gt;" &amp; SUBSTITUTE(D21, ",", "&lt;/s&gt;&lt;s&gt;") &amp; "&lt;/s&gt;&lt;/t&gt;", "//s[2]")</f>
        <v>256 GB ROM</v>
      </c>
      <c r="H21" t="str" cm="1">
        <f t="array" ref="H21">_xlfn.FILTERXML("&lt;t&gt;&lt;s&gt;" &amp; SUBSTITUTE(D21, ",", "&lt;/s&gt;&lt;s&gt;") &amp; "&lt;/s&gt;&lt;/t&gt;", "//s[3]")</f>
        <v>17.02 cm (6.7 inch) Full HD+ Display</v>
      </c>
      <c r="I21" t="str" cm="1">
        <f t="array" ref="I21">_xlfn.FILTERXML("&lt;t&gt;&lt;s&gt;" &amp; SUBSTITUTE(D21, ",", "&lt;/s&gt;&lt;s&gt;") &amp; "&lt;/s&gt;&lt;/t&gt;", "//s[4]")</f>
        <v>50MP + 8MP  12MP Front Camera</v>
      </c>
      <c r="J21" t="str" cm="1">
        <f t="array" ref="J21">_xlfn.FILTERXML("&lt;t&gt;&lt;s&gt;" &amp; SUBSTITUTE(D21, ",", "&lt;/s&gt;&lt;s&gt;") &amp; "&lt;/s&gt;&lt;/t&gt;", "//s[5]")</f>
        <v>5000 mAh Battery</v>
      </c>
      <c r="K21" t="str" cm="1">
        <f t="array" ref="K21">_xlfn.FILTERXML("&lt;t&gt;&lt;s&gt;" &amp; SUBSTITUTE(D21, ",", "&lt;/s&gt;&lt;s&gt;") &amp; "&lt;/s&gt;&lt;/t&gt;", "//s[6]")</f>
        <v>Qualcomm Snapdragon 6 Gen 3 Processor</v>
      </c>
    </row>
    <row r="22" spans="1:11" x14ac:dyDescent="0.3">
      <c r="A22" t="s">
        <v>115</v>
      </c>
      <c r="B22" t="s">
        <v>106</v>
      </c>
      <c r="C22" s="3">
        <v>49999</v>
      </c>
      <c r="D22" s="1" t="s">
        <v>20</v>
      </c>
      <c r="E22">
        <v>4.5</v>
      </c>
      <c r="F22" t="str" cm="1">
        <f t="array" ref="F22">_xlfn.FILTERXML("&lt;t&gt;&lt;s&gt;" &amp; SUBSTITUTE(D22, ",", "&lt;/s&gt;&lt;s&gt;") &amp; "&lt;/s&gt;&lt;/t&gt;", "//s[1]")</f>
        <v>8 GB RAM</v>
      </c>
      <c r="G22" t="str" cm="1">
        <f t="array" ref="G22">_xlfn.FILTERXML("&lt;t&gt;&lt;s&gt;" &amp; SUBSTITUTE(D22, ",", "&lt;/s&gt;&lt;s&gt;") &amp; "&lt;/s&gt;&lt;/t&gt;", "//s[2]")</f>
        <v>256 GB ROM</v>
      </c>
      <c r="H22" t="str" cm="1">
        <f t="array" ref="H22">_xlfn.FILTERXML("&lt;t&gt;&lt;s&gt;" &amp; SUBSTITUTE(D22, ",", "&lt;/s&gt;&lt;s&gt;") &amp; "&lt;/s&gt;&lt;/t&gt;", "//s[3]")</f>
        <v>15.96 cm (6.285 inch) Full HD+ Display</v>
      </c>
      <c r="I22" t="str" cm="1">
        <f t="array" ref="I22">_xlfn.FILTERXML("&lt;t&gt;&lt;s&gt;" &amp; SUBSTITUTE(D22, ",", "&lt;/s&gt;&lt;s&gt;") &amp; "&lt;/s&gt;&lt;/t&gt;", "//s[4]")</f>
        <v>48MP + 12MP  12MP Front Camera</v>
      </c>
      <c r="J22" t="str" cm="1">
        <f t="array" ref="J22">_xlfn.FILTERXML("&lt;t&gt;&lt;s&gt;" &amp; SUBSTITUTE(D22, ",", "&lt;/s&gt;&lt;s&gt;") &amp; "&lt;/s&gt;&lt;/t&gt;", "//s[5]")</f>
        <v>5100 mAh Battery</v>
      </c>
      <c r="K22" t="str" cm="1">
        <f t="array" ref="K22">_xlfn.FILTERXML("&lt;t&gt;&lt;s&gt;" &amp; SUBSTITUTE(D22, ",", "&lt;/s&gt;&lt;s&gt;") &amp; "&lt;/s&gt;&lt;/t&gt;", "//s[6]")</f>
        <v>Tensor G4 Processor</v>
      </c>
    </row>
    <row r="23" spans="1:11" x14ac:dyDescent="0.3">
      <c r="A23" t="s">
        <v>116</v>
      </c>
      <c r="B23" t="s">
        <v>96</v>
      </c>
      <c r="C23" s="3">
        <v>34990</v>
      </c>
      <c r="D23" s="1" t="s">
        <v>21</v>
      </c>
      <c r="E23">
        <v>4.5</v>
      </c>
      <c r="F23" t="str" cm="1">
        <f t="array" ref="F23">_xlfn.FILTERXML("&lt;t&gt;&lt;s&gt;" &amp; SUBSTITUTE(D23, ",", "&lt;/s&gt;&lt;s&gt;") &amp; "&lt;/s&gt;&lt;/t&gt;", "//s[1]")</f>
        <v>12 GB RAM</v>
      </c>
      <c r="G23" t="str" cm="1">
        <f t="array" ref="G23">_xlfn.FILTERXML("&lt;t&gt;&lt;s&gt;" &amp; SUBSTITUTE(D23, ",", "&lt;/s&gt;&lt;s&gt;") &amp; "&lt;/s&gt;&lt;/t&gt;", "//s[2]")</f>
        <v>256 GB ROM</v>
      </c>
      <c r="H23" t="str" cm="1">
        <f t="array" ref="H23">_xlfn.FILTERXML("&lt;t&gt;&lt;s&gt;" &amp; SUBSTITUTE(D23, ",", "&lt;/s&gt;&lt;s&gt;") &amp; "&lt;/s&gt;&lt;/t&gt;", "//s[3]")</f>
        <v>17.22 cm (6.78 inch) Full HD+ Display</v>
      </c>
      <c r="I23" t="str" cm="1">
        <f t="array" ref="I23">_xlfn.FILTERXML("&lt;t&gt;&lt;s&gt;" &amp; SUBSTITUTE(D23, ",", "&lt;/s&gt;&lt;s&gt;") &amp; "&lt;/s&gt;&lt;/t&gt;", "//s[4]")</f>
        <v>50MP + 50MP  50MP Front Camera</v>
      </c>
      <c r="J23" t="str" cm="1">
        <f t="array" ref="J23">_xlfn.FILTERXML("&lt;t&gt;&lt;s&gt;" &amp; SUBSTITUTE(D23, ",", "&lt;/s&gt;&lt;s&gt;") &amp; "&lt;/s&gt;&lt;/t&gt;", "//s[5]")</f>
        <v>5000 mAh Battery</v>
      </c>
      <c r="K23" t="str" cm="1">
        <f t="array" ref="K23">_xlfn.FILTERXML("&lt;t&gt;&lt;s&gt;" &amp; SUBSTITUTE(D23, ",", "&lt;/s&gt;&lt;s&gt;") &amp; "&lt;/s&gt;&lt;/t&gt;", "//s[6]")</f>
        <v>7 Gen 3 Processor</v>
      </c>
    </row>
    <row r="24" spans="1:11" x14ac:dyDescent="0.3">
      <c r="A24" t="s">
        <v>117</v>
      </c>
      <c r="B24" t="s">
        <v>90</v>
      </c>
      <c r="C24" s="3">
        <v>38000</v>
      </c>
      <c r="D24" s="1" t="s">
        <v>22</v>
      </c>
      <c r="E24">
        <v>4</v>
      </c>
      <c r="F24" t="s">
        <v>216</v>
      </c>
      <c r="G24" t="s">
        <v>217</v>
      </c>
      <c r="H24" t="s">
        <v>219</v>
      </c>
      <c r="I24" t="s">
        <v>226</v>
      </c>
      <c r="J24" t="s">
        <v>228</v>
      </c>
      <c r="K24" t="s">
        <v>232</v>
      </c>
    </row>
    <row r="25" spans="1:11" x14ac:dyDescent="0.3">
      <c r="A25" t="s">
        <v>118</v>
      </c>
      <c r="B25" t="s">
        <v>104</v>
      </c>
      <c r="C25" s="3">
        <v>34227</v>
      </c>
      <c r="D25" s="1" t="s">
        <v>23</v>
      </c>
      <c r="E25">
        <v>4.5</v>
      </c>
      <c r="F25" t="str" cm="1">
        <f t="array" ref="F25">_xlfn.FILTERXML("&lt;t&gt;&lt;s&gt;" &amp; SUBSTITUTE(D25, ",", "&lt;/s&gt;&lt;s&gt;") &amp; "&lt;/s&gt;&lt;/t&gt;", "//s[1]")</f>
        <v>8 GB RAM</v>
      </c>
      <c r="G25" t="str" cm="1">
        <f t="array" ref="G25">_xlfn.FILTERXML("&lt;t&gt;&lt;s&gt;" &amp; SUBSTITUTE(D25, ",", "&lt;/s&gt;&lt;s&gt;") &amp; "&lt;/s&gt;&lt;/t&gt;", "//s[2]")</f>
        <v>128 GB ROM</v>
      </c>
      <c r="H25" t="str" cm="1">
        <f t="array" ref="H25">_xlfn.FILTERXML("&lt;t&gt;&lt;s&gt;" &amp; SUBSTITUTE(D25, ",", "&lt;/s&gt;&lt;s&gt;") &amp; "&lt;/s&gt;&lt;/t&gt;", "//s[3]")</f>
        <v>17.22 cm (6.78 inch) Display</v>
      </c>
      <c r="I25" t="str" cm="1">
        <f t="array" ref="I25">_xlfn.FILTERXML("&lt;t&gt;&lt;s&gt;" &amp; SUBSTITUTE(D25, ",", "&lt;/s&gt;&lt;s&gt;") &amp; "&lt;/s&gt;&lt;/t&gt;", "//s[4]")</f>
        <v>50MP Rear Camera</v>
      </c>
      <c r="J25" t="str" cm="1">
        <f t="array" ref="J25">_xlfn.FILTERXML("&lt;t&gt;&lt;s&gt;" &amp; SUBSTITUTE(D25, ",", "&lt;/s&gt;&lt;s&gt;") &amp; "&lt;/s&gt;&lt;/t&gt;", "//s[5]")</f>
        <v>5160 mAh Battery</v>
      </c>
      <c r="K25" t="s">
        <v>233</v>
      </c>
    </row>
    <row r="26" spans="1:11" x14ac:dyDescent="0.3">
      <c r="A26" t="s">
        <v>119</v>
      </c>
      <c r="B26" t="s">
        <v>101</v>
      </c>
      <c r="C26" s="3">
        <v>54999</v>
      </c>
      <c r="D26" s="1" t="s">
        <v>15</v>
      </c>
      <c r="E26">
        <v>4.5999999999999996</v>
      </c>
      <c r="F26" t="s">
        <v>212</v>
      </c>
      <c r="G26" t="str" cm="1">
        <f t="array" ref="G26">_xlfn.FILTERXML("&lt;t&gt;&lt;s&gt;" &amp; SUBSTITUTE(D26, ",", "&lt;/s&gt;&lt;s&gt;") &amp; "&lt;/s&gt;&lt;/t&gt;", "//s[1]")</f>
        <v>128 GB ROM</v>
      </c>
      <c r="H26" t="str" cm="1">
        <f t="array" ref="H26">_xlfn.FILTERXML("&lt;t&gt;&lt;s&gt;" &amp; SUBSTITUTE(D26, ",", "&lt;/s&gt;&lt;s&gt;") &amp; "&lt;/s&gt;&lt;/t&gt;", "//s[2]")</f>
        <v>15.49 cm (6.1 inch) Super Retina XDR Display</v>
      </c>
      <c r="I26" t="str" cm="1">
        <f t="array" ref="I26">_xlfn.FILTERXML("&lt;t&gt;&lt;s&gt;" &amp; SUBSTITUTE(D26, ",", "&lt;/s&gt;&lt;s&gt;") &amp; "&lt;/s&gt;&lt;/t&gt;", "//s[3]")</f>
        <v>12MP + 12MP  12MP Front Camera</v>
      </c>
      <c r="J26" t="s">
        <v>227</v>
      </c>
      <c r="K26" t="s">
        <v>234</v>
      </c>
    </row>
    <row r="27" spans="1:11" x14ac:dyDescent="0.3">
      <c r="A27" t="s">
        <v>120</v>
      </c>
      <c r="B27" t="s">
        <v>99</v>
      </c>
      <c r="C27" s="3">
        <v>35999</v>
      </c>
      <c r="D27" s="1" t="s">
        <v>24</v>
      </c>
      <c r="E27">
        <v>4.4000000000000004</v>
      </c>
      <c r="F27" t="s">
        <v>215</v>
      </c>
      <c r="G27" t="s">
        <v>218</v>
      </c>
      <c r="H27" t="s">
        <v>220</v>
      </c>
      <c r="I27" t="s">
        <v>244</v>
      </c>
      <c r="J27" t="s">
        <v>229</v>
      </c>
      <c r="K27" t="s">
        <v>233</v>
      </c>
    </row>
    <row r="28" spans="1:11" x14ac:dyDescent="0.3">
      <c r="A28" t="s">
        <v>121</v>
      </c>
      <c r="B28" t="s">
        <v>96</v>
      </c>
      <c r="C28" s="3">
        <v>42999</v>
      </c>
      <c r="D28" s="1" t="s">
        <v>25</v>
      </c>
      <c r="E28">
        <v>4.5999999999999996</v>
      </c>
      <c r="F28" t="str" cm="1">
        <f t="array" ref="F28">_xlfn.FILTERXML("&lt;t&gt;&lt;s&gt;" &amp; SUBSTITUTE(D28, ",", "&lt;/s&gt;&lt;s&gt;") &amp; "&lt;/s&gt;&lt;/t&gt;", "//s[1]")</f>
        <v>12 GB RAM</v>
      </c>
      <c r="G28" t="str" cm="1">
        <f t="array" ref="G28">_xlfn.FILTERXML("&lt;t&gt;&lt;s&gt;" &amp; SUBSTITUTE(D28, ",", "&lt;/s&gt;&lt;s&gt;") &amp; "&lt;/s&gt;&lt;/t&gt;", "//s[2]")</f>
        <v>512 GB ROM</v>
      </c>
      <c r="H28" t="str" cm="1">
        <f t="array" ref="H28">_xlfn.FILTERXML("&lt;t&gt;&lt;s&gt;" &amp; SUBSTITUTE(D28, ",", "&lt;/s&gt;&lt;s&gt;") &amp; "&lt;/s&gt;&lt;/t&gt;", "//s[3]")</f>
        <v>17.22 cm (6.78 inch) Full HD+ Display</v>
      </c>
      <c r="I28" t="str" cm="1">
        <f t="array" ref="I28">_xlfn.FILTERXML("&lt;t&gt;&lt;s&gt;" &amp; SUBSTITUTE(D28, ",", "&lt;/s&gt;&lt;s&gt;") &amp; "&lt;/s&gt;&lt;/t&gt;", "//s[4]")</f>
        <v>50MP + 50MP  50MP Front Camera</v>
      </c>
      <c r="J28" t="str" cm="1">
        <f t="array" ref="J28">_xlfn.FILTERXML("&lt;t&gt;&lt;s&gt;" &amp; SUBSTITUTE(D28, ",", "&lt;/s&gt;&lt;s&gt;") &amp; "&lt;/s&gt;&lt;/t&gt;", "//s[5]")</f>
        <v>5500 mAh Battery</v>
      </c>
      <c r="K28" t="str" cm="1">
        <f t="array" ref="K28">_xlfn.FILTERXML("&lt;t&gt;&lt;s&gt;" &amp; SUBSTITUTE(D28, ",", "&lt;/s&gt;&lt;s&gt;") &amp; "&lt;/s&gt;&lt;/t&gt;", "//s[6]")</f>
        <v>Snapdragon 7 Gen 3 Processor</v>
      </c>
    </row>
    <row r="29" spans="1:11" x14ac:dyDescent="0.3">
      <c r="A29" t="s">
        <v>122</v>
      </c>
      <c r="B29" t="s">
        <v>123</v>
      </c>
      <c r="C29" s="3">
        <v>33999</v>
      </c>
      <c r="D29" s="1" t="s">
        <v>26</v>
      </c>
      <c r="E29">
        <v>4.3</v>
      </c>
      <c r="F29" t="str" cm="1">
        <f t="array" ref="F29">_xlfn.FILTERXML("&lt;t&gt;&lt;s&gt;" &amp; SUBSTITUTE(D29, ",", "&lt;/s&gt;&lt;s&gt;") &amp; "&lt;/s&gt;&lt;/t&gt;", "//s[1]")</f>
        <v>12 GB RAM</v>
      </c>
      <c r="G29" t="str" cm="1">
        <f t="array" ref="G29">_xlfn.FILTERXML("&lt;t&gt;&lt;s&gt;" &amp; SUBSTITUTE(D29, ",", "&lt;/s&gt;&lt;s&gt;") &amp; "&lt;/s&gt;&lt;/t&gt;", "//s[2]")</f>
        <v>512 GB ROM</v>
      </c>
      <c r="H29" t="str" cm="1">
        <f t="array" ref="H29">_xlfn.FILTERXML("&lt;t&gt;&lt;s&gt;" &amp; SUBSTITUTE(D29, ",", "&lt;/s&gt;&lt;s&gt;") &amp; "&lt;/s&gt;&lt;/t&gt;", "//s[3]")</f>
        <v>16.94 cm (6.67 inch) Display</v>
      </c>
      <c r="I29" t="str" cm="1">
        <f t="array" ref="I29">_xlfn.FILTERXML("&lt;t&gt;&lt;s&gt;" &amp; SUBSTITUTE(D29, ",", "&lt;/s&gt;&lt;s&gt;") &amp; "&lt;/s&gt;&lt;/t&gt;", "//s[4]")</f>
        <v>50MP (OIS) + 8MP  20MP Front Camera</v>
      </c>
      <c r="J29" t="str" cm="1">
        <f t="array" ref="J29">_xlfn.FILTERXML("&lt;t&gt;&lt;s&gt;" &amp; SUBSTITUTE(D29, ",", "&lt;/s&gt;&lt;s&gt;") &amp; "&lt;/s&gt;&lt;/t&gt;", "//s[5]")</f>
        <v>5000 mAh Battery</v>
      </c>
      <c r="K29" t="str" cm="1">
        <f t="array" ref="K29">_xlfn.FILTERXML("&lt;t&gt;&lt;s&gt;" &amp; SUBSTITUTE(D29, ",", "&lt;/s&gt;&lt;s&gt;") &amp; "&lt;/s&gt;&lt;/t&gt;", "//s[6]")</f>
        <v>8s Gen3 Processor</v>
      </c>
    </row>
    <row r="30" spans="1:11" x14ac:dyDescent="0.3">
      <c r="A30" t="s">
        <v>124</v>
      </c>
      <c r="B30" t="s">
        <v>92</v>
      </c>
      <c r="C30" s="3">
        <v>37499</v>
      </c>
      <c r="D30" s="1" t="s">
        <v>27</v>
      </c>
      <c r="E30">
        <v>4.3</v>
      </c>
      <c r="F30" t="str" cm="1">
        <f t="array" ref="F30">_xlfn.FILTERXML("&lt;t&gt;&lt;s&gt;" &amp; SUBSTITUTE(D30, ",", "&lt;/s&gt;&lt;s&gt;") &amp; "&lt;/s&gt;&lt;/t&gt;", "//s[1]")</f>
        <v>8 GB RAM</v>
      </c>
      <c r="G30" t="str" cm="1">
        <f t="array" ref="G30">_xlfn.FILTERXML("&lt;t&gt;&lt;s&gt;" &amp; SUBSTITUTE(D30, ",", "&lt;/s&gt;&lt;s&gt;") &amp; "&lt;/s&gt;&lt;/t&gt;", "//s[2]")</f>
        <v>256 GB ROM</v>
      </c>
      <c r="H30" t="s">
        <v>224</v>
      </c>
      <c r="I30" t="str" cm="1">
        <f t="array" ref="I30">_xlfn.FILTERXML("&lt;t&gt;&lt;s&gt;" &amp; SUBSTITUTE(D30, ",", "&lt;/s&gt;&lt;s&gt;") &amp; "&lt;/s&gt;&lt;/t&gt;", "//s[4]")</f>
        <v>50MP + 12MP + 5MP  32MP Front Camera</v>
      </c>
      <c r="J30" t="str" cm="1">
        <f t="array" ref="J30">_xlfn.FILTERXML("&lt;t&gt;&lt;s&gt;" &amp; SUBSTITUTE(D30, ",", "&lt;/s&gt;&lt;s&gt;") &amp; "&lt;/s&gt;&lt;/t&gt;", "//s[5]")</f>
        <v>5000 mAh Battery</v>
      </c>
      <c r="K30" t="str" cm="1">
        <f t="array" ref="K30">_xlfn.FILTERXML("&lt;t&gt;&lt;s&gt;" &amp; SUBSTITUTE(D30, ",", "&lt;/s&gt;&lt;s&gt;") &amp; "&lt;/s&gt;&lt;/t&gt;", "//s[6]")</f>
        <v>Exynos 1380</v>
      </c>
    </row>
    <row r="31" spans="1:11" x14ac:dyDescent="0.3">
      <c r="A31" t="s">
        <v>125</v>
      </c>
      <c r="B31" t="s">
        <v>106</v>
      </c>
      <c r="C31" s="3">
        <v>37999</v>
      </c>
      <c r="D31" s="1" t="s">
        <v>12</v>
      </c>
      <c r="E31">
        <v>4.3</v>
      </c>
      <c r="F31" t="str" cm="1">
        <f t="array" ref="F31">_xlfn.FILTERXML("&lt;t&gt;&lt;s&gt;" &amp; SUBSTITUTE(D31, ",", "&lt;/s&gt;&lt;s&gt;") &amp; "&lt;/s&gt;&lt;/t&gt;", "//s[1]")</f>
        <v>8 GB RAM</v>
      </c>
      <c r="G31" t="str" cm="1">
        <f t="array" ref="G31">_xlfn.FILTERXML("&lt;t&gt;&lt;s&gt;" &amp; SUBSTITUTE(D31, ",", "&lt;/s&gt;&lt;s&gt;") &amp; "&lt;/s&gt;&lt;/t&gt;", "//s[2]")</f>
        <v>128 GB ROM</v>
      </c>
      <c r="H31" t="str" cm="1">
        <f t="array" ref="H31">_xlfn.FILTERXML("&lt;t&gt;&lt;s&gt;" &amp; SUBSTITUTE(D31, ",", "&lt;/s&gt;&lt;s&gt;") &amp; "&lt;/s&gt;&lt;/t&gt;", "//s[3]")</f>
        <v>15.49 cm (6.1 inch) Full HD+ Display</v>
      </c>
      <c r="I31" t="str" cm="1">
        <f t="array" ref="I31">_xlfn.FILTERXML("&lt;t&gt;&lt;s&gt;" &amp; SUBSTITUTE(D31, ",", "&lt;/s&gt;&lt;s&gt;") &amp; "&lt;/s&gt;&lt;/t&gt;", "//s[4]")</f>
        <v>64MP + 13MP  13MP Front Camera</v>
      </c>
      <c r="J31" t="str" cm="1">
        <f t="array" ref="J31">_xlfn.FILTERXML("&lt;t&gt;&lt;s&gt;" &amp; SUBSTITUTE(D31, ",", "&lt;/s&gt;&lt;s&gt;") &amp; "&lt;/s&gt;&lt;/t&gt;", "//s[5]")</f>
        <v>4404 mAh Battery</v>
      </c>
      <c r="K31" t="str" cm="1">
        <f t="array" ref="K31">_xlfn.FILTERXML("&lt;t&gt;&lt;s&gt;" &amp; SUBSTITUTE(D31, ",", "&lt;/s&gt;&lt;s&gt;") &amp; "&lt;/s&gt;&lt;/t&gt;", "//s[6]")</f>
        <v>Tensor G3 Processor</v>
      </c>
    </row>
    <row r="32" spans="1:11" x14ac:dyDescent="0.3">
      <c r="A32" t="s">
        <v>126</v>
      </c>
      <c r="B32" t="s">
        <v>108</v>
      </c>
      <c r="C32" s="3">
        <v>40999</v>
      </c>
      <c r="D32" s="1" t="s">
        <v>28</v>
      </c>
      <c r="E32">
        <v>4.4000000000000004</v>
      </c>
      <c r="F32" t="str" cm="1">
        <f t="array" ref="F32">_xlfn.FILTERXML("&lt;t&gt;&lt;s&gt;" &amp; SUBSTITUTE(D32, ",", "&lt;/s&gt;&lt;s&gt;") &amp; "&lt;/s&gt;&lt;/t&gt;", "//s[1]")</f>
        <v>12 GB RAM</v>
      </c>
      <c r="G32" t="str" cm="1">
        <f t="array" ref="G32">_xlfn.FILTERXML("&lt;t&gt;&lt;s&gt;" &amp; SUBSTITUTE(D32, ",", "&lt;/s&gt;&lt;s&gt;") &amp; "&lt;/s&gt;&lt;/t&gt;", "//s[2]")</f>
        <v>512 GB ROM</v>
      </c>
      <c r="H32" t="s">
        <v>223</v>
      </c>
      <c r="I32" t="str" cm="1">
        <f t="array" ref="I32">_xlfn.FILTERXML("&lt;t&gt;&lt;s&gt;" &amp; SUBSTITUTE(D32, ",", "&lt;/s&gt;&lt;s&gt;") &amp; "&lt;/s&gt;&lt;/t&gt;", "//s[4]")</f>
        <v>50MP + 8MP + 50MP  50MP Front Camera</v>
      </c>
      <c r="J32" t="str" cm="1">
        <f t="array" ref="J32">_xlfn.FILTERXML("&lt;t&gt;&lt;s&gt;" &amp; SUBSTITUTE(D32, ",", "&lt;/s&gt;&lt;s&gt;") &amp; "&lt;/s&gt;&lt;/t&gt;", "//s[5]")</f>
        <v>5000 mAh Battery</v>
      </c>
      <c r="K32" t="str" cm="1">
        <f t="array" ref="K32">_xlfn.FILTERXML("&lt;t&gt;&lt;s&gt;" &amp; SUBSTITUTE(D32, ",", "&lt;/s&gt;&lt;s&gt;") &amp; "&lt;/s&gt;&lt;/t&gt;", "//s[6]")</f>
        <v>Dimensity 7300 Energy Processor</v>
      </c>
    </row>
    <row r="33" spans="1:11" x14ac:dyDescent="0.3">
      <c r="A33" t="s">
        <v>127</v>
      </c>
      <c r="B33" t="s">
        <v>106</v>
      </c>
      <c r="C33" s="3">
        <v>30999</v>
      </c>
      <c r="D33" s="1" t="s">
        <v>29</v>
      </c>
      <c r="E33">
        <v>4.3</v>
      </c>
      <c r="F33" t="str" cm="1">
        <f t="array" ref="F33">_xlfn.FILTERXML("&lt;t&gt;&lt;s&gt;" &amp; SUBSTITUTE(D33, ",", "&lt;/s&gt;&lt;s&gt;") &amp; "&lt;/s&gt;&lt;/t&gt;", "//s[1]")</f>
        <v>8 GB RAM</v>
      </c>
      <c r="G33" t="str" cm="1">
        <f t="array" ref="G33">_xlfn.FILTERXML("&lt;t&gt;&lt;s&gt;" &amp; SUBSTITUTE(D33, ",", "&lt;/s&gt;&lt;s&gt;") &amp; "&lt;/s&gt;&lt;/t&gt;", "//s[2]")</f>
        <v>128 GB ROM</v>
      </c>
      <c r="H33" t="str" cm="1">
        <f t="array" ref="H33">_xlfn.FILTERXML("&lt;t&gt;&lt;s&gt;" &amp; SUBSTITUTE(D33, ",", "&lt;/s&gt;&lt;s&gt;") &amp; "&lt;/s&gt;&lt;/t&gt;", "//s[3]")</f>
        <v>16.0 cm (6.3 inch) Full HD+ Display</v>
      </c>
      <c r="I33" t="str" cm="1">
        <f t="array" ref="I33">_xlfn.FILTERXML("&lt;t&gt;&lt;s&gt;" &amp; SUBSTITUTE(D33, ",", "&lt;/s&gt;&lt;s&gt;") &amp; "&lt;/s&gt;&lt;/t&gt;", "//s[4]")</f>
        <v>50MP + 12MP  10.8MP Front Camera</v>
      </c>
      <c r="J33" t="str" cm="1">
        <f t="array" ref="J33">_xlfn.FILTERXML("&lt;t&gt;&lt;s&gt;" &amp; SUBSTITUTE(D33, ",", "&lt;/s&gt;&lt;s&gt;") &amp; "&lt;/s&gt;&lt;/t&gt;", "//s[5]")</f>
        <v>4270 mAh Battery</v>
      </c>
      <c r="K33" t="str" cm="1">
        <f t="array" ref="K33">_xlfn.FILTERXML("&lt;t&gt;&lt;s&gt;" &amp; SUBSTITUTE(D33, ",", "&lt;/s&gt;&lt;s&gt;") &amp; "&lt;/s&gt;&lt;/t&gt;", "//s[6]")</f>
        <v>Google Tensor G2 Processor</v>
      </c>
    </row>
    <row r="34" spans="1:11" x14ac:dyDescent="0.3">
      <c r="A34" t="s">
        <v>128</v>
      </c>
      <c r="B34" t="s">
        <v>99</v>
      </c>
      <c r="C34" s="3">
        <v>39999</v>
      </c>
      <c r="D34" s="1" t="s">
        <v>30</v>
      </c>
      <c r="E34">
        <v>4.5</v>
      </c>
      <c r="F34" t="str" cm="1">
        <f t="array" ref="F34">_xlfn.FILTERXML("&lt;t&gt;&lt;s&gt;" &amp; SUBSTITUTE(D34, ",", "&lt;/s&gt;&lt;s&gt;") &amp; "&lt;/s&gt;&lt;/t&gt;", "//s[1]")</f>
        <v>8 GB RAM</v>
      </c>
      <c r="G34" t="str" cm="1">
        <f t="array" ref="G34">_xlfn.FILTERXML("&lt;t&gt;&lt;s&gt;" &amp; SUBSTITUTE(D34, ",", "&lt;/s&gt;&lt;s&gt;") &amp; "&lt;/s&gt;&lt;/t&gt;", "//s[2]")</f>
        <v>256 GB ROM</v>
      </c>
      <c r="H34" t="str" cm="1">
        <f t="array" ref="H34">_xlfn.FILTERXML("&lt;t&gt;&lt;s&gt;" &amp; SUBSTITUTE(D34, ",", "&lt;/s&gt;&lt;s&gt;") &amp; "&lt;/s&gt;&lt;/t&gt;", "//s[3]")</f>
        <v>17.22 cm (6.78 inch) Display</v>
      </c>
      <c r="I34" t="str" cm="1">
        <f t="array" ref="I34">_xlfn.FILTERXML("&lt;t&gt;&lt;s&gt;" &amp; SUBSTITUTE(D34, ",", "&lt;/s&gt;&lt;s&gt;") &amp; "&lt;/s&gt;&lt;/t&gt;", "//s[4]")</f>
        <v>50MP Rear Camera</v>
      </c>
      <c r="J34" t="str" cm="1">
        <f t="array" ref="J34">_xlfn.FILTERXML("&lt;t&gt;&lt;s&gt;" &amp; SUBSTITUTE(D34, ",", "&lt;/s&gt;&lt;s&gt;") &amp; "&lt;/s&gt;&lt;/t&gt;", "//s[5]")</f>
        <v>5500 mAh Battery</v>
      </c>
      <c r="K34" t="s">
        <v>233</v>
      </c>
    </row>
    <row r="35" spans="1:11" x14ac:dyDescent="0.3">
      <c r="A35" t="s">
        <v>129</v>
      </c>
      <c r="B35" t="s">
        <v>92</v>
      </c>
      <c r="C35" s="3">
        <v>49999</v>
      </c>
      <c r="D35" s="1" t="s">
        <v>31</v>
      </c>
      <c r="E35">
        <v>4.5999999999999996</v>
      </c>
      <c r="F35" t="str" cm="1">
        <f t="array" ref="F35">_xlfn.FILTERXML("&lt;t&gt;&lt;s&gt;" &amp; SUBSTITUTE(D35, ",", "&lt;/s&gt;&lt;s&gt;") &amp; "&lt;/s&gt;&lt;/t&gt;", "//s[1]")</f>
        <v>8 GB RAM</v>
      </c>
      <c r="G35" t="str" cm="1">
        <f t="array" ref="G35">_xlfn.FILTERXML("&lt;t&gt;&lt;s&gt;" &amp; SUBSTITUTE(D35, ",", "&lt;/s&gt;&lt;s&gt;") &amp; "&lt;/s&gt;&lt;/t&gt;", "//s[2]")</f>
        <v>256 GB ROM</v>
      </c>
      <c r="H35" t="str" cm="1">
        <f t="array" ref="H35">_xlfn.FILTERXML("&lt;t&gt;&lt;s&gt;" &amp; SUBSTITUTE(D35, ",", "&lt;/s&gt;&lt;s&gt;") &amp; "&lt;/s&gt;&lt;/t&gt;", "//s[3]")</f>
        <v>15.49 cm (6.1 inch) Full HD+ Display</v>
      </c>
      <c r="I35" t="str" cm="1">
        <f t="array" ref="I35">_xlfn.FILTERXML("&lt;t&gt;&lt;s&gt;" &amp; SUBSTITUTE(D35, ",", "&lt;/s&gt;&lt;s&gt;") &amp; "&lt;/s&gt;&lt;/t&gt;", "//s[4]")</f>
        <v>50MP + 10MP + 12MP  12MP Front Camera</v>
      </c>
      <c r="J35" t="str" cm="1">
        <f t="array" ref="J35">_xlfn.FILTERXML("&lt;t&gt;&lt;s&gt;" &amp; SUBSTITUTE(D35, ",", "&lt;/s&gt;&lt;s&gt;") &amp; "&lt;/s&gt;&lt;/t&gt;", "//s[5]")</f>
        <v>3900 mAh Lithium Ion Battery</v>
      </c>
      <c r="K35" t="str" cm="1">
        <f t="array" ref="K35">_xlfn.FILTERXML("&lt;t&gt;&lt;s&gt;" &amp; SUBSTITUTE(D35, ",", "&lt;/s&gt;&lt;s&gt;") &amp; "&lt;/s&gt;&lt;/t&gt;", "//s[6]")</f>
        <v>Qualcomm Snapdragon 8 Gen 2 Processor</v>
      </c>
    </row>
    <row r="36" spans="1:11" x14ac:dyDescent="0.3">
      <c r="A36" t="s">
        <v>130</v>
      </c>
      <c r="B36" t="s">
        <v>96</v>
      </c>
      <c r="C36" s="3">
        <v>42999</v>
      </c>
      <c r="D36" s="1" t="s">
        <v>32</v>
      </c>
      <c r="E36">
        <v>4.5999999999999996</v>
      </c>
      <c r="F36" t="str" cm="1">
        <f t="array" ref="F36">_xlfn.FILTERXML("&lt;t&gt;&lt;s&gt;" &amp; SUBSTITUTE(D36, ",", "&lt;/s&gt;&lt;s&gt;") &amp; "&lt;/s&gt;&lt;/t&gt;", "//s[1]")</f>
        <v>12 GB RAM</v>
      </c>
      <c r="G36" t="str" cm="1">
        <f t="array" ref="G36">_xlfn.FILTERXML("&lt;t&gt;&lt;s&gt;" &amp; SUBSTITUTE(D36, ",", "&lt;/s&gt;&lt;s&gt;") &amp; "&lt;/s&gt;&lt;/t&gt;", "//s[2]")</f>
        <v>512 GB ROM</v>
      </c>
      <c r="H36" t="str" cm="1">
        <f t="array" ref="H36">_xlfn.FILTERXML("&lt;t&gt;&lt;s&gt;" &amp; SUBSTITUTE(D36, ",", "&lt;/s&gt;&lt;s&gt;") &amp; "&lt;/s&gt;&lt;/t&gt;", "//s[3]")</f>
        <v>17.22 cm (6.78 inch) Full HD+ Display</v>
      </c>
      <c r="I36" t="str" cm="1">
        <f t="array" ref="I36">_xlfn.FILTERXML("&lt;t&gt;&lt;s&gt;" &amp; SUBSTITUTE(D36, ",", "&lt;/s&gt;&lt;s&gt;") &amp; "&lt;/s&gt;&lt;/t&gt;", "//s[4]")</f>
        <v>50MP + 50MP  50MP Front Camera</v>
      </c>
      <c r="J36" t="str" cm="1">
        <f t="array" ref="J36">_xlfn.FILTERXML("&lt;t&gt;&lt;s&gt;" &amp; SUBSTITUTE(D36, ",", "&lt;/s&gt;&lt;s&gt;") &amp; "&lt;/s&gt;&lt;/t&gt;", "//s[5]")</f>
        <v>5500 mAh Battery</v>
      </c>
      <c r="K36" t="str" cm="1">
        <f t="array" ref="K36">_xlfn.FILTERXML("&lt;t&gt;&lt;s&gt;" &amp; SUBSTITUTE(D36, ",", "&lt;/s&gt;&lt;s&gt;") &amp; "&lt;/s&gt;&lt;/t&gt;", "//s[6]")</f>
        <v>Snapdragon 7 Gen 3 Processor</v>
      </c>
    </row>
    <row r="37" spans="1:11" x14ac:dyDescent="0.3">
      <c r="A37" t="s">
        <v>131</v>
      </c>
      <c r="B37" t="s">
        <v>106</v>
      </c>
      <c r="C37" s="3">
        <v>44999</v>
      </c>
      <c r="D37" s="1" t="s">
        <v>33</v>
      </c>
      <c r="E37">
        <v>4.3</v>
      </c>
      <c r="F37" t="str" cm="1">
        <f t="array" ref="F37">_xlfn.FILTERXML("&lt;t&gt;&lt;s&gt;" &amp; SUBSTITUTE(D37, ",", "&lt;/s&gt;&lt;s&gt;") &amp; "&lt;/s&gt;&lt;/t&gt;", "//s[1]")</f>
        <v>8 GB RAM</v>
      </c>
      <c r="G37" t="str" cm="1">
        <f t="array" ref="G37">_xlfn.FILTERXML("&lt;t&gt;&lt;s&gt;" &amp; SUBSTITUTE(D37, ",", "&lt;/s&gt;&lt;s&gt;") &amp; "&lt;/s&gt;&lt;/t&gt;", "//s[2]")</f>
        <v>256 GB ROM</v>
      </c>
      <c r="H37" t="str" cm="1">
        <f t="array" ref="H37">_xlfn.FILTERXML("&lt;t&gt;&lt;s&gt;" &amp; SUBSTITUTE(D37, ",", "&lt;/s&gt;&lt;s&gt;") &amp; "&lt;/s&gt;&lt;/t&gt;", "//s[3]")</f>
        <v>15.49 cm (6.1 inch) Full HD+ Display</v>
      </c>
      <c r="I37" t="str" cm="1">
        <f t="array" ref="I37">_xlfn.FILTERXML("&lt;t&gt;&lt;s&gt;" &amp; SUBSTITUTE(D37, ",", "&lt;/s&gt;&lt;s&gt;") &amp; "&lt;/s&gt;&lt;/t&gt;", "//s[4]")</f>
        <v>64MP + 13MP  13MP Front Camera</v>
      </c>
      <c r="J37" t="str" cm="1">
        <f t="array" ref="J37">_xlfn.FILTERXML("&lt;t&gt;&lt;s&gt;" &amp; SUBSTITUTE(D37, ",", "&lt;/s&gt;&lt;s&gt;") &amp; "&lt;/s&gt;&lt;/t&gt;", "//s[5]")</f>
        <v>4404 mAh Battery</v>
      </c>
      <c r="K37" t="str" cm="1">
        <f t="array" ref="K37">_xlfn.FILTERXML("&lt;t&gt;&lt;s&gt;" &amp; SUBSTITUTE(D37, ",", "&lt;/s&gt;&lt;s&gt;") &amp; "&lt;/s&gt;&lt;/t&gt;", "//s[6]")</f>
        <v>Tensor G3 Processor</v>
      </c>
    </row>
    <row r="38" spans="1:11" x14ac:dyDescent="0.3">
      <c r="A38" t="s">
        <v>132</v>
      </c>
      <c r="B38" t="s">
        <v>106</v>
      </c>
      <c r="C38" s="3">
        <v>37999</v>
      </c>
      <c r="D38" s="1" t="s">
        <v>12</v>
      </c>
      <c r="E38">
        <v>4.3</v>
      </c>
      <c r="F38" t="str" cm="1">
        <f t="array" ref="F38">_xlfn.FILTERXML("&lt;t&gt;&lt;s&gt;" &amp; SUBSTITUTE(D38, ",", "&lt;/s&gt;&lt;s&gt;") &amp; "&lt;/s&gt;&lt;/t&gt;", "//s[1]")</f>
        <v>8 GB RAM</v>
      </c>
      <c r="G38" t="str" cm="1">
        <f t="array" ref="G38">_xlfn.FILTERXML("&lt;t&gt;&lt;s&gt;" &amp; SUBSTITUTE(D38, ",", "&lt;/s&gt;&lt;s&gt;") &amp; "&lt;/s&gt;&lt;/t&gt;", "//s[2]")</f>
        <v>128 GB ROM</v>
      </c>
      <c r="H38" t="str" cm="1">
        <f t="array" ref="H38">_xlfn.FILTERXML("&lt;t&gt;&lt;s&gt;" &amp; SUBSTITUTE(D38, ",", "&lt;/s&gt;&lt;s&gt;") &amp; "&lt;/s&gt;&lt;/t&gt;", "//s[3]")</f>
        <v>15.49 cm (6.1 inch) Full HD+ Display</v>
      </c>
      <c r="I38" t="str" cm="1">
        <f t="array" ref="I38">_xlfn.FILTERXML("&lt;t&gt;&lt;s&gt;" &amp; SUBSTITUTE(D38, ",", "&lt;/s&gt;&lt;s&gt;") &amp; "&lt;/s&gt;&lt;/t&gt;", "//s[4]")</f>
        <v>64MP + 13MP  13MP Front Camera</v>
      </c>
      <c r="J38" t="str" cm="1">
        <f t="array" ref="J38">_xlfn.FILTERXML("&lt;t&gt;&lt;s&gt;" &amp; SUBSTITUTE(D38, ",", "&lt;/s&gt;&lt;s&gt;") &amp; "&lt;/s&gt;&lt;/t&gt;", "//s[5]")</f>
        <v>4404 mAh Battery</v>
      </c>
      <c r="K38" t="str" cm="1">
        <f t="array" ref="K38">_xlfn.FILTERXML("&lt;t&gt;&lt;s&gt;" &amp; SUBSTITUTE(D38, ",", "&lt;/s&gt;&lt;s&gt;") &amp; "&lt;/s&gt;&lt;/t&gt;", "//s[6]")</f>
        <v>Tensor G3 Processor</v>
      </c>
    </row>
    <row r="39" spans="1:11" x14ac:dyDescent="0.3">
      <c r="A39" t="s">
        <v>133</v>
      </c>
      <c r="B39" t="s">
        <v>108</v>
      </c>
      <c r="C39" s="3">
        <v>40999</v>
      </c>
      <c r="D39" s="1" t="s">
        <v>28</v>
      </c>
      <c r="E39">
        <v>4.4000000000000004</v>
      </c>
      <c r="F39" t="str" cm="1">
        <f t="array" ref="F39">_xlfn.FILTERXML("&lt;t&gt;&lt;s&gt;" &amp; SUBSTITUTE(D39, ",", "&lt;/s&gt;&lt;s&gt;") &amp; "&lt;/s&gt;&lt;/t&gt;", "//s[1]")</f>
        <v>12 GB RAM</v>
      </c>
      <c r="G39" t="str" cm="1">
        <f t="array" ref="G39">_xlfn.FILTERXML("&lt;t&gt;&lt;s&gt;" &amp; SUBSTITUTE(D39, ",", "&lt;/s&gt;&lt;s&gt;") &amp; "&lt;/s&gt;&lt;/t&gt;", "//s[2]")</f>
        <v>512 GB ROM</v>
      </c>
      <c r="H39" t="s">
        <v>223</v>
      </c>
      <c r="I39" t="str" cm="1">
        <f t="array" ref="I39">_xlfn.FILTERXML("&lt;t&gt;&lt;s&gt;" &amp; SUBSTITUTE(D39, ",", "&lt;/s&gt;&lt;s&gt;") &amp; "&lt;/s&gt;&lt;/t&gt;", "//s[4]")</f>
        <v>50MP + 8MP + 50MP  50MP Front Camera</v>
      </c>
      <c r="J39" t="str" cm="1">
        <f t="array" ref="J39">_xlfn.FILTERXML("&lt;t&gt;&lt;s&gt;" &amp; SUBSTITUTE(D39, ",", "&lt;/s&gt;&lt;s&gt;") &amp; "&lt;/s&gt;&lt;/t&gt;", "//s[5]")</f>
        <v>5000 mAh Battery</v>
      </c>
      <c r="K39" t="str" cm="1">
        <f t="array" ref="K39">_xlfn.FILTERXML("&lt;t&gt;&lt;s&gt;" &amp; SUBSTITUTE(D39, ",", "&lt;/s&gt;&lt;s&gt;") &amp; "&lt;/s&gt;&lt;/t&gt;", "//s[6]")</f>
        <v>Dimensity 7300 Energy Processor</v>
      </c>
    </row>
    <row r="40" spans="1:11" x14ac:dyDescent="0.3">
      <c r="A40" t="s">
        <v>116</v>
      </c>
      <c r="B40" t="s">
        <v>96</v>
      </c>
      <c r="C40" s="3">
        <v>31499</v>
      </c>
      <c r="D40" s="1" t="s">
        <v>34</v>
      </c>
      <c r="E40">
        <v>4.5</v>
      </c>
      <c r="F40" t="str" cm="1">
        <f t="array" ref="F40">_xlfn.FILTERXML("&lt;t&gt;&lt;s&gt;" &amp; SUBSTITUTE(D40, ",", "&lt;/s&gt;&lt;s&gt;") &amp; "&lt;/s&gt;&lt;/t&gt;", "//s[1]")</f>
        <v>8 GB RAM</v>
      </c>
      <c r="G40" t="str" cm="1">
        <f t="array" ref="G40">_xlfn.FILTERXML("&lt;t&gt;&lt;s&gt;" &amp; SUBSTITUTE(D40, ",", "&lt;/s&gt;&lt;s&gt;") &amp; "&lt;/s&gt;&lt;/t&gt;", "//s[2]")</f>
        <v>256 GB ROM</v>
      </c>
      <c r="H40" t="str" cm="1">
        <f t="array" ref="H40">_xlfn.FILTERXML("&lt;t&gt;&lt;s&gt;" &amp; SUBSTITUTE(D40, ",", "&lt;/s&gt;&lt;s&gt;") &amp; "&lt;/s&gt;&lt;/t&gt;", "//s[3]")</f>
        <v>17.22 cm (6.78 inch) Full HD+ Display</v>
      </c>
      <c r="I40" t="str" cm="1">
        <f t="array" ref="I40">_xlfn.FILTERXML("&lt;t&gt;&lt;s&gt;" &amp; SUBSTITUTE(D40, ",", "&lt;/s&gt;&lt;s&gt;") &amp; "&lt;/s&gt;&lt;/t&gt;", "//s[4]")</f>
        <v>50MP + 50MP  50MP Front Camera</v>
      </c>
      <c r="J40" t="str" cm="1">
        <f t="array" ref="J40">_xlfn.FILTERXML("&lt;t&gt;&lt;s&gt;" &amp; SUBSTITUTE(D40, ",", "&lt;/s&gt;&lt;s&gt;") &amp; "&lt;/s&gt;&lt;/t&gt;", "//s[5]")</f>
        <v>5000 mAh Battery</v>
      </c>
      <c r="K40" t="str" cm="1">
        <f t="array" ref="K40">_xlfn.FILTERXML("&lt;t&gt;&lt;s&gt;" &amp; SUBSTITUTE(D40, ",", "&lt;/s&gt;&lt;s&gt;") &amp; "&lt;/s&gt;&lt;/t&gt;", "//s[6]")</f>
        <v>7 Gen 3 Processor</v>
      </c>
    </row>
    <row r="41" spans="1:11" x14ac:dyDescent="0.3">
      <c r="A41" t="s">
        <v>134</v>
      </c>
      <c r="B41" t="s">
        <v>99</v>
      </c>
      <c r="C41" s="3">
        <v>38998</v>
      </c>
      <c r="D41" s="1" t="s">
        <v>35</v>
      </c>
      <c r="E41">
        <v>4.5</v>
      </c>
      <c r="F41" t="str" cm="1">
        <f t="array" ref="F41">_xlfn.FILTERXML("&lt;t&gt;&lt;s&gt;" &amp; SUBSTITUTE(D41, ",", "&lt;/s&gt;&lt;s&gt;") &amp; "&lt;/s&gt;&lt;/t&gt;", "//s[1]")</f>
        <v>8 GB RAM</v>
      </c>
      <c r="G41" t="str" cm="1">
        <f t="array" ref="G41">_xlfn.FILTERXML("&lt;t&gt;&lt;s&gt;" &amp; SUBSTITUTE(D41, ",", "&lt;/s&gt;&lt;s&gt;") &amp; "&lt;/s&gt;&lt;/t&gt;", "//s[2]")</f>
        <v>128 GB ROM</v>
      </c>
      <c r="H41" t="str" cm="1">
        <f t="array" ref="H41">_xlfn.FILTERXML("&lt;t&gt;&lt;s&gt;" &amp; SUBSTITUTE(D41, ",", "&lt;/s&gt;&lt;s&gt;") &amp; "&lt;/s&gt;&lt;/t&gt;", "//s[3]")</f>
        <v>17.22 cm (6.78 inch) Display</v>
      </c>
      <c r="I41" t="str" cm="1">
        <f t="array" ref="I41">_xlfn.FILTERXML("&lt;t&gt;&lt;s&gt;" &amp; SUBSTITUTE(D41, ",", "&lt;/s&gt;&lt;s&gt;") &amp; "&lt;/s&gt;&lt;/t&gt;", "//s[4]")</f>
        <v>50MP Rear Camera</v>
      </c>
      <c r="J41" t="str" cm="1">
        <f t="array" ref="J41">_xlfn.FILTERXML("&lt;t&gt;&lt;s&gt;" &amp; SUBSTITUTE(D41, ",", "&lt;/s&gt;&lt;s&gt;") &amp; "&lt;/s&gt;&lt;/t&gt;", "//s[5]")</f>
        <v>5500 mAh Battery</v>
      </c>
      <c r="K41" t="s">
        <v>233</v>
      </c>
    </row>
    <row r="42" spans="1:11" x14ac:dyDescent="0.3">
      <c r="A42" t="s">
        <v>135</v>
      </c>
      <c r="B42" t="s">
        <v>136</v>
      </c>
      <c r="C42" s="3">
        <v>39990</v>
      </c>
      <c r="D42" s="1" t="s">
        <v>36</v>
      </c>
      <c r="E42">
        <v>4.3</v>
      </c>
      <c r="F42" t="str" cm="1">
        <f t="array" ref="F42">_xlfn.FILTERXML("&lt;t&gt;&lt;s&gt;" &amp; SUBSTITUTE(D42, ",", "&lt;/s&gt;&lt;s&gt;") &amp; "&lt;/s&gt;&lt;/t&gt;", "//s[1]")</f>
        <v>8 GB RAM</v>
      </c>
      <c r="G42" t="str" cm="1">
        <f t="array" ref="G42">_xlfn.FILTERXML("&lt;t&gt;&lt;s&gt;" &amp; SUBSTITUTE(D42, ",", "&lt;/s&gt;&lt;s&gt;") &amp; "&lt;/s&gt;&lt;/t&gt;", "//s[2]")</f>
        <v>256 GB ROM</v>
      </c>
      <c r="H42" t="str" cm="1">
        <f t="array" ref="H42">_xlfn.FILTERXML("&lt;t&gt;&lt;s&gt;" &amp; SUBSTITUTE(D42, ",", "&lt;/s&gt;&lt;s&gt;") &amp; "&lt;/s&gt;&lt;/t&gt;", "//s[3]")</f>
        <v>16.26 cm (6.4 inch) Full HD+ Display</v>
      </c>
      <c r="I42" t="str" cm="1">
        <f t="array" ref="I42">_xlfn.FILTERXML("&lt;t&gt;&lt;s&gt;" &amp; SUBSTITUTE(D42, ",", "&lt;/s&gt;&lt;s&gt;") &amp; "&lt;/s&gt;&lt;/t&gt;", "//s[4]")</f>
        <v>12MP + 12MP + 8MP (OIS)  32MP Front Camera</v>
      </c>
      <c r="J42" t="str" cm="1">
        <f t="array" ref="J42">_xlfn.FILTERXML("&lt;t&gt;&lt;s&gt;" &amp; SUBSTITUTE(D42, ",", "&lt;/s&gt;&lt;s&gt;") &amp; "&lt;/s&gt;&lt;/t&gt;", "//s[5]")</f>
        <v>4500 mAh Lithium-ion Battery</v>
      </c>
      <c r="K42" t="str" cm="1">
        <f t="array" ref="K42">_xlfn.FILTERXML("&lt;t&gt;&lt;s&gt;" &amp; SUBSTITUTE(D42, ",", "&lt;/s&gt;&lt;s&gt;") &amp; "&lt;/s&gt;&lt;/t&gt;", "//s[6]")</f>
        <v>Snapdragon 888 Processor</v>
      </c>
    </row>
    <row r="43" spans="1:11" x14ac:dyDescent="0.3">
      <c r="A43" t="s">
        <v>137</v>
      </c>
      <c r="B43" t="s">
        <v>138</v>
      </c>
      <c r="C43" s="3">
        <v>35990</v>
      </c>
      <c r="D43" s="1" t="s">
        <v>37</v>
      </c>
      <c r="E43">
        <v>4.0999999999999996</v>
      </c>
      <c r="F43" t="str" cm="1">
        <f t="array" ref="F43">_xlfn.FILTERXML("&lt;t&gt;&lt;s&gt;" &amp; SUBSTITUTE(D43, ",", "&lt;/s&gt;&lt;s&gt;") &amp; "&lt;/s&gt;&lt;/t&gt;", "//s[1]")</f>
        <v>8 GB RAM</v>
      </c>
      <c r="G43" t="str" cm="1">
        <f t="array" ref="G43">_xlfn.FILTERXML("&lt;t&gt;&lt;s&gt;" &amp; SUBSTITUTE(D43, ",", "&lt;/s&gt;&lt;s&gt;") &amp; "&lt;/s&gt;&lt;/t&gt;", "//s[2]")</f>
        <v>256 GB ROM</v>
      </c>
      <c r="H43" t="str" cm="1">
        <f t="array" ref="H43">_xlfn.FILTERXML("&lt;t&gt;&lt;s&gt;" &amp; SUBSTITUTE(D43, ",", "&lt;/s&gt;&lt;s&gt;") &amp; "&lt;/s&gt;&lt;/t&gt;", "//s[3]")</f>
        <v>17.09 cm (6.73 inch) Full HD+ Display</v>
      </c>
      <c r="I43" t="str" cm="1">
        <f t="array" ref="I43">_xlfn.FILTERXML("&lt;t&gt;&lt;s&gt;" &amp; SUBSTITUTE(D43, ",", "&lt;/s&gt;&lt;s&gt;") &amp; "&lt;/s&gt;&lt;/t&gt;", "//s[4]")</f>
        <v>50MP + 50MP + 50MP  32MP Front Camera</v>
      </c>
      <c r="J43" t="str" cm="1">
        <f t="array" ref="J43">_xlfn.FILTERXML("&lt;t&gt;&lt;s&gt;" &amp; SUBSTITUTE(D43, ",", "&lt;/s&gt;&lt;s&gt;") &amp; "&lt;/s&gt;&lt;/t&gt;", "//s[5]")</f>
        <v>4600 mAh Lithium Polymer Battery</v>
      </c>
      <c r="K43" t="str" cm="1">
        <f t="array" ref="K43">_xlfn.FILTERXML("&lt;t&gt;&lt;s&gt;" &amp; SUBSTITUTE(D43, ",", "&lt;/s&gt;&lt;s&gt;") &amp; "&lt;/s&gt;&lt;/t&gt;", "//s[6]")</f>
        <v>Snapdragon 8 Gen 1 Processor</v>
      </c>
    </row>
    <row r="44" spans="1:11" x14ac:dyDescent="0.3">
      <c r="A44" t="s">
        <v>139</v>
      </c>
      <c r="B44" t="s">
        <v>108</v>
      </c>
      <c r="C44" s="3">
        <v>44990</v>
      </c>
      <c r="D44" s="1" t="s">
        <v>38</v>
      </c>
      <c r="E44">
        <v>4.5</v>
      </c>
      <c r="F44" t="str" cm="1">
        <f t="array" ref="F44">_xlfn.FILTERXML("&lt;t&gt;&lt;s&gt;" &amp; SUBSTITUTE(D44, ",", "&lt;/s&gt;&lt;s&gt;") &amp; "&lt;/s&gt;&lt;/t&gt;", "//s[1]")</f>
        <v>12 GB RAM</v>
      </c>
      <c r="G44" t="str" cm="1">
        <f t="array" ref="G44">_xlfn.FILTERXML("&lt;t&gt;&lt;s&gt;" &amp; SUBSTITUTE(D44, ",", "&lt;/s&gt;&lt;s&gt;") &amp; "&lt;/s&gt;&lt;/t&gt;", "//s[2]")</f>
        <v>256 GB ROM</v>
      </c>
      <c r="H44" t="str" cm="1">
        <f t="array" ref="H44">_xlfn.FILTERXML("&lt;t&gt;&lt;s&gt;" &amp; SUBSTITUTE(D44, ",", "&lt;/s&gt;&lt;s&gt;") &amp; "&lt;/s&gt;&lt;/t&gt;", "//s[3]")</f>
        <v>17.12 cm (6.74 inch) Full HD+ Display</v>
      </c>
      <c r="I44" t="str" cm="1">
        <f t="array" ref="I44">_xlfn.FILTERXML("&lt;t&gt;&lt;s&gt;" &amp; SUBSTITUTE(D44, ",", "&lt;/s&gt;&lt;s&gt;") &amp; "&lt;/s&gt;&lt;/t&gt;", "//s[4]")</f>
        <v>50MP + 64MP + 8MP  32MP Front Camera</v>
      </c>
      <c r="J44" t="str" cm="1">
        <f t="array" ref="J44">_xlfn.FILTERXML("&lt;t&gt;&lt;s&gt;" &amp; SUBSTITUTE(D44, ",", "&lt;/s&gt;&lt;s&gt;") &amp; "&lt;/s&gt;&lt;/t&gt;", "//s[5]")</f>
        <v>4700 mAh Battery</v>
      </c>
      <c r="K44" t="str" cm="1">
        <f t="array" ref="K44">_xlfn.FILTERXML("&lt;t&gt;&lt;s&gt;" &amp; SUBSTITUTE(D44, ",", "&lt;/s&gt;&lt;s&gt;") &amp; "&lt;/s&gt;&lt;/t&gt;", "//s[6]")</f>
        <v>Snapdragon 8+ Gen 1 Processor</v>
      </c>
    </row>
    <row r="45" spans="1:11" x14ac:dyDescent="0.3">
      <c r="A45" t="s">
        <v>140</v>
      </c>
      <c r="B45" t="s">
        <v>96</v>
      </c>
      <c r="C45" s="3">
        <v>48778</v>
      </c>
      <c r="D45" s="1" t="s">
        <v>39</v>
      </c>
      <c r="E45">
        <v>4.3</v>
      </c>
      <c r="F45" t="str" cm="1">
        <f t="array" ref="F45">_xlfn.FILTERXML("&lt;t&gt;&lt;s&gt;" &amp; SUBSTITUTE(D45, ",", "&lt;/s&gt;&lt;s&gt;") &amp; "&lt;/s&gt;&lt;/t&gt;", "//s[1]")</f>
        <v>12 GB RAM</v>
      </c>
      <c r="G45" t="str" cm="1">
        <f t="array" ref="G45">_xlfn.FILTERXML("&lt;t&gt;&lt;s&gt;" &amp; SUBSTITUTE(D45, ",", "&lt;/s&gt;&lt;s&gt;") &amp; "&lt;/s&gt;&lt;/t&gt;", "//s[2]")</f>
        <v>256 GB ROM</v>
      </c>
      <c r="H45" t="str" cm="1">
        <f t="array" ref="H45">_xlfn.FILTERXML("&lt;t&gt;&lt;s&gt;" &amp; SUBSTITUTE(D45, ",", "&lt;/s&gt;&lt;s&gt;") &amp; "&lt;/s&gt;&lt;/t&gt;", "//s[3]")</f>
        <v>17.22 cm (6.78 inch) Full HD+ Display</v>
      </c>
      <c r="I45" t="str" cm="1">
        <f t="array" ref="I45">_xlfn.FILTERXML("&lt;t&gt;&lt;s&gt;" &amp; SUBSTITUTE(D45, ",", "&lt;/s&gt;&lt;s&gt;") &amp; "&lt;/s&gt;&lt;/t&gt;", "//s[4]")</f>
        <v>50MP + 12MP + 12MP  32MP Front Camera</v>
      </c>
      <c r="J45" t="str" cm="1">
        <f t="array" ref="J45">_xlfn.FILTERXML("&lt;t&gt;&lt;s&gt;" &amp; SUBSTITUTE(D45, ",", "&lt;/s&gt;&lt;s&gt;") &amp; "&lt;/s&gt;&lt;/t&gt;", "//s[5]")</f>
        <v>4810 mAh Battery</v>
      </c>
      <c r="K45" t="str" cm="1">
        <f t="array" ref="K45">_xlfn.FILTERXML("&lt;t&gt;&lt;s&gt;" &amp; SUBSTITUTE(D45, ",", "&lt;/s&gt;&lt;s&gt;") &amp; "&lt;/s&gt;&lt;/t&gt;", "//s[6]")</f>
        <v>Dimensity 9200 Processor</v>
      </c>
    </row>
    <row r="46" spans="1:11" x14ac:dyDescent="0.3">
      <c r="A46" t="s">
        <v>141</v>
      </c>
      <c r="B46" t="s">
        <v>96</v>
      </c>
      <c r="C46" s="3">
        <v>34999</v>
      </c>
      <c r="D46" s="1" t="s">
        <v>40</v>
      </c>
      <c r="E46">
        <v>4.5</v>
      </c>
      <c r="F46" t="str" cm="1">
        <f t="array" ref="F46">_xlfn.FILTERXML("&lt;t&gt;&lt;s&gt;" &amp; SUBSTITUTE(D46, ",", "&lt;/s&gt;&lt;s&gt;") &amp; "&lt;/s&gt;&lt;/t&gt;", "//s[1]")</f>
        <v>8 GB RAM</v>
      </c>
      <c r="G46" t="str" cm="1">
        <f t="array" ref="G46">_xlfn.FILTERXML("&lt;t&gt;&lt;s&gt;" &amp; SUBSTITUTE(D46, ",", "&lt;/s&gt;&lt;s&gt;") &amp; "&lt;/s&gt;&lt;/t&gt;", "//s[2]")</f>
        <v>256 GB ROM</v>
      </c>
      <c r="H46" t="str" cm="1">
        <f t="array" ref="H46">_xlfn.FILTERXML("&lt;t&gt;&lt;s&gt;" &amp; SUBSTITUTE(D46, ",", "&lt;/s&gt;&lt;s&gt;") &amp; "&lt;/s&gt;&lt;/t&gt;", "//s[3]")</f>
        <v>17.22 cm (6.78 inch) Full HD+ Display</v>
      </c>
      <c r="I46" t="str" cm="1">
        <f t="array" ref="I46">_xlfn.FILTERXML("&lt;t&gt;&lt;s&gt;" &amp; SUBSTITUTE(D46, ",", "&lt;/s&gt;&lt;s&gt;") &amp; "&lt;/s&gt;&lt;/t&gt;", "//s[4]")</f>
        <v>50MP + 50MP + 50MP  50MP Front Camera</v>
      </c>
      <c r="J46" t="str" cm="1">
        <f t="array" ref="J46">_xlfn.FILTERXML("&lt;t&gt;&lt;s&gt;" &amp; SUBSTITUTE(D46, ",", "&lt;/s&gt;&lt;s&gt;") &amp; "&lt;/s&gt;&lt;/t&gt;", "//s[5]")</f>
        <v>5000 mAh Battery</v>
      </c>
      <c r="K46" t="str" cm="1">
        <f t="array" ref="K46">_xlfn.FILTERXML("&lt;t&gt;&lt;s&gt;" &amp; SUBSTITUTE(D46, ",", "&lt;/s&gt;&lt;s&gt;") &amp; "&lt;/s&gt;&lt;/t&gt;", "//s[6]")</f>
        <v>Dimensity 8200 5G Processor</v>
      </c>
    </row>
    <row r="47" spans="1:11" x14ac:dyDescent="0.3">
      <c r="A47" t="s">
        <v>142</v>
      </c>
      <c r="B47" t="s">
        <v>92</v>
      </c>
      <c r="C47" s="3">
        <v>39990</v>
      </c>
      <c r="D47" s="1" t="s">
        <v>41</v>
      </c>
      <c r="E47">
        <v>4.3</v>
      </c>
      <c r="F47" t="str" cm="1">
        <f t="array" ref="F47">_xlfn.FILTERXML("&lt;t&gt;&lt;s&gt;" &amp; SUBSTITUTE(D47, ",", "&lt;/s&gt;&lt;s&gt;") &amp; "&lt;/s&gt;&lt;/t&gt;", "//s[1]")</f>
        <v>8 GB RAM</v>
      </c>
      <c r="G47" t="str" cm="1">
        <f t="array" ref="G47">_xlfn.FILTERXML("&lt;t&gt;&lt;s&gt;" &amp; SUBSTITUTE(D47, ",", "&lt;/s&gt;&lt;s&gt;") &amp; "&lt;/s&gt;&lt;/t&gt;", "//s[2]")</f>
        <v>128 GB ROM</v>
      </c>
      <c r="H47" t="str" cm="1">
        <f t="array" ref="H47">_xlfn.FILTERXML("&lt;t&gt;&lt;s&gt;" &amp; SUBSTITUTE(D47, ",", "&lt;/s&gt;&lt;s&gt;") &amp; "&lt;/s&gt;&lt;/t&gt;", "//s[3]")</f>
        <v>16.26 cm (6.4 inch) Full HD+ Super AMOLED Display</v>
      </c>
      <c r="I47" t="str" cm="1">
        <f t="array" ref="I47">_xlfn.FILTERXML("&lt;t&gt;&lt;s&gt;" &amp; SUBSTITUTE(D47, ",", "&lt;/s&gt;&lt;s&gt;") &amp; "&lt;/s&gt;&lt;/t&gt;", "//s[4]")</f>
        <v>50MP + 12MP + 8MP  10MP Front Camera</v>
      </c>
      <c r="J47" t="str" cm="1">
        <f t="array" ref="J47">_xlfn.FILTERXML("&lt;t&gt;&lt;s&gt;" &amp; SUBSTITUTE(D47, ",", "&lt;/s&gt;&lt;s&gt;") &amp; "&lt;/s&gt;&lt;/t&gt;", "//s[5]")</f>
        <v>4500 mAh Battery</v>
      </c>
      <c r="K47" t="str" cm="1">
        <f t="array" ref="K47">_xlfn.FILTERXML("&lt;t&gt;&lt;s&gt;" &amp; SUBSTITUTE(D47, ",", "&lt;/s&gt;&lt;s&gt;") &amp; "&lt;/s&gt;&lt;/t&gt;", "//s[6]")</f>
        <v>Qualcomm SM8450 Snapdragon 8 Gen 1 Processor</v>
      </c>
    </row>
    <row r="48" spans="1:11" x14ac:dyDescent="0.3">
      <c r="A48" t="s">
        <v>143</v>
      </c>
      <c r="B48" t="s">
        <v>96</v>
      </c>
      <c r="C48" s="3">
        <v>36999</v>
      </c>
      <c r="D48" s="1" t="s">
        <v>14</v>
      </c>
      <c r="E48">
        <v>4.5</v>
      </c>
      <c r="F48" t="str" cm="1">
        <f t="array" ref="F48">_xlfn.FILTERXML("&lt;t&gt;&lt;s&gt;" &amp; SUBSTITUTE(D48, ",", "&lt;/s&gt;&lt;s&gt;") &amp; "&lt;/s&gt;&lt;/t&gt;", "//s[1]")</f>
        <v>8 GB RAM</v>
      </c>
      <c r="G48" t="str" cm="1">
        <f t="array" ref="G48">_xlfn.FILTERXML("&lt;t&gt;&lt;s&gt;" &amp; SUBSTITUTE(D48, ",", "&lt;/s&gt;&lt;s&gt;") &amp; "&lt;/s&gt;&lt;/t&gt;", "//s[2]")</f>
        <v>256 GB ROM</v>
      </c>
      <c r="H48" t="str" cm="1">
        <f t="array" ref="H48">_xlfn.FILTERXML("&lt;t&gt;&lt;s&gt;" &amp; SUBSTITUTE(D48, ",", "&lt;/s&gt;&lt;s&gt;") &amp; "&lt;/s&gt;&lt;/t&gt;", "//s[3]")</f>
        <v>17.22 cm (6.78 inch) Full HD+ Display</v>
      </c>
      <c r="I48" t="str" cm="1">
        <f t="array" ref="I48">_xlfn.FILTERXML("&lt;t&gt;&lt;s&gt;" &amp; SUBSTITUTE(D48, ",", "&lt;/s&gt;&lt;s&gt;") &amp; "&lt;/s&gt;&lt;/t&gt;", "//s[4]")</f>
        <v>50MP + 50MP  50MP Front Camera</v>
      </c>
      <c r="J48" t="str" cm="1">
        <f t="array" ref="J48">_xlfn.FILTERXML("&lt;t&gt;&lt;s&gt;" &amp; SUBSTITUTE(D48, ",", "&lt;/s&gt;&lt;s&gt;") &amp; "&lt;/s&gt;&lt;/t&gt;", "//s[5]")</f>
        <v>5500 mAh Battery</v>
      </c>
      <c r="K48" t="str" cm="1">
        <f t="array" ref="K48">_xlfn.FILTERXML("&lt;t&gt;&lt;s&gt;" &amp; SUBSTITUTE(D48, ",", "&lt;/s&gt;&lt;s&gt;") &amp; "&lt;/s&gt;&lt;/t&gt;", "//s[6]")</f>
        <v>Snapdragon 7 Gen 3 Processor</v>
      </c>
    </row>
    <row r="49" spans="1:11" x14ac:dyDescent="0.3">
      <c r="A49" t="s">
        <v>144</v>
      </c>
      <c r="B49" t="s">
        <v>96</v>
      </c>
      <c r="C49" s="3">
        <v>43999</v>
      </c>
      <c r="D49" s="1" t="s">
        <v>25</v>
      </c>
      <c r="E49">
        <v>4.5999999999999996</v>
      </c>
      <c r="F49" t="str" cm="1">
        <f t="array" ref="F49">_xlfn.FILTERXML("&lt;t&gt;&lt;s&gt;" &amp; SUBSTITUTE(D49, ",", "&lt;/s&gt;&lt;s&gt;") &amp; "&lt;/s&gt;&lt;/t&gt;", "//s[1]")</f>
        <v>12 GB RAM</v>
      </c>
      <c r="G49" t="str" cm="1">
        <f t="array" ref="G49">_xlfn.FILTERXML("&lt;t&gt;&lt;s&gt;" &amp; SUBSTITUTE(D49, ",", "&lt;/s&gt;&lt;s&gt;") &amp; "&lt;/s&gt;&lt;/t&gt;", "//s[2]")</f>
        <v>512 GB ROM</v>
      </c>
      <c r="H49" t="str" cm="1">
        <f t="array" ref="H49">_xlfn.FILTERXML("&lt;t&gt;&lt;s&gt;" &amp; SUBSTITUTE(D49, ",", "&lt;/s&gt;&lt;s&gt;") &amp; "&lt;/s&gt;&lt;/t&gt;", "//s[3]")</f>
        <v>17.22 cm (6.78 inch) Full HD+ Display</v>
      </c>
      <c r="I49" t="str" cm="1">
        <f t="array" ref="I49">_xlfn.FILTERXML("&lt;t&gt;&lt;s&gt;" &amp; SUBSTITUTE(D49, ",", "&lt;/s&gt;&lt;s&gt;") &amp; "&lt;/s&gt;&lt;/t&gt;", "//s[4]")</f>
        <v>50MP + 50MP  50MP Front Camera</v>
      </c>
      <c r="J49" t="str" cm="1">
        <f t="array" ref="J49">_xlfn.FILTERXML("&lt;t&gt;&lt;s&gt;" &amp; SUBSTITUTE(D49, ",", "&lt;/s&gt;&lt;s&gt;") &amp; "&lt;/s&gt;&lt;/t&gt;", "//s[5]")</f>
        <v>5500 mAh Battery</v>
      </c>
      <c r="K49" t="str" cm="1">
        <f t="array" ref="K49">_xlfn.FILTERXML("&lt;t&gt;&lt;s&gt;" &amp; SUBSTITUTE(D49, ",", "&lt;/s&gt;&lt;s&gt;") &amp; "&lt;/s&gt;&lt;/t&gt;", "//s[6]")</f>
        <v>Snapdragon 7 Gen 3 Processor</v>
      </c>
    </row>
    <row r="50" spans="1:11" x14ac:dyDescent="0.3">
      <c r="A50" t="s">
        <v>137</v>
      </c>
      <c r="B50" t="s">
        <v>138</v>
      </c>
      <c r="C50" s="3">
        <v>35990</v>
      </c>
      <c r="D50" s="1" t="s">
        <v>37</v>
      </c>
      <c r="E50">
        <v>4.0999999999999996</v>
      </c>
      <c r="F50" t="str" cm="1">
        <f t="array" ref="F50">_xlfn.FILTERXML("&lt;t&gt;&lt;s&gt;" &amp; SUBSTITUTE(D50, ",", "&lt;/s&gt;&lt;s&gt;") &amp; "&lt;/s&gt;&lt;/t&gt;", "//s[1]")</f>
        <v>8 GB RAM</v>
      </c>
      <c r="G50" t="str" cm="1">
        <f t="array" ref="G50">_xlfn.FILTERXML("&lt;t&gt;&lt;s&gt;" &amp; SUBSTITUTE(D50, ",", "&lt;/s&gt;&lt;s&gt;") &amp; "&lt;/s&gt;&lt;/t&gt;", "//s[2]")</f>
        <v>256 GB ROM</v>
      </c>
      <c r="H50" t="str" cm="1">
        <f t="array" ref="H50">_xlfn.FILTERXML("&lt;t&gt;&lt;s&gt;" &amp; SUBSTITUTE(D50, ",", "&lt;/s&gt;&lt;s&gt;") &amp; "&lt;/s&gt;&lt;/t&gt;", "//s[3]")</f>
        <v>17.09 cm (6.73 inch) Full HD+ Display</v>
      </c>
      <c r="I50" t="str" cm="1">
        <f t="array" ref="I50">_xlfn.FILTERXML("&lt;t&gt;&lt;s&gt;" &amp; SUBSTITUTE(D50, ",", "&lt;/s&gt;&lt;s&gt;") &amp; "&lt;/s&gt;&lt;/t&gt;", "//s[4]")</f>
        <v>50MP + 50MP + 50MP  32MP Front Camera</v>
      </c>
      <c r="J50" t="str" cm="1">
        <f t="array" ref="J50">_xlfn.FILTERXML("&lt;t&gt;&lt;s&gt;" &amp; SUBSTITUTE(D50, ",", "&lt;/s&gt;&lt;s&gt;") &amp; "&lt;/s&gt;&lt;/t&gt;", "//s[5]")</f>
        <v>4600 mAh Lithium Polymer Battery</v>
      </c>
      <c r="K50" t="str" cm="1">
        <f t="array" ref="K50">_xlfn.FILTERXML("&lt;t&gt;&lt;s&gt;" &amp; SUBSTITUTE(D50, ",", "&lt;/s&gt;&lt;s&gt;") &amp; "&lt;/s&gt;&lt;/t&gt;", "//s[6]")</f>
        <v>Snapdragon 8 Gen 1 Processor</v>
      </c>
    </row>
    <row r="51" spans="1:11" x14ac:dyDescent="0.3">
      <c r="A51" t="s">
        <v>109</v>
      </c>
      <c r="B51" t="s">
        <v>96</v>
      </c>
      <c r="C51" s="3">
        <v>34999</v>
      </c>
      <c r="D51" s="1" t="s">
        <v>14</v>
      </c>
      <c r="E51">
        <v>4.5</v>
      </c>
      <c r="F51" t="str" cm="1">
        <f t="array" ref="F51">_xlfn.FILTERXML("&lt;t&gt;&lt;s&gt;" &amp; SUBSTITUTE(D51, ",", "&lt;/s&gt;&lt;s&gt;") &amp; "&lt;/s&gt;&lt;/t&gt;", "//s[1]")</f>
        <v>8 GB RAM</v>
      </c>
      <c r="G51" t="str" cm="1">
        <f t="array" ref="G51">_xlfn.FILTERXML("&lt;t&gt;&lt;s&gt;" &amp; SUBSTITUTE(D51, ",", "&lt;/s&gt;&lt;s&gt;") &amp; "&lt;/s&gt;&lt;/t&gt;", "//s[2]")</f>
        <v>256 GB ROM</v>
      </c>
      <c r="H51" t="str" cm="1">
        <f t="array" ref="H51">_xlfn.FILTERXML("&lt;t&gt;&lt;s&gt;" &amp; SUBSTITUTE(D51, ",", "&lt;/s&gt;&lt;s&gt;") &amp; "&lt;/s&gt;&lt;/t&gt;", "//s[3]")</f>
        <v>17.22 cm (6.78 inch) Full HD+ Display</v>
      </c>
      <c r="I51" t="str" cm="1">
        <f t="array" ref="I51">_xlfn.FILTERXML("&lt;t&gt;&lt;s&gt;" &amp; SUBSTITUTE(D51, ",", "&lt;/s&gt;&lt;s&gt;") &amp; "&lt;/s&gt;&lt;/t&gt;", "//s[4]")</f>
        <v>50MP + 50MP  50MP Front Camera</v>
      </c>
      <c r="J51" t="str" cm="1">
        <f t="array" ref="J51">_xlfn.FILTERXML("&lt;t&gt;&lt;s&gt;" &amp; SUBSTITUTE(D51, ",", "&lt;/s&gt;&lt;s&gt;") &amp; "&lt;/s&gt;&lt;/t&gt;", "//s[5]")</f>
        <v>5500 mAh Battery</v>
      </c>
      <c r="K51" t="str" cm="1">
        <f t="array" ref="K51">_xlfn.FILTERXML("&lt;t&gt;&lt;s&gt;" &amp; SUBSTITUTE(D51, ",", "&lt;/s&gt;&lt;s&gt;") &amp; "&lt;/s&gt;&lt;/t&gt;", "//s[6]")</f>
        <v>Snapdragon 7 Gen 3 Processor</v>
      </c>
    </row>
    <row r="52" spans="1:11" x14ac:dyDescent="0.3">
      <c r="A52" t="s">
        <v>145</v>
      </c>
      <c r="B52" t="s">
        <v>106</v>
      </c>
      <c r="C52" s="3">
        <v>44999</v>
      </c>
      <c r="D52" s="1" t="s">
        <v>42</v>
      </c>
      <c r="E52">
        <v>4.3</v>
      </c>
      <c r="F52" t="str" cm="1">
        <f t="array" ref="F52">_xlfn.FILTERXML("&lt;t&gt;&lt;s&gt;" &amp; SUBSTITUTE(D52, ",", "&lt;/s&gt;&lt;s&gt;") &amp; "&lt;/s&gt;&lt;/t&gt;", "//s[1]")</f>
        <v>12 GB RAM</v>
      </c>
      <c r="G52" t="str" cm="1">
        <f t="array" ref="G52">_xlfn.FILTERXML("&lt;t&gt;&lt;s&gt;" &amp; SUBSTITUTE(D52, ",", "&lt;/s&gt;&lt;s&gt;") &amp; "&lt;/s&gt;&lt;/t&gt;", "//s[2]")</f>
        <v>128 GB ROM</v>
      </c>
      <c r="H52" t="str" cm="1">
        <f t="array" ref="H52">_xlfn.FILTERXML("&lt;t&gt;&lt;s&gt;" &amp; SUBSTITUTE(D52, ",", "&lt;/s&gt;&lt;s&gt;") &amp; "&lt;/s&gt;&lt;/t&gt;", "//s[3]")</f>
        <v>17.02 cm (6.7 inch) Quad HD+ Display</v>
      </c>
      <c r="I52" t="str" cm="1">
        <f t="array" ref="I52">_xlfn.FILTERXML("&lt;t&gt;&lt;s&gt;" &amp; SUBSTITUTE(D52, ",", "&lt;/s&gt;&lt;s&gt;") &amp; "&lt;/s&gt;&lt;/t&gt;", "//s[4]")</f>
        <v>50MP + 48MP + 12MP  10.8MP Front Camera</v>
      </c>
      <c r="J52" t="str" cm="1">
        <f t="array" ref="J52">_xlfn.FILTERXML("&lt;t&gt;&lt;s&gt;" &amp; SUBSTITUTE(D52, ",", "&lt;/s&gt;&lt;s&gt;") &amp; "&lt;/s&gt;&lt;/t&gt;", "//s[5]")</f>
        <v>4926 mAh Battery</v>
      </c>
      <c r="K52" t="str" cm="1">
        <f t="array" ref="K52">_xlfn.FILTERXML("&lt;t&gt;&lt;s&gt;" &amp; SUBSTITUTE(D52, ",", "&lt;/s&gt;&lt;s&gt;") &amp; "&lt;/s&gt;&lt;/t&gt;", "//s[6]")</f>
        <v>Google Tensor G2 Processor</v>
      </c>
    </row>
    <row r="53" spans="1:11" x14ac:dyDescent="0.3">
      <c r="A53" t="s">
        <v>146</v>
      </c>
      <c r="B53" t="s">
        <v>147</v>
      </c>
      <c r="C53" s="3">
        <v>44999</v>
      </c>
      <c r="D53" s="1" t="s">
        <v>43</v>
      </c>
      <c r="E53">
        <v>3.9</v>
      </c>
      <c r="F53" t="str" cm="1">
        <f t="array" ref="F53">_xlfn.FILTERXML("&lt;t&gt;&lt;s&gt;" &amp; SUBSTITUTE(D53, ",", "&lt;/s&gt;&lt;s&gt;") &amp; "&lt;/s&gt;&lt;/t&gt;", "//s[1]")</f>
        <v>8 GB RAM</v>
      </c>
      <c r="G53" t="str" cm="1">
        <f t="array" ref="G53">_xlfn.FILTERXML("&lt;t&gt;&lt;s&gt;" &amp; SUBSTITUTE(D53, ",", "&lt;/s&gt;&lt;s&gt;") &amp; "&lt;/s&gt;&lt;/t&gt;", "//s[2]")</f>
        <v>256 GB ROM</v>
      </c>
      <c r="H53" t="str" cm="1">
        <f t="array" ref="H53">_xlfn.FILTERXML("&lt;t&gt;&lt;s&gt;" &amp; SUBSTITUTE(D53, ",", "&lt;/s&gt;&lt;s&gt;") &amp; "&lt;/s&gt;&lt;/t&gt;", "//s[3]")</f>
        <v>17.53 cm (6.9 inch) Display</v>
      </c>
      <c r="I53" t="str" cm="1">
        <f t="array" ref="I53">_xlfn.FILTERXML("&lt;t&gt;&lt;s&gt;" &amp; SUBSTITUTE(D53, ",", "&lt;/s&gt;&lt;s&gt;") &amp; "&lt;/s&gt;&lt;/t&gt;", "//s[4]")</f>
        <v>64MP Rear Camera</v>
      </c>
      <c r="J53" t="str" cm="1">
        <f t="array" ref="J53">_xlfn.FILTERXML("&lt;t&gt;&lt;s&gt;" &amp; SUBSTITUTE(D53, ",", "&lt;/s&gt;&lt;s&gt;") &amp; "&lt;/s&gt;&lt;/t&gt;", "//s[5]")</f>
        <v>4200 mAh Battery</v>
      </c>
      <c r="K53" t="s">
        <v>233</v>
      </c>
    </row>
    <row r="54" spans="1:11" x14ac:dyDescent="0.3">
      <c r="A54" t="s">
        <v>148</v>
      </c>
      <c r="B54" t="s">
        <v>99</v>
      </c>
      <c r="C54" s="3">
        <v>35555</v>
      </c>
      <c r="D54" s="1" t="s">
        <v>44</v>
      </c>
      <c r="E54">
        <v>4.0999999999999996</v>
      </c>
      <c r="F54" t="str" cm="1">
        <f t="array" ref="F54">_xlfn.FILTERXML("&lt;t&gt;&lt;s&gt;" &amp; SUBSTITUTE(D54, ",", "&lt;/s&gt;&lt;s&gt;") &amp; "&lt;/s&gt;&lt;/t&gt;", "//s[1]")</f>
        <v>8 GB RAM</v>
      </c>
      <c r="G54" t="str" cm="1">
        <f t="array" ref="G54">_xlfn.FILTERXML("&lt;t&gt;&lt;s&gt;" &amp; SUBSTITUTE(D54, ",", "&lt;/s&gt;&lt;s&gt;") &amp; "&lt;/s&gt;&lt;/t&gt;", "//s[2]")</f>
        <v>128 GB ROM</v>
      </c>
      <c r="H54" t="str" cm="1">
        <f t="array" ref="H54">_xlfn.FILTERXML("&lt;t&gt;&lt;s&gt;" &amp; SUBSTITUTE(D54, ",", "&lt;/s&gt;&lt;s&gt;") &amp; "&lt;/s&gt;&lt;/t&gt;", "//s[3]")</f>
        <v>17.02 cm (6.7 inch) Display</v>
      </c>
      <c r="I54" t="str" cm="1">
        <f t="array" ref="I54">_xlfn.FILTERXML("&lt;t&gt;&lt;s&gt;" &amp; SUBSTITUTE(D54, ",", "&lt;/s&gt;&lt;s&gt;") &amp; "&lt;/s&gt;&lt;/t&gt;", "//s[4]")</f>
        <v>48MP Rear Camera</v>
      </c>
      <c r="J54" t="str" cm="1">
        <f t="array" ref="J54">_xlfn.FILTERXML("&lt;t&gt;&lt;s&gt;" &amp; SUBSTITUTE(D54, ",", "&lt;/s&gt;&lt;s&gt;") &amp; "&lt;/s&gt;&lt;/t&gt;", "//s[5]")</f>
        <v>4500 mAh Battery</v>
      </c>
      <c r="K54" t="s">
        <v>233</v>
      </c>
    </row>
    <row r="55" spans="1:11" x14ac:dyDescent="0.3">
      <c r="A55" t="s">
        <v>149</v>
      </c>
      <c r="B55" t="s">
        <v>96</v>
      </c>
      <c r="C55" s="3">
        <v>38699</v>
      </c>
      <c r="D55" s="1" t="s">
        <v>45</v>
      </c>
      <c r="E55">
        <v>4.5</v>
      </c>
      <c r="F55" t="str" cm="1">
        <f t="array" ref="F55">_xlfn.FILTERXML("&lt;t&gt;&lt;s&gt;" &amp; SUBSTITUTE(D55, ",", "&lt;/s&gt;&lt;s&gt;") &amp; "&lt;/s&gt;&lt;/t&gt;", "//s[1]")</f>
        <v>12 GB RAM</v>
      </c>
      <c r="G55" t="str" cm="1">
        <f t="array" ref="G55">_xlfn.FILTERXML("&lt;t&gt;&lt;s&gt;" &amp; SUBSTITUTE(D55, ",", "&lt;/s&gt;&lt;s&gt;") &amp; "&lt;/s&gt;&lt;/t&gt;", "//s[2]")</f>
        <v>256 GB ROM</v>
      </c>
      <c r="H55" t="str" cm="1">
        <f t="array" ref="H55">_xlfn.FILTERXML("&lt;t&gt;&lt;s&gt;" &amp; SUBSTITUTE(D55, ",", "&lt;/s&gt;&lt;s&gt;") &amp; "&lt;/s&gt;&lt;/t&gt;", "//s[3]")</f>
        <v>17.22 cm (6.78 inch) Full HD+ AMOLED Display</v>
      </c>
      <c r="I55" t="str" cm="1">
        <f t="array" ref="I55">_xlfn.FILTERXML("&lt;t&gt;&lt;s&gt;" &amp; SUBSTITUTE(D55, ",", "&lt;/s&gt;&lt;s&gt;") &amp; "&lt;/s&gt;&lt;/t&gt;", "//s[4]")</f>
        <v>50MP + 12MP + 8MP  50MP Front Camera</v>
      </c>
      <c r="J55" t="str" cm="1">
        <f t="array" ref="J55">_xlfn.FILTERXML("&lt;t&gt;&lt;s&gt;" &amp; SUBSTITUTE(D55, ",", "&lt;/s&gt;&lt;s&gt;") &amp; "&lt;/s&gt;&lt;/t&gt;", "//s[5]")</f>
        <v>4600 mAh Battery</v>
      </c>
      <c r="K55" t="str" cm="1">
        <f t="array" ref="K55">_xlfn.FILTERXML("&lt;t&gt;&lt;s&gt;" &amp; SUBSTITUTE(D55, ",", "&lt;/s&gt;&lt;s&gt;") &amp; "&lt;/s&gt;&lt;/t&gt;", "//s[6]")</f>
        <v>Dimensity 8200 Processor</v>
      </c>
    </row>
    <row r="56" spans="1:11" x14ac:dyDescent="0.3">
      <c r="A56" t="s">
        <v>121</v>
      </c>
      <c r="B56" t="s">
        <v>96</v>
      </c>
      <c r="C56" s="3">
        <v>42999</v>
      </c>
      <c r="D56" s="1" t="s">
        <v>25</v>
      </c>
      <c r="E56">
        <v>4.5999999999999996</v>
      </c>
      <c r="F56" t="str" cm="1">
        <f t="array" ref="F56">_xlfn.FILTERXML("&lt;t&gt;&lt;s&gt;" &amp; SUBSTITUTE(D56, ",", "&lt;/s&gt;&lt;s&gt;") &amp; "&lt;/s&gt;&lt;/t&gt;", "//s[1]")</f>
        <v>12 GB RAM</v>
      </c>
      <c r="G56" t="str" cm="1">
        <f t="array" ref="G56">_xlfn.FILTERXML("&lt;t&gt;&lt;s&gt;" &amp; SUBSTITUTE(D56, ",", "&lt;/s&gt;&lt;s&gt;") &amp; "&lt;/s&gt;&lt;/t&gt;", "//s[2]")</f>
        <v>512 GB ROM</v>
      </c>
      <c r="H56" t="str" cm="1">
        <f t="array" ref="H56">_xlfn.FILTERXML("&lt;t&gt;&lt;s&gt;" &amp; SUBSTITUTE(D56, ",", "&lt;/s&gt;&lt;s&gt;") &amp; "&lt;/s&gt;&lt;/t&gt;", "//s[3]")</f>
        <v>17.22 cm (6.78 inch) Full HD+ Display</v>
      </c>
      <c r="I56" t="str" cm="1">
        <f t="array" ref="I56">_xlfn.FILTERXML("&lt;t&gt;&lt;s&gt;" &amp; SUBSTITUTE(D56, ",", "&lt;/s&gt;&lt;s&gt;") &amp; "&lt;/s&gt;&lt;/t&gt;", "//s[4]")</f>
        <v>50MP + 50MP  50MP Front Camera</v>
      </c>
      <c r="J56" t="str" cm="1">
        <f t="array" ref="J56">_xlfn.FILTERXML("&lt;t&gt;&lt;s&gt;" &amp; SUBSTITUTE(D56, ",", "&lt;/s&gt;&lt;s&gt;") &amp; "&lt;/s&gt;&lt;/t&gt;", "//s[5]")</f>
        <v>5500 mAh Battery</v>
      </c>
      <c r="K56" t="str" cm="1">
        <f t="array" ref="K56">_xlfn.FILTERXML("&lt;t&gt;&lt;s&gt;" &amp; SUBSTITUTE(D56, ",", "&lt;/s&gt;&lt;s&gt;") &amp; "&lt;/s&gt;&lt;/t&gt;", "//s[6]")</f>
        <v>Snapdragon 7 Gen 3 Processor</v>
      </c>
    </row>
    <row r="57" spans="1:11" x14ac:dyDescent="0.3">
      <c r="A57" t="s">
        <v>130</v>
      </c>
      <c r="B57" t="s">
        <v>96</v>
      </c>
      <c r="C57" s="3">
        <v>42999</v>
      </c>
      <c r="D57" s="1" t="s">
        <v>25</v>
      </c>
      <c r="E57">
        <v>4.5999999999999996</v>
      </c>
      <c r="F57" t="str" cm="1">
        <f t="array" ref="F57">_xlfn.FILTERXML("&lt;t&gt;&lt;s&gt;" &amp; SUBSTITUTE(D57, ",", "&lt;/s&gt;&lt;s&gt;") &amp; "&lt;/s&gt;&lt;/t&gt;", "//s[1]")</f>
        <v>12 GB RAM</v>
      </c>
      <c r="G57" t="str" cm="1">
        <f t="array" ref="G57">_xlfn.FILTERXML("&lt;t&gt;&lt;s&gt;" &amp; SUBSTITUTE(D57, ",", "&lt;/s&gt;&lt;s&gt;") &amp; "&lt;/s&gt;&lt;/t&gt;", "//s[2]")</f>
        <v>512 GB ROM</v>
      </c>
      <c r="H57" t="str" cm="1">
        <f t="array" ref="H57">_xlfn.FILTERXML("&lt;t&gt;&lt;s&gt;" &amp; SUBSTITUTE(D57, ",", "&lt;/s&gt;&lt;s&gt;") &amp; "&lt;/s&gt;&lt;/t&gt;", "//s[3]")</f>
        <v>17.22 cm (6.78 inch) Full HD+ Display</v>
      </c>
      <c r="I57" t="str" cm="1">
        <f t="array" ref="I57">_xlfn.FILTERXML("&lt;t&gt;&lt;s&gt;" &amp; SUBSTITUTE(D57, ",", "&lt;/s&gt;&lt;s&gt;") &amp; "&lt;/s&gt;&lt;/t&gt;", "//s[4]")</f>
        <v>50MP + 50MP  50MP Front Camera</v>
      </c>
      <c r="J57" t="str" cm="1">
        <f t="array" ref="J57">_xlfn.FILTERXML("&lt;t&gt;&lt;s&gt;" &amp; SUBSTITUTE(D57, ",", "&lt;/s&gt;&lt;s&gt;") &amp; "&lt;/s&gt;&lt;/t&gt;", "//s[5]")</f>
        <v>5500 mAh Battery</v>
      </c>
      <c r="K57" t="str" cm="1">
        <f t="array" ref="K57">_xlfn.FILTERXML("&lt;t&gt;&lt;s&gt;" &amp; SUBSTITUTE(D57, ",", "&lt;/s&gt;&lt;s&gt;") &amp; "&lt;/s&gt;&lt;/t&gt;", "//s[6]")</f>
        <v>Snapdragon 7 Gen 3 Processor</v>
      </c>
    </row>
    <row r="58" spans="1:11" x14ac:dyDescent="0.3">
      <c r="A58" t="s">
        <v>144</v>
      </c>
      <c r="B58" t="s">
        <v>96</v>
      </c>
      <c r="C58" s="3">
        <v>43999</v>
      </c>
      <c r="D58" s="1" t="s">
        <v>25</v>
      </c>
      <c r="E58">
        <v>4.5999999999999996</v>
      </c>
      <c r="F58" t="str" cm="1">
        <f t="array" ref="F58">_xlfn.FILTERXML("&lt;t&gt;&lt;s&gt;" &amp; SUBSTITUTE(D58, ",", "&lt;/s&gt;&lt;s&gt;") &amp; "&lt;/s&gt;&lt;/t&gt;", "//s[1]")</f>
        <v>12 GB RAM</v>
      </c>
      <c r="G58" t="str" cm="1">
        <f t="array" ref="G58">_xlfn.FILTERXML("&lt;t&gt;&lt;s&gt;" &amp; SUBSTITUTE(D58, ",", "&lt;/s&gt;&lt;s&gt;") &amp; "&lt;/s&gt;&lt;/t&gt;", "//s[2]")</f>
        <v>512 GB ROM</v>
      </c>
      <c r="H58" t="str" cm="1">
        <f t="array" ref="H58">_xlfn.FILTERXML("&lt;t&gt;&lt;s&gt;" &amp; SUBSTITUTE(D58, ",", "&lt;/s&gt;&lt;s&gt;") &amp; "&lt;/s&gt;&lt;/t&gt;", "//s[3]")</f>
        <v>17.22 cm (6.78 inch) Full HD+ Display</v>
      </c>
      <c r="I58" t="str" cm="1">
        <f t="array" ref="I58">_xlfn.FILTERXML("&lt;t&gt;&lt;s&gt;" &amp; SUBSTITUTE(D58, ",", "&lt;/s&gt;&lt;s&gt;") &amp; "&lt;/s&gt;&lt;/t&gt;", "//s[4]")</f>
        <v>50MP + 50MP  50MP Front Camera</v>
      </c>
      <c r="J58" t="str" cm="1">
        <f t="array" ref="J58">_xlfn.FILTERXML("&lt;t&gt;&lt;s&gt;" &amp; SUBSTITUTE(D58, ",", "&lt;/s&gt;&lt;s&gt;") &amp; "&lt;/s&gt;&lt;/t&gt;", "//s[5]")</f>
        <v>5500 mAh Battery</v>
      </c>
      <c r="K58" t="str" cm="1">
        <f t="array" ref="K58">_xlfn.FILTERXML("&lt;t&gt;&lt;s&gt;" &amp; SUBSTITUTE(D58, ",", "&lt;/s&gt;&lt;s&gt;") &amp; "&lt;/s&gt;&lt;/t&gt;", "//s[6]")</f>
        <v>Snapdragon 7 Gen 3 Processor</v>
      </c>
    </row>
    <row r="59" spans="1:11" x14ac:dyDescent="0.3">
      <c r="A59" t="s">
        <v>139</v>
      </c>
      <c r="B59" t="s">
        <v>108</v>
      </c>
      <c r="C59" s="3">
        <v>44990</v>
      </c>
      <c r="D59" s="1" t="s">
        <v>38</v>
      </c>
      <c r="E59">
        <v>4.5</v>
      </c>
      <c r="F59" t="str" cm="1">
        <f t="array" ref="F59">_xlfn.FILTERXML("&lt;t&gt;&lt;s&gt;" &amp; SUBSTITUTE(D59, ",", "&lt;/s&gt;&lt;s&gt;") &amp; "&lt;/s&gt;&lt;/t&gt;", "//s[1]")</f>
        <v>12 GB RAM</v>
      </c>
      <c r="G59" t="str" cm="1">
        <f t="array" ref="G59">_xlfn.FILTERXML("&lt;t&gt;&lt;s&gt;" &amp; SUBSTITUTE(D59, ",", "&lt;/s&gt;&lt;s&gt;") &amp; "&lt;/s&gt;&lt;/t&gt;", "//s[2]")</f>
        <v>256 GB ROM</v>
      </c>
      <c r="H59" t="str" cm="1">
        <f t="array" ref="H59">_xlfn.FILTERXML("&lt;t&gt;&lt;s&gt;" &amp; SUBSTITUTE(D59, ",", "&lt;/s&gt;&lt;s&gt;") &amp; "&lt;/s&gt;&lt;/t&gt;", "//s[3]")</f>
        <v>17.12 cm (6.74 inch) Full HD+ Display</v>
      </c>
      <c r="I59" t="str" cm="1">
        <f t="array" ref="I59">_xlfn.FILTERXML("&lt;t&gt;&lt;s&gt;" &amp; SUBSTITUTE(D59, ",", "&lt;/s&gt;&lt;s&gt;") &amp; "&lt;/s&gt;&lt;/t&gt;", "//s[4]")</f>
        <v>50MP + 64MP + 8MP  32MP Front Camera</v>
      </c>
      <c r="J59" t="str" cm="1">
        <f t="array" ref="J59">_xlfn.FILTERXML("&lt;t&gt;&lt;s&gt;" &amp; SUBSTITUTE(D59, ",", "&lt;/s&gt;&lt;s&gt;") &amp; "&lt;/s&gt;&lt;/t&gt;", "//s[5]")</f>
        <v>4700 mAh Battery</v>
      </c>
      <c r="K59" t="str" cm="1">
        <f t="array" ref="K59">_xlfn.FILTERXML("&lt;t&gt;&lt;s&gt;" &amp; SUBSTITUTE(D59, ",", "&lt;/s&gt;&lt;s&gt;") &amp; "&lt;/s&gt;&lt;/t&gt;", "//s[6]")</f>
        <v>Snapdragon 8+ Gen 1 Processor</v>
      </c>
    </row>
    <row r="60" spans="1:11" x14ac:dyDescent="0.3">
      <c r="A60" t="s">
        <v>117</v>
      </c>
      <c r="B60" t="s">
        <v>90</v>
      </c>
      <c r="C60" s="3">
        <v>38000</v>
      </c>
      <c r="D60" s="1" t="s">
        <v>22</v>
      </c>
      <c r="E60">
        <v>4</v>
      </c>
      <c r="F60" t="s">
        <v>216</v>
      </c>
      <c r="G60" t="s">
        <v>217</v>
      </c>
      <c r="H60" t="s">
        <v>219</v>
      </c>
      <c r="I60" t="s">
        <v>226</v>
      </c>
      <c r="J60" t="s">
        <v>228</v>
      </c>
      <c r="K60" t="s">
        <v>232</v>
      </c>
    </row>
    <row r="61" spans="1:11" x14ac:dyDescent="0.3">
      <c r="A61" t="s">
        <v>89</v>
      </c>
      <c r="B61" t="s">
        <v>90</v>
      </c>
      <c r="C61" s="3">
        <v>41999</v>
      </c>
      <c r="D61" s="1" t="s">
        <v>22</v>
      </c>
      <c r="E61">
        <v>4</v>
      </c>
      <c r="F61" t="s">
        <v>216</v>
      </c>
      <c r="G61" t="s">
        <v>217</v>
      </c>
      <c r="H61" t="s">
        <v>219</v>
      </c>
      <c r="I61" t="s">
        <v>226</v>
      </c>
      <c r="J61" t="s">
        <v>228</v>
      </c>
      <c r="K61" t="s">
        <v>232</v>
      </c>
    </row>
    <row r="62" spans="1:11" x14ac:dyDescent="0.3">
      <c r="A62" t="s">
        <v>150</v>
      </c>
      <c r="B62" t="s">
        <v>92</v>
      </c>
      <c r="C62" s="3">
        <v>49999</v>
      </c>
      <c r="D62" s="1" t="s">
        <v>6</v>
      </c>
      <c r="E62">
        <v>4.5999999999999996</v>
      </c>
      <c r="F62" t="str" cm="1">
        <f t="array" ref="F62">_xlfn.FILTERXML("&lt;t&gt;&lt;s&gt;" &amp; SUBSTITUTE(D62, ",", "&lt;/s&gt;&lt;s&gt;") &amp; "&lt;/s&gt;&lt;/t&gt;", "//s[1]")</f>
        <v>8 GB RAM</v>
      </c>
      <c r="G62" t="str" cm="1">
        <f t="array" ref="G62">_xlfn.FILTERXML("&lt;t&gt;&lt;s&gt;" &amp; SUBSTITUTE(D62, ",", "&lt;/s&gt;&lt;s&gt;") &amp; "&lt;/s&gt;&lt;/t&gt;", "//s[2]")</f>
        <v>256 GB ROM</v>
      </c>
      <c r="H62" t="str" cm="1">
        <f t="array" ref="H62">_xlfn.FILTERXML("&lt;t&gt;&lt;s&gt;" &amp; SUBSTITUTE(D62, ",", "&lt;/s&gt;&lt;s&gt;") &amp; "&lt;/s&gt;&lt;/t&gt;", "//s[3]")</f>
        <v>15.49 cm (6.1 inch) Full HD+ Display</v>
      </c>
      <c r="I62" t="str" cm="1">
        <f t="array" ref="I62">_xlfn.FILTERXML("&lt;t&gt;&lt;s&gt;" &amp; SUBSTITUTE(D62, ",", "&lt;/s&gt;&lt;s&gt;") &amp; "&lt;/s&gt;&lt;/t&gt;", "//s[4]")</f>
        <v>50MP + 10MP + 12MP  12MP Front Camera</v>
      </c>
      <c r="J62" t="str" cm="1">
        <f t="array" ref="J62">_xlfn.FILTERXML("&lt;t&gt;&lt;s&gt;" &amp; SUBSTITUTE(D62, ",", "&lt;/s&gt;&lt;s&gt;") &amp; "&lt;/s&gt;&lt;/t&gt;", "//s[5]")</f>
        <v>3900 mAh Lithium Ion Battery</v>
      </c>
      <c r="K62" t="str" cm="1">
        <f t="array" ref="K62">_xlfn.FILTERXML("&lt;t&gt;&lt;s&gt;" &amp; SUBSTITUTE(D62, ",", "&lt;/s&gt;&lt;s&gt;") &amp; "&lt;/s&gt;&lt;/t&gt;", "//s[6]")</f>
        <v>Qualcomm Snapdragon 8 Gen 2 Processor</v>
      </c>
    </row>
    <row r="63" spans="1:11" x14ac:dyDescent="0.3">
      <c r="A63" t="s">
        <v>151</v>
      </c>
      <c r="B63" t="s">
        <v>104</v>
      </c>
      <c r="C63" s="3">
        <v>41990</v>
      </c>
      <c r="D63" s="1" t="s">
        <v>46</v>
      </c>
      <c r="E63">
        <v>4.5</v>
      </c>
      <c r="F63" t="str" cm="1">
        <f t="array" ref="F63">_xlfn.FILTERXML("&lt;t&gt;&lt;s&gt;" &amp; SUBSTITUTE(D63, ",", "&lt;/s&gt;&lt;s&gt;") &amp; "&lt;/s&gt;&lt;/t&gt;", "//s[1]")</f>
        <v>8 GB RAM</v>
      </c>
      <c r="G63" t="str" cm="1">
        <f t="array" ref="G63">_xlfn.FILTERXML("&lt;t&gt;&lt;s&gt;" &amp; SUBSTITUTE(D63, ",", "&lt;/s&gt;&lt;s&gt;") &amp; "&lt;/s&gt;&lt;/t&gt;", "//s[2]")</f>
        <v>256 GB ROM</v>
      </c>
      <c r="H63" t="str" cm="1">
        <f t="array" ref="H63">_xlfn.FILTERXML("&lt;t&gt;&lt;s&gt;" &amp; SUBSTITUTE(D63, ",", "&lt;/s&gt;&lt;s&gt;") &amp; "&lt;/s&gt;&lt;/t&gt;", "//s[3]")</f>
        <v>17.22 cm (6.78 inch) Display</v>
      </c>
      <c r="I63" t="str" cm="1">
        <f t="array" ref="I63">_xlfn.FILTERXML("&lt;t&gt;&lt;s&gt;" &amp; SUBSTITUTE(D63, ",", "&lt;/s&gt;&lt;s&gt;") &amp; "&lt;/s&gt;&lt;/t&gt;", "//s[4]")</f>
        <v>50MP Rear Camera</v>
      </c>
      <c r="J63" t="str" cm="1">
        <f t="array" ref="J63">_xlfn.FILTERXML("&lt;t&gt;&lt;s&gt;" &amp; SUBSTITUTE(D63, ",", "&lt;/s&gt;&lt;s&gt;") &amp; "&lt;/s&gt;&lt;/t&gt;", "//s[5]")</f>
        <v>5160 mAh Battery</v>
      </c>
      <c r="K63" t="s">
        <v>233</v>
      </c>
    </row>
    <row r="64" spans="1:11" x14ac:dyDescent="0.3">
      <c r="A64" t="s">
        <v>110</v>
      </c>
      <c r="B64" t="s">
        <v>101</v>
      </c>
      <c r="C64" s="3">
        <v>54999</v>
      </c>
      <c r="D64" s="1" t="s">
        <v>15</v>
      </c>
      <c r="E64">
        <v>4.5999999999999996</v>
      </c>
      <c r="F64" t="s">
        <v>212</v>
      </c>
      <c r="G64" t="str" cm="1">
        <f t="array" ref="G64">_xlfn.FILTERXML("&lt;t&gt;&lt;s&gt;" &amp; SUBSTITUTE(D64, ",", "&lt;/s&gt;&lt;s&gt;") &amp; "&lt;/s&gt;&lt;/t&gt;", "//s[1]")</f>
        <v>128 GB ROM</v>
      </c>
      <c r="H64" t="str" cm="1">
        <f t="array" ref="H64">_xlfn.FILTERXML("&lt;t&gt;&lt;s&gt;" &amp; SUBSTITUTE(D64, ",", "&lt;/s&gt;&lt;s&gt;") &amp; "&lt;/s&gt;&lt;/t&gt;", "//s[2]")</f>
        <v>15.49 cm (6.1 inch) Super Retina XDR Display</v>
      </c>
      <c r="I64" t="str" cm="1">
        <f t="array" ref="I64">_xlfn.FILTERXML("&lt;t&gt;&lt;s&gt;" &amp; SUBSTITUTE(D64, ",", "&lt;/s&gt;&lt;s&gt;") &amp; "&lt;/s&gt;&lt;/t&gt;", "//s[3]")</f>
        <v>12MP + 12MP  12MP Front Camera</v>
      </c>
      <c r="J64" t="s">
        <v>227</v>
      </c>
      <c r="K64" t="s">
        <v>235</v>
      </c>
    </row>
    <row r="65" spans="1:11" x14ac:dyDescent="0.3">
      <c r="A65" t="s">
        <v>152</v>
      </c>
      <c r="B65" t="s">
        <v>101</v>
      </c>
      <c r="C65" s="3">
        <v>48900</v>
      </c>
      <c r="D65" s="1" t="s">
        <v>47</v>
      </c>
      <c r="E65">
        <v>4.5999999999999996</v>
      </c>
      <c r="F65" t="s">
        <v>212</v>
      </c>
      <c r="G65" t="str" cm="1">
        <f t="array" ref="G65">_xlfn.FILTERXML("&lt;t&gt;&lt;s&gt;" &amp; SUBSTITUTE(D65, ",", "&lt;/s&gt;&lt;s&gt;") &amp; "&lt;/s&gt;&lt;/t&gt;", "//s[1]")</f>
        <v>128 GB ROM</v>
      </c>
      <c r="H65" t="str" cm="1">
        <f t="array" ref="H65">_xlfn.FILTERXML("&lt;t&gt;&lt;s&gt;" &amp; SUBSTITUTE(D65, ",", "&lt;/s&gt;&lt;s&gt;") &amp; "&lt;/s&gt;&lt;/t&gt;", "//s[2]")</f>
        <v>15.49 cm (6.1 inch) Liquid Retina HD Display</v>
      </c>
      <c r="I65" t="str" cm="1">
        <f t="array" ref="I65">_xlfn.FILTERXML("&lt;t&gt;&lt;s&gt;" &amp; SUBSTITUTE(D65, ",", "&lt;/s&gt;&lt;s&gt;") &amp; "&lt;/s&gt;&lt;/t&gt;", "//s[3]")</f>
        <v>12MP + 12MP  12MP Front Camera</v>
      </c>
      <c r="J65" t="s">
        <v>227</v>
      </c>
      <c r="K65" t="s">
        <v>236</v>
      </c>
    </row>
    <row r="66" spans="1:11" x14ac:dyDescent="0.3">
      <c r="A66" t="s">
        <v>153</v>
      </c>
      <c r="B66" t="s">
        <v>101</v>
      </c>
      <c r="C66" s="3">
        <v>39900</v>
      </c>
      <c r="D66" s="1" t="s">
        <v>48</v>
      </c>
      <c r="E66">
        <v>4.5</v>
      </c>
      <c r="F66" t="s">
        <v>212</v>
      </c>
      <c r="G66" t="str" cm="1">
        <f t="array" ref="G66">_xlfn.FILTERXML("&lt;t&gt;&lt;s&gt;" &amp; SUBSTITUTE(D66, ",", "&lt;/s&gt;&lt;s&gt;") &amp; "&lt;/s&gt;&lt;/t&gt;", "//s[1]")</f>
        <v>64 GB ROM</v>
      </c>
      <c r="H66" t="str" cm="1">
        <f t="array" ref="H66">_xlfn.FILTERXML("&lt;t&gt;&lt;s&gt;" &amp; SUBSTITUTE(D66, ",", "&lt;/s&gt;&lt;s&gt;") &amp; "&lt;/s&gt;&lt;/t&gt;", "//s[2]")</f>
        <v>11.94 cm (4.7 inch) Retina HD Display</v>
      </c>
      <c r="I66" t="str" cm="1">
        <f t="array" ref="I66">_xlfn.FILTERXML("&lt;t&gt;&lt;s&gt;" &amp; SUBSTITUTE(D66, ",", "&lt;/s&gt;&lt;s&gt;") &amp; "&lt;/s&gt;&lt;/t&gt;", "//s[4]")</f>
        <v>7MP Front Camera</v>
      </c>
      <c r="J66" t="s">
        <v>227</v>
      </c>
      <c r="K66" t="s">
        <v>237</v>
      </c>
    </row>
    <row r="67" spans="1:11" x14ac:dyDescent="0.3">
      <c r="A67" t="s">
        <v>154</v>
      </c>
      <c r="B67" t="s">
        <v>101</v>
      </c>
      <c r="C67" s="3">
        <v>47900</v>
      </c>
      <c r="D67" s="1" t="s">
        <v>49</v>
      </c>
      <c r="E67">
        <v>4.5999999999999996</v>
      </c>
      <c r="F67" t="s">
        <v>212</v>
      </c>
      <c r="G67" t="str" cm="1">
        <f t="array" ref="G67">_xlfn.FILTERXML("&lt;t&gt;&lt;s&gt;" &amp; SUBSTITUTE(D67, ",", "&lt;/s&gt;&lt;s&gt;") &amp; "&lt;/s&gt;&lt;/t&gt;", "//s[1]")</f>
        <v>64 GB ROM</v>
      </c>
      <c r="H67" t="str" cm="1">
        <f t="array" ref="H67">_xlfn.FILTERXML("&lt;t&gt;&lt;s&gt;" &amp; SUBSTITUTE(D67, ",", "&lt;/s&gt;&lt;s&gt;") &amp; "&lt;/s&gt;&lt;/t&gt;", "//s[2]")</f>
        <v>15.49 cm (6.1 inch) Display</v>
      </c>
      <c r="I67" t="str" cm="1">
        <f t="array" ref="I67">_xlfn.FILTERXML("&lt;t&gt;&lt;s&gt;" &amp; SUBSTITUTE(D67, ",", "&lt;/s&gt;&lt;s&gt;") &amp; "&lt;/s&gt;&lt;/t&gt;", "//s[4]")</f>
        <v>7MP Front Camera</v>
      </c>
      <c r="J67" t="s">
        <v>227</v>
      </c>
      <c r="K67" t="s">
        <v>238</v>
      </c>
    </row>
    <row r="68" spans="1:11" x14ac:dyDescent="0.3">
      <c r="A68" t="s">
        <v>155</v>
      </c>
      <c r="B68" t="s">
        <v>101</v>
      </c>
      <c r="C68" s="3">
        <v>47900</v>
      </c>
      <c r="D68" s="1" t="s">
        <v>49</v>
      </c>
      <c r="E68">
        <v>4.5999999999999996</v>
      </c>
      <c r="F68" t="s">
        <v>212</v>
      </c>
      <c r="G68" t="str" cm="1">
        <f t="array" ref="G68">_xlfn.FILTERXML("&lt;t&gt;&lt;s&gt;" &amp; SUBSTITUTE(D68, ",", "&lt;/s&gt;&lt;s&gt;") &amp; "&lt;/s&gt;&lt;/t&gt;", "//s[1]")</f>
        <v>64 GB ROM</v>
      </c>
      <c r="H68" t="str" cm="1">
        <f t="array" ref="H68">_xlfn.FILTERXML("&lt;t&gt;&lt;s&gt;" &amp; SUBSTITUTE(D68, ",", "&lt;/s&gt;&lt;s&gt;") &amp; "&lt;/s&gt;&lt;/t&gt;", "//s[2]")</f>
        <v>15.49 cm (6.1 inch) Display</v>
      </c>
      <c r="I68" t="str" cm="1">
        <f t="array" ref="I68">_xlfn.FILTERXML("&lt;t&gt;&lt;s&gt;" &amp; SUBSTITUTE(D68, ",", "&lt;/s&gt;&lt;s&gt;") &amp; "&lt;/s&gt;&lt;/t&gt;", "//s[4]")</f>
        <v>7MP Front Camera</v>
      </c>
      <c r="J68" t="s">
        <v>227</v>
      </c>
      <c r="K68" t="s">
        <v>238</v>
      </c>
    </row>
    <row r="69" spans="1:11" x14ac:dyDescent="0.3">
      <c r="A69" t="s">
        <v>156</v>
      </c>
      <c r="B69" t="s">
        <v>92</v>
      </c>
      <c r="C69" s="3">
        <v>41999</v>
      </c>
      <c r="D69" s="1" t="s">
        <v>50</v>
      </c>
      <c r="E69">
        <v>4.2</v>
      </c>
      <c r="F69" t="str" cm="1">
        <f t="array" ref="F69">_xlfn.FILTERXML("&lt;t&gt;&lt;s&gt;" &amp; SUBSTITUTE(D69, ",", "&lt;/s&gt;&lt;s&gt;") &amp; "&lt;/s&gt;&lt;/t&gt;", "//s[1]")</f>
        <v>8 GB RAM</v>
      </c>
      <c r="G69" t="str" cm="1">
        <f t="array" ref="G69">_xlfn.FILTERXML("&lt;t&gt;&lt;s&gt;" &amp; SUBSTITUTE(D69, ",", "&lt;/s&gt;&lt;s&gt;") &amp; "&lt;/s&gt;&lt;/t&gt;", "//s[2]")</f>
        <v>128 GB ROM</v>
      </c>
      <c r="H69" t="s">
        <v>223</v>
      </c>
      <c r="I69" t="str" cm="1">
        <f t="array" ref="I69">_xlfn.FILTERXML("&lt;t&gt;&lt;s&gt;" &amp; SUBSTITUTE(D69, ",", "&lt;/s&gt;&lt;s&gt;") &amp; "&lt;/s&gt;&lt;/t&gt;", "//s[4]")</f>
        <v>108MP + 12MP + 5MP + 5MP  32MP Front Camera</v>
      </c>
      <c r="J69" t="str" cm="1">
        <f t="array" ref="J69">_xlfn.FILTERXML("&lt;t&gt;&lt;s&gt;" &amp; SUBSTITUTE(D69, ",", "&lt;/s&gt;&lt;s&gt;") &amp; "&lt;/s&gt;&lt;/t&gt;", "//s[5]")</f>
        <v>5000 mAh Li-ion Battery</v>
      </c>
      <c r="K69" t="str" cm="1">
        <f t="array" ref="K69">_xlfn.FILTERXML("&lt;t&gt;&lt;s&gt;" &amp; SUBSTITUTE(D69, ",", "&lt;/s&gt;&lt;s&gt;") &amp; "&lt;/s&gt;&lt;/t&gt;", "//s[6]")</f>
        <v>Qualcomm Snapdragon 778G Processor</v>
      </c>
    </row>
    <row r="70" spans="1:11" x14ac:dyDescent="0.3">
      <c r="A70" t="s">
        <v>157</v>
      </c>
      <c r="B70" t="s">
        <v>101</v>
      </c>
      <c r="C70" s="3">
        <v>47900</v>
      </c>
      <c r="D70" s="1" t="s">
        <v>51</v>
      </c>
      <c r="E70">
        <v>4.5999999999999996</v>
      </c>
      <c r="F70" t="s">
        <v>212</v>
      </c>
      <c r="G70" t="str" cm="1">
        <f t="array" ref="G70">_xlfn.FILTERXML("&lt;t&gt;&lt;s&gt;" &amp; SUBSTITUTE(D70, ",", "&lt;/s&gt;&lt;s&gt;") &amp; "&lt;/s&gt;&lt;/t&gt;", "//s[1]")</f>
        <v>64 GB ROM</v>
      </c>
      <c r="H70" t="str" cm="1">
        <f t="array" ref="H70">_xlfn.FILTERXML("&lt;t&gt;&lt;s&gt;" &amp; SUBSTITUTE(D70, ",", "&lt;/s&gt;&lt;s&gt;") &amp; "&lt;/s&gt;&lt;/t&gt;", "//s[2]")</f>
        <v>15.5 cm (6.102 inch) Display</v>
      </c>
      <c r="I70" t="str" cm="1">
        <f t="array" ref="I70">_xlfn.FILTERXML("&lt;t&gt;&lt;s&gt;" &amp; SUBSTITUTE(D70, ",", "&lt;/s&gt;&lt;s&gt;") &amp; "&lt;/s&gt;&lt;/t&gt;", "//s[4]")</f>
        <v>7MP Front Camera</v>
      </c>
      <c r="J70" t="s">
        <v>227</v>
      </c>
      <c r="K70" t="s">
        <v>238</v>
      </c>
    </row>
    <row r="71" spans="1:11" x14ac:dyDescent="0.3">
      <c r="A71" t="s">
        <v>158</v>
      </c>
      <c r="B71" t="s">
        <v>159</v>
      </c>
      <c r="C71" s="3">
        <v>26999</v>
      </c>
      <c r="D71" s="1" t="s">
        <v>52</v>
      </c>
      <c r="E71">
        <v>4.5</v>
      </c>
      <c r="F71" t="str" cm="1">
        <f t="array" ref="F71">_xlfn.FILTERXML("&lt;t&gt;&lt;s&gt;" &amp; SUBSTITUTE(D71, ",", "&lt;/s&gt;&lt;s&gt;") &amp; "&lt;/s&gt;&lt;/t&gt;", "//s[1]")</f>
        <v>8 GB RAM</v>
      </c>
      <c r="G71" t="str" cm="1">
        <f t="array" ref="G71">_xlfn.FILTERXML("&lt;t&gt;&lt;s&gt;" &amp; SUBSTITUTE(D71, ",", "&lt;/s&gt;&lt;s&gt;") &amp; "&lt;/s&gt;&lt;/t&gt;", "//s[2]")</f>
        <v>256 GB ROM</v>
      </c>
      <c r="H71" t="str" cm="1">
        <f t="array" ref="H71">_xlfn.FILTERXML("&lt;t&gt;&lt;s&gt;" &amp; SUBSTITUTE(D71, ",", "&lt;/s&gt;&lt;s&gt;") &amp; "&lt;/s&gt;&lt;/t&gt;", "//s[3]")</f>
        <v>43.66 cm (17.19 cm) Full HD+ Display</v>
      </c>
      <c r="I71" t="str" cm="1">
        <f t="array" ref="I71">_xlfn.FILTERXML("&lt;t&gt;&lt;s&gt;" &amp; SUBSTITUTE(D71, ",", "&lt;/s&gt;&lt;s&gt;") &amp; "&lt;/s&gt;&lt;/t&gt;", "//s[4]")</f>
        <v>50MP (Main) + 50MP (2X Tele Photo) + 8MP (Ultra-Wide)  32MP Front Camera</v>
      </c>
      <c r="J71" t="str" cm="1">
        <f t="array" ref="J71">_xlfn.FILTERXML("&lt;t&gt;&lt;s&gt;" &amp; SUBSTITUTE(D71, ",", "&lt;/s&gt;&lt;s&gt;") &amp; "&lt;/s&gt;&lt;/t&gt;", "//s[5]")</f>
        <v>5000 mAh Battery</v>
      </c>
      <c r="K71" t="str" cm="1">
        <f t="array" ref="K71">_xlfn.FILTERXML("&lt;t&gt;&lt;s&gt;" &amp; SUBSTITUTE(D71, ",", "&lt;/s&gt;&lt;s&gt;") &amp; "&lt;/s&gt;&lt;/t&gt;", "//s[6]")</f>
        <v>7s Gen3 Processor</v>
      </c>
    </row>
    <row r="72" spans="1:11" x14ac:dyDescent="0.3">
      <c r="A72" t="s">
        <v>160</v>
      </c>
      <c r="B72" t="s">
        <v>159</v>
      </c>
      <c r="C72" s="3">
        <v>26999</v>
      </c>
      <c r="D72" s="1" t="s">
        <v>52</v>
      </c>
      <c r="E72">
        <v>4.5</v>
      </c>
      <c r="F72" t="str" cm="1">
        <f t="array" ref="F72">_xlfn.FILTERXML("&lt;t&gt;&lt;s&gt;" &amp; SUBSTITUTE(D72, ",", "&lt;/s&gt;&lt;s&gt;") &amp; "&lt;/s&gt;&lt;/t&gt;", "//s[1]")</f>
        <v>8 GB RAM</v>
      </c>
      <c r="G72" t="str" cm="1">
        <f t="array" ref="G72">_xlfn.FILTERXML("&lt;t&gt;&lt;s&gt;" &amp; SUBSTITUTE(D72, ",", "&lt;/s&gt;&lt;s&gt;") &amp; "&lt;/s&gt;&lt;/t&gt;", "//s[2]")</f>
        <v>256 GB ROM</v>
      </c>
      <c r="H72" t="str" cm="1">
        <f t="array" ref="H72">_xlfn.FILTERXML("&lt;t&gt;&lt;s&gt;" &amp; SUBSTITUTE(D72, ",", "&lt;/s&gt;&lt;s&gt;") &amp; "&lt;/s&gt;&lt;/t&gt;", "//s[3]")</f>
        <v>43.66 cm (17.19 cm) Full HD+ Display</v>
      </c>
      <c r="I72" t="str" cm="1">
        <f t="array" ref="I72">_xlfn.FILTERXML("&lt;t&gt;&lt;s&gt;" &amp; SUBSTITUTE(D72, ",", "&lt;/s&gt;&lt;s&gt;") &amp; "&lt;/s&gt;&lt;/t&gt;", "//s[4]")</f>
        <v>50MP (Main) + 50MP (2X Tele Photo) + 8MP (Ultra-Wide)  32MP Front Camera</v>
      </c>
      <c r="J72" t="str" cm="1">
        <f t="array" ref="J72">_xlfn.FILTERXML("&lt;t&gt;&lt;s&gt;" &amp; SUBSTITUTE(D72, ",", "&lt;/s&gt;&lt;s&gt;") &amp; "&lt;/s&gt;&lt;/t&gt;", "//s[5]")</f>
        <v>5000 mAh Battery</v>
      </c>
      <c r="K72" t="str" cm="1">
        <f t="array" ref="K72">_xlfn.FILTERXML("&lt;t&gt;&lt;s&gt;" &amp; SUBSTITUTE(D72, ",", "&lt;/s&gt;&lt;s&gt;") &amp; "&lt;/s&gt;&lt;/t&gt;", "//s[6]")</f>
        <v>7s Gen3 Processor</v>
      </c>
    </row>
    <row r="73" spans="1:11" x14ac:dyDescent="0.3">
      <c r="A73" t="s">
        <v>161</v>
      </c>
      <c r="B73" t="s">
        <v>159</v>
      </c>
      <c r="C73" s="3">
        <v>26999</v>
      </c>
      <c r="D73" s="1" t="s">
        <v>52</v>
      </c>
      <c r="E73">
        <v>4.5</v>
      </c>
      <c r="F73" t="str" cm="1">
        <f t="array" ref="F73">_xlfn.FILTERXML("&lt;t&gt;&lt;s&gt;" &amp; SUBSTITUTE(D73, ",", "&lt;/s&gt;&lt;s&gt;") &amp; "&lt;/s&gt;&lt;/t&gt;", "//s[1]")</f>
        <v>8 GB RAM</v>
      </c>
      <c r="G73" t="str" cm="1">
        <f t="array" ref="G73">_xlfn.FILTERXML("&lt;t&gt;&lt;s&gt;" &amp; SUBSTITUTE(D73, ",", "&lt;/s&gt;&lt;s&gt;") &amp; "&lt;/s&gt;&lt;/t&gt;", "//s[2]")</f>
        <v>256 GB ROM</v>
      </c>
      <c r="H73" t="str" cm="1">
        <f t="array" ref="H73">_xlfn.FILTERXML("&lt;t&gt;&lt;s&gt;" &amp; SUBSTITUTE(D73, ",", "&lt;/s&gt;&lt;s&gt;") &amp; "&lt;/s&gt;&lt;/t&gt;", "//s[3]")</f>
        <v>43.66 cm (17.19 cm) Full HD+ Display</v>
      </c>
      <c r="I73" t="str" cm="1">
        <f t="array" ref="I73">_xlfn.FILTERXML("&lt;t&gt;&lt;s&gt;" &amp; SUBSTITUTE(D73, ",", "&lt;/s&gt;&lt;s&gt;") &amp; "&lt;/s&gt;&lt;/t&gt;", "//s[4]")</f>
        <v>50MP (Main) + 50MP (2X Tele Photo) + 8MP (Ultra-Wide)  32MP Front Camera</v>
      </c>
      <c r="J73" t="str" cm="1">
        <f t="array" ref="J73">_xlfn.FILTERXML("&lt;t&gt;&lt;s&gt;" &amp; SUBSTITUTE(D73, ",", "&lt;/s&gt;&lt;s&gt;") &amp; "&lt;/s&gt;&lt;/t&gt;", "//s[5]")</f>
        <v>5000 mAh Battery</v>
      </c>
      <c r="K73" t="str" cm="1">
        <f t="array" ref="K73">_xlfn.FILTERXML("&lt;t&gt;&lt;s&gt;" &amp; SUBSTITUTE(D73, ",", "&lt;/s&gt;&lt;s&gt;") &amp; "&lt;/s&gt;&lt;/t&gt;", "//s[6]")</f>
        <v>7s Gen3 Processor</v>
      </c>
    </row>
    <row r="74" spans="1:11" x14ac:dyDescent="0.3">
      <c r="A74" t="s">
        <v>162</v>
      </c>
      <c r="B74" t="s">
        <v>96</v>
      </c>
      <c r="C74" s="3">
        <v>33990</v>
      </c>
      <c r="D74" s="1" t="s">
        <v>21</v>
      </c>
      <c r="E74">
        <v>4.5</v>
      </c>
      <c r="F74" t="str" cm="1">
        <f t="array" ref="F74">_xlfn.FILTERXML("&lt;t&gt;&lt;s&gt;" &amp; SUBSTITUTE(D74, ",", "&lt;/s&gt;&lt;s&gt;") &amp; "&lt;/s&gt;&lt;/t&gt;", "//s[1]")</f>
        <v>12 GB RAM</v>
      </c>
      <c r="G74" t="str" cm="1">
        <f t="array" ref="G74">_xlfn.FILTERXML("&lt;t&gt;&lt;s&gt;" &amp; SUBSTITUTE(D74, ",", "&lt;/s&gt;&lt;s&gt;") &amp; "&lt;/s&gt;&lt;/t&gt;", "//s[2]")</f>
        <v>256 GB ROM</v>
      </c>
      <c r="H74" t="str" cm="1">
        <f t="array" ref="H74">_xlfn.FILTERXML("&lt;t&gt;&lt;s&gt;" &amp; SUBSTITUTE(D74, ",", "&lt;/s&gt;&lt;s&gt;") &amp; "&lt;/s&gt;&lt;/t&gt;", "//s[3]")</f>
        <v>17.22 cm (6.78 inch) Full HD+ Display</v>
      </c>
      <c r="I74" t="str" cm="1">
        <f t="array" ref="I74">_xlfn.FILTERXML("&lt;t&gt;&lt;s&gt;" &amp; SUBSTITUTE(D74, ",", "&lt;/s&gt;&lt;s&gt;") &amp; "&lt;/s&gt;&lt;/t&gt;", "//s[4]")</f>
        <v>50MP + 50MP  50MP Front Camera</v>
      </c>
      <c r="J74" t="str" cm="1">
        <f t="array" ref="J74">_xlfn.FILTERXML("&lt;t&gt;&lt;s&gt;" &amp; SUBSTITUTE(D74, ",", "&lt;/s&gt;&lt;s&gt;") &amp; "&lt;/s&gt;&lt;/t&gt;", "//s[5]")</f>
        <v>5000 mAh Battery</v>
      </c>
      <c r="K74" t="str" cm="1">
        <f t="array" ref="K74">_xlfn.FILTERXML("&lt;t&gt;&lt;s&gt;" &amp; SUBSTITUTE(D74, ",", "&lt;/s&gt;&lt;s&gt;") &amp; "&lt;/s&gt;&lt;/t&gt;", "//s[6]")</f>
        <v>7 Gen 3 Processor</v>
      </c>
    </row>
    <row r="75" spans="1:11" x14ac:dyDescent="0.3">
      <c r="A75" t="s">
        <v>153</v>
      </c>
      <c r="B75" t="s">
        <v>101</v>
      </c>
      <c r="C75" s="3">
        <v>39900</v>
      </c>
      <c r="D75" s="1" t="s">
        <v>48</v>
      </c>
      <c r="E75">
        <v>4.5</v>
      </c>
      <c r="F75" t="s">
        <v>212</v>
      </c>
      <c r="G75" t="str" cm="1">
        <f t="array" ref="G75">_xlfn.FILTERXML("&lt;t&gt;&lt;s&gt;" &amp; SUBSTITUTE(D75, ",", "&lt;/s&gt;&lt;s&gt;") &amp; "&lt;/s&gt;&lt;/t&gt;", "//s[1]")</f>
        <v>64 GB ROM</v>
      </c>
      <c r="H75" t="str" cm="1">
        <f t="array" ref="H75">_xlfn.FILTERXML("&lt;t&gt;&lt;s&gt;" &amp; SUBSTITUTE(D75, ",", "&lt;/s&gt;&lt;s&gt;") &amp; "&lt;/s&gt;&lt;/t&gt;", "//s[2]")</f>
        <v>11.94 cm (4.7 inch) Retina HD Display</v>
      </c>
      <c r="I75" t="str" cm="1">
        <f t="array" ref="I75">_xlfn.FILTERXML("&lt;t&gt;&lt;s&gt;" &amp; SUBSTITUTE(D75, ",", "&lt;/s&gt;&lt;s&gt;") &amp; "&lt;/s&gt;&lt;/t&gt;", "//s[4]")</f>
        <v>7MP Front Camera</v>
      </c>
      <c r="J75" t="s">
        <v>227</v>
      </c>
      <c r="K75" t="s">
        <v>237</v>
      </c>
    </row>
    <row r="76" spans="1:11" x14ac:dyDescent="0.3">
      <c r="A76" t="s">
        <v>163</v>
      </c>
      <c r="B76" t="s">
        <v>164</v>
      </c>
      <c r="C76" s="3">
        <v>47999</v>
      </c>
      <c r="D76" s="1" t="s">
        <v>53</v>
      </c>
      <c r="E76">
        <v>4.4000000000000004</v>
      </c>
      <c r="F76" t="str" cm="1">
        <f t="array" ref="F76">_xlfn.FILTERXML("&lt;t&gt;&lt;s&gt;" &amp; SUBSTITUTE(D76, ",", "&lt;/s&gt;&lt;s&gt;") &amp; "&lt;/s&gt;&lt;/t&gt;", "//s[1]")</f>
        <v>12 GB RAM</v>
      </c>
      <c r="G76" t="str" cm="1">
        <f t="array" ref="G76">_xlfn.FILTERXML("&lt;t&gt;&lt;s&gt;" &amp; SUBSTITUTE(D76, ",", "&lt;/s&gt;&lt;s&gt;") &amp; "&lt;/s&gt;&lt;/t&gt;", "//s[2]")</f>
        <v>256 GB ROM</v>
      </c>
      <c r="H76" t="str" cm="1">
        <f t="array" ref="H76">_xlfn.FILTERXML("&lt;t&gt;&lt;s&gt;" &amp; SUBSTITUTE(D76, ",", "&lt;/s&gt;&lt;s&gt;") &amp; "&lt;/s&gt;&lt;/t&gt;", "//s[3]")</f>
        <v>16.36 cm (6.44 inch) Full HD+ Display</v>
      </c>
      <c r="I76" t="str" cm="1">
        <f t="array" ref="I76">_xlfn.FILTERXML("&lt;t&gt;&lt;s&gt;" &amp; SUBSTITUTE(D76, ",", "&lt;/s&gt;&lt;s&gt;") &amp; "&lt;/s&gt;&lt;/t&gt;", "//s[4]")</f>
        <v>64MP + 12MP + 8MP + 2MP  32MP + 8MP Dual Front Camera</v>
      </c>
      <c r="J76" t="str" cm="1">
        <f t="array" ref="J76">_xlfn.FILTERXML("&lt;t&gt;&lt;s&gt;" &amp; SUBSTITUTE(D76, ",", "&lt;/s&gt;&lt;s&gt;") &amp; "&lt;/s&gt;&lt;/t&gt;", "//s[5]")</f>
        <v>4200 mAh Battery</v>
      </c>
      <c r="K76" t="s">
        <v>239</v>
      </c>
    </row>
    <row r="77" spans="1:11" x14ac:dyDescent="0.3">
      <c r="A77" t="s">
        <v>165</v>
      </c>
      <c r="B77" t="s">
        <v>106</v>
      </c>
      <c r="C77" s="3">
        <v>43999</v>
      </c>
      <c r="D77" s="1" t="s">
        <v>54</v>
      </c>
      <c r="E77">
        <v>4.3</v>
      </c>
      <c r="F77" t="str" cm="1">
        <f t="array" ref="F77">_xlfn.FILTERXML("&lt;t&gt;&lt;s&gt;" &amp; SUBSTITUTE(D77, ",", "&lt;/s&gt;&lt;s&gt;") &amp; "&lt;/s&gt;&lt;/t&gt;", "//s[1]")</f>
        <v>6 GB RAM</v>
      </c>
      <c r="G77" t="str" cm="1">
        <f t="array" ref="G77">_xlfn.FILTERXML("&lt;t&gt;&lt;s&gt;" &amp; SUBSTITUTE(D77, ",", "&lt;/s&gt;&lt;s&gt;") &amp; "&lt;/s&gt;&lt;/t&gt;", "//s[2]")</f>
        <v>128 GB ROM</v>
      </c>
      <c r="H77" t="str" cm="1">
        <f t="array" ref="H77">_xlfn.FILTERXML("&lt;t&gt;&lt;s&gt;" &amp; SUBSTITUTE(D77, ",", "&lt;/s&gt;&lt;s&gt;") &amp; "&lt;/s&gt;&lt;/t&gt;", "//s[3]")</f>
        <v>15.6 cm (6.14 inch) Full HD+ Display</v>
      </c>
      <c r="I77" t="str" cm="1">
        <f t="array" ref="I77">_xlfn.FILTERXML("&lt;t&gt;&lt;s&gt;" &amp; SUBSTITUTE(D77, ",", "&lt;/s&gt;&lt;s&gt;") &amp; "&lt;/s&gt;&lt;/t&gt;", "//s[4]")</f>
        <v>12.2MP + 12MP  8MP Front Camera</v>
      </c>
      <c r="J77" t="str" cm="1">
        <f t="array" ref="J77">_xlfn.FILTERXML("&lt;t&gt;&lt;s&gt;" &amp; SUBSTITUTE(D77, ",", "&lt;/s&gt;&lt;s&gt;") &amp; "&lt;/s&gt;&lt;/t&gt;", "//s[5]")</f>
        <v>4410 mAh Battery</v>
      </c>
      <c r="K77" t="str" cm="1">
        <f t="array" ref="K77">_xlfn.FILTERXML("&lt;t&gt;&lt;s&gt;" &amp; SUBSTITUTE(D77, ",", "&lt;/s&gt;&lt;s&gt;") &amp; "&lt;/s&gt;&lt;/t&gt;", "//s[6]")</f>
        <v>Google Tensor Processor</v>
      </c>
    </row>
    <row r="78" spans="1:11" x14ac:dyDescent="0.3">
      <c r="A78" t="s">
        <v>156</v>
      </c>
      <c r="B78" t="s">
        <v>92</v>
      </c>
      <c r="C78" s="3">
        <v>41999</v>
      </c>
      <c r="D78" s="1" t="s">
        <v>50</v>
      </c>
      <c r="E78">
        <v>4.2</v>
      </c>
      <c r="F78" t="str" cm="1">
        <f t="array" ref="F78">_xlfn.FILTERXML("&lt;t&gt;&lt;s&gt;" &amp; SUBSTITUTE(D78, ",", "&lt;/s&gt;&lt;s&gt;") &amp; "&lt;/s&gt;&lt;/t&gt;", "//s[1]")</f>
        <v>8 GB RAM</v>
      </c>
      <c r="G78" t="str" cm="1">
        <f t="array" ref="G78">_xlfn.FILTERXML("&lt;t&gt;&lt;s&gt;" &amp; SUBSTITUTE(D78, ",", "&lt;/s&gt;&lt;s&gt;") &amp; "&lt;/s&gt;&lt;/t&gt;", "//s[2]")</f>
        <v>128 GB ROM</v>
      </c>
      <c r="H78" t="s">
        <v>223</v>
      </c>
      <c r="I78" t="str" cm="1">
        <f t="array" ref="I78">_xlfn.FILTERXML("&lt;t&gt;&lt;s&gt;" &amp; SUBSTITUTE(D78, ",", "&lt;/s&gt;&lt;s&gt;") &amp; "&lt;/s&gt;&lt;/t&gt;", "//s[4]")</f>
        <v>108MP + 12MP + 5MP + 5MP  32MP Front Camera</v>
      </c>
      <c r="J78" t="str" cm="1">
        <f t="array" ref="J78">_xlfn.FILTERXML("&lt;t&gt;&lt;s&gt;" &amp; SUBSTITUTE(D78, ",", "&lt;/s&gt;&lt;s&gt;") &amp; "&lt;/s&gt;&lt;/t&gt;", "//s[5]")</f>
        <v>5000 mAh Li-ion Battery</v>
      </c>
      <c r="K78" t="str" cm="1">
        <f t="array" ref="K78">_xlfn.FILTERXML("&lt;t&gt;&lt;s&gt;" &amp; SUBSTITUTE(D78, ",", "&lt;/s&gt;&lt;s&gt;") &amp; "&lt;/s&gt;&lt;/t&gt;", "//s[6]")</f>
        <v>Qualcomm Snapdragon 778G Processor</v>
      </c>
    </row>
    <row r="79" spans="1:11" x14ac:dyDescent="0.3">
      <c r="A79" t="s">
        <v>145</v>
      </c>
      <c r="B79" t="s">
        <v>106</v>
      </c>
      <c r="C79" s="3">
        <v>44999</v>
      </c>
      <c r="D79" s="1" t="s">
        <v>42</v>
      </c>
      <c r="E79">
        <v>4.3</v>
      </c>
      <c r="F79" t="str" cm="1">
        <f t="array" ref="F79">_xlfn.FILTERXML("&lt;t&gt;&lt;s&gt;" &amp; SUBSTITUTE(D79, ",", "&lt;/s&gt;&lt;s&gt;") &amp; "&lt;/s&gt;&lt;/t&gt;", "//s[1]")</f>
        <v>12 GB RAM</v>
      </c>
      <c r="G79" t="str" cm="1">
        <f t="array" ref="G79">_xlfn.FILTERXML("&lt;t&gt;&lt;s&gt;" &amp; SUBSTITUTE(D79, ",", "&lt;/s&gt;&lt;s&gt;") &amp; "&lt;/s&gt;&lt;/t&gt;", "//s[2]")</f>
        <v>128 GB ROM</v>
      </c>
      <c r="H79" t="str" cm="1">
        <f t="array" ref="H79">_xlfn.FILTERXML("&lt;t&gt;&lt;s&gt;" &amp; SUBSTITUTE(D79, ",", "&lt;/s&gt;&lt;s&gt;") &amp; "&lt;/s&gt;&lt;/t&gt;", "//s[3]")</f>
        <v>17.02 cm (6.7 inch) Quad HD+ Display</v>
      </c>
      <c r="I79" t="str" cm="1">
        <f t="array" ref="I79">_xlfn.FILTERXML("&lt;t&gt;&lt;s&gt;" &amp; SUBSTITUTE(D79, ",", "&lt;/s&gt;&lt;s&gt;") &amp; "&lt;/s&gt;&lt;/t&gt;", "//s[4]")</f>
        <v>50MP + 48MP + 12MP  10.8MP Front Camera</v>
      </c>
      <c r="J79" t="str" cm="1">
        <f t="array" ref="J79">_xlfn.FILTERXML("&lt;t&gt;&lt;s&gt;" &amp; SUBSTITUTE(D79, ",", "&lt;/s&gt;&lt;s&gt;") &amp; "&lt;/s&gt;&lt;/t&gt;", "//s[5]")</f>
        <v>4926 mAh Battery</v>
      </c>
      <c r="K79" t="str" cm="1">
        <f t="array" ref="K79">_xlfn.FILTERXML("&lt;t&gt;&lt;s&gt;" &amp; SUBSTITUTE(D79, ",", "&lt;/s&gt;&lt;s&gt;") &amp; "&lt;/s&gt;&lt;/t&gt;", "//s[6]")</f>
        <v>Google Tensor G2 Processor</v>
      </c>
    </row>
    <row r="80" spans="1:11" x14ac:dyDescent="0.3">
      <c r="A80" t="s">
        <v>155</v>
      </c>
      <c r="B80" t="s">
        <v>101</v>
      </c>
      <c r="C80" s="3">
        <v>47900</v>
      </c>
      <c r="D80" s="1" t="s">
        <v>49</v>
      </c>
      <c r="E80">
        <v>4.5999999999999996</v>
      </c>
      <c r="F80" t="s">
        <v>212</v>
      </c>
      <c r="G80" t="str" cm="1">
        <f t="array" ref="G80">_xlfn.FILTERXML("&lt;t&gt;&lt;s&gt;" &amp; SUBSTITUTE(D80, ",", "&lt;/s&gt;&lt;s&gt;") &amp; "&lt;/s&gt;&lt;/t&gt;", "//s[1]")</f>
        <v>64 GB ROM</v>
      </c>
      <c r="H80" t="str" cm="1">
        <f t="array" ref="H80">_xlfn.FILTERXML("&lt;t&gt;&lt;s&gt;" &amp; SUBSTITUTE(D80, ",", "&lt;/s&gt;&lt;s&gt;") &amp; "&lt;/s&gt;&lt;/t&gt;", "//s[2]")</f>
        <v>15.49 cm (6.1 inch) Display</v>
      </c>
      <c r="I80" t="str" cm="1">
        <f t="array" ref="I80">_xlfn.FILTERXML("&lt;t&gt;&lt;s&gt;" &amp; SUBSTITUTE(D80, ",", "&lt;/s&gt;&lt;s&gt;") &amp; "&lt;/s&gt;&lt;/t&gt;", "//s[4]")</f>
        <v>7MP Front Camera</v>
      </c>
      <c r="J80" t="s">
        <v>227</v>
      </c>
      <c r="K80" t="s">
        <v>238</v>
      </c>
    </row>
    <row r="81" spans="1:11" x14ac:dyDescent="0.3">
      <c r="A81" t="s">
        <v>154</v>
      </c>
      <c r="B81" t="s">
        <v>101</v>
      </c>
      <c r="C81" s="3">
        <v>47900</v>
      </c>
      <c r="D81" s="1" t="s">
        <v>49</v>
      </c>
      <c r="E81">
        <v>4.5999999999999996</v>
      </c>
      <c r="F81" t="s">
        <v>212</v>
      </c>
      <c r="G81" t="str" cm="1">
        <f t="array" ref="G81">_xlfn.FILTERXML("&lt;t&gt;&lt;s&gt;" &amp; SUBSTITUTE(D81, ",", "&lt;/s&gt;&lt;s&gt;") &amp; "&lt;/s&gt;&lt;/t&gt;", "//s[1]")</f>
        <v>64 GB ROM</v>
      </c>
      <c r="H81" t="str" cm="1">
        <f t="array" ref="H81">_xlfn.FILTERXML("&lt;t&gt;&lt;s&gt;" &amp; SUBSTITUTE(D81, ",", "&lt;/s&gt;&lt;s&gt;") &amp; "&lt;/s&gt;&lt;/t&gt;", "//s[2]")</f>
        <v>15.49 cm (6.1 inch) Display</v>
      </c>
      <c r="I81" t="str" cm="1">
        <f t="array" ref="I81">_xlfn.FILTERXML("&lt;t&gt;&lt;s&gt;" &amp; SUBSTITUTE(D81, ",", "&lt;/s&gt;&lt;s&gt;") &amp; "&lt;/s&gt;&lt;/t&gt;", "//s[4]")</f>
        <v>7MP Front Camera</v>
      </c>
      <c r="J81" t="s">
        <v>227</v>
      </c>
      <c r="K81" t="s">
        <v>238</v>
      </c>
    </row>
    <row r="82" spans="1:11" x14ac:dyDescent="0.3">
      <c r="A82" t="s">
        <v>166</v>
      </c>
      <c r="B82" t="s">
        <v>164</v>
      </c>
      <c r="C82" s="3">
        <v>25999</v>
      </c>
      <c r="D82" s="1" t="s">
        <v>55</v>
      </c>
      <c r="E82">
        <v>4.4000000000000004</v>
      </c>
      <c r="F82" t="str" cm="1">
        <f t="array" ref="F82">_xlfn.FILTERXML("&lt;t&gt;&lt;s&gt;" &amp; SUBSTITUTE(D82, ",", "&lt;/s&gt;&lt;s&gt;") &amp; "&lt;/s&gt;&lt;/t&gt;", "//s[1]")</f>
        <v>8 GB RAM</v>
      </c>
      <c r="G82" t="str" cm="1">
        <f t="array" ref="G82">_xlfn.FILTERXML("&lt;t&gt;&lt;s&gt;" &amp; SUBSTITUTE(D82, ",", "&lt;/s&gt;&lt;s&gt;") &amp; "&lt;/s&gt;&lt;/t&gt;", "//s[2]")</f>
        <v>256 GB ROM</v>
      </c>
      <c r="H82" t="str" cm="1">
        <f t="array" ref="H82">_xlfn.FILTERXML("&lt;t&gt;&lt;s&gt;" &amp; SUBSTITUTE(D82, ",", "&lt;/s&gt;&lt;s&gt;") &amp; "&lt;/s&gt;&lt;/t&gt;", "//s[3]")</f>
        <v>17.02 cm (6.7 inch) Full HD+ Display</v>
      </c>
      <c r="I82" t="str" cm="1">
        <f t="array" ref="I82">_xlfn.FILTERXML("&lt;t&gt;&lt;s&gt;" &amp; SUBSTITUTE(D82, ",", "&lt;/s&gt;&lt;s&gt;") &amp; "&lt;/s&gt;&lt;/t&gt;", "//s[4]")</f>
        <v>50MP + 8MP + 50MP  32MP Front Camera</v>
      </c>
      <c r="J82" t="str" cm="1">
        <f t="array" ref="J82">_xlfn.FILTERXML("&lt;t&gt;&lt;s&gt;" &amp; SUBSTITUTE(D82, ",", "&lt;/s&gt;&lt;s&gt;") &amp; "&lt;/s&gt;&lt;/t&gt;", "//s[5]")</f>
        <v>5200 mAh Battery</v>
      </c>
      <c r="K82" t="str" cm="1">
        <f t="array" ref="K82">_xlfn.FILTERXML("&lt;t&gt;&lt;s&gt;" &amp; SUBSTITUTE(D82, ",", "&lt;/s&gt;&lt;s&gt;") &amp; "&lt;/s&gt;&lt;/t&gt;", "//s[6]")</f>
        <v>Snapdragon 7s Gen2 Processor</v>
      </c>
    </row>
    <row r="83" spans="1:11" x14ac:dyDescent="0.3">
      <c r="A83" t="s">
        <v>167</v>
      </c>
      <c r="B83" t="s">
        <v>92</v>
      </c>
      <c r="C83" s="3">
        <v>36999</v>
      </c>
      <c r="D83" s="1" t="s">
        <v>19</v>
      </c>
      <c r="E83">
        <v>4.2</v>
      </c>
      <c r="F83" t="str" cm="1">
        <f t="array" ref="F83">_xlfn.FILTERXML("&lt;t&gt;&lt;s&gt;" &amp; SUBSTITUTE(D83, ",", "&lt;/s&gt;&lt;s&gt;") &amp; "&lt;/s&gt;&lt;/t&gt;", "//s[1]")</f>
        <v>12 GB RAM</v>
      </c>
      <c r="G83" t="str" cm="1">
        <f t="array" ref="G83">_xlfn.FILTERXML("&lt;t&gt;&lt;s&gt;" &amp; SUBSTITUTE(D83, ",", "&lt;/s&gt;&lt;s&gt;") &amp; "&lt;/s&gt;&lt;/t&gt;", "//s[2]")</f>
        <v>256 GB ROM</v>
      </c>
      <c r="H83" t="str" cm="1">
        <f t="array" ref="H83">_xlfn.FILTERXML("&lt;t&gt;&lt;s&gt;" &amp; SUBSTITUTE(D83, ",", "&lt;/s&gt;&lt;s&gt;") &amp; "&lt;/s&gt;&lt;/t&gt;", "//s[3]")</f>
        <v>17.02 cm (6.7 inch) Full HD+ Display</v>
      </c>
      <c r="I83" t="str" cm="1">
        <f t="array" ref="I83">_xlfn.FILTERXML("&lt;t&gt;&lt;s&gt;" &amp; SUBSTITUTE(D83, ",", "&lt;/s&gt;&lt;s&gt;") &amp; "&lt;/s&gt;&lt;/t&gt;", "//s[4]")</f>
        <v>50MP + 8MP  12MP Front Camera</v>
      </c>
      <c r="J83" t="str" cm="1">
        <f t="array" ref="J83">_xlfn.FILTERXML("&lt;t&gt;&lt;s&gt;" &amp; SUBSTITUTE(D83, ",", "&lt;/s&gt;&lt;s&gt;") &amp; "&lt;/s&gt;&lt;/t&gt;", "//s[5]")</f>
        <v>5000 mAh Battery</v>
      </c>
      <c r="K83" t="str" cm="1">
        <f t="array" ref="K83">_xlfn.FILTERXML("&lt;t&gt;&lt;s&gt;" &amp; SUBSTITUTE(D83, ",", "&lt;/s&gt;&lt;s&gt;") &amp; "&lt;/s&gt;&lt;/t&gt;", "//s[6]")</f>
        <v>Qualcomm Snapdragon 6 Gen 3 Processor</v>
      </c>
    </row>
    <row r="84" spans="1:11" x14ac:dyDescent="0.3">
      <c r="A84" t="s">
        <v>168</v>
      </c>
      <c r="B84" t="s">
        <v>108</v>
      </c>
      <c r="C84" s="3">
        <v>20999</v>
      </c>
      <c r="D84" s="1" t="s">
        <v>56</v>
      </c>
      <c r="E84">
        <v>4.4000000000000004</v>
      </c>
      <c r="F84" t="str" cm="1">
        <f t="array" ref="F84">_xlfn.FILTERXML("&lt;t&gt;&lt;s&gt;" &amp; SUBSTITUTE(D84, ",", "&lt;/s&gt;&lt;s&gt;") &amp; "&lt;/s&gt;&lt;/t&gt;", "//s[1]")</f>
        <v>8 GB RAM</v>
      </c>
      <c r="G84" t="str" cm="1">
        <f t="array" ref="G84">_xlfn.FILTERXML("&lt;t&gt;&lt;s&gt;" &amp; SUBSTITUTE(D84, ",", "&lt;/s&gt;&lt;s&gt;") &amp; "&lt;/s&gt;&lt;/t&gt;", "//s[2]")</f>
        <v>256 GB ROM</v>
      </c>
      <c r="H84" t="s">
        <v>223</v>
      </c>
      <c r="I84" t="str" cm="1">
        <f t="array" ref="I84">_xlfn.FILTERXML("&lt;t&gt;&lt;s&gt;" &amp; SUBSTITUTE(D84, ",", "&lt;/s&gt;&lt;s&gt;") &amp; "&lt;/s&gt;&lt;/t&gt;", "//s[4]")</f>
        <v>50MP + 8MP + 2MP  32MP Front Camera</v>
      </c>
      <c r="J84" t="str" cm="1">
        <f t="array" ref="J84">_xlfn.FILTERXML("&lt;t&gt;&lt;s&gt;" &amp; SUBSTITUTE(D84, ",", "&lt;/s&gt;&lt;s&gt;") &amp; "&lt;/s&gt;&lt;/t&gt;", "//s[5]")</f>
        <v>5000 mAh Battery</v>
      </c>
      <c r="K84" t="str" cm="1">
        <f t="array" ref="K84">_xlfn.FILTERXML("&lt;t&gt;&lt;s&gt;" &amp; SUBSTITUTE(D84, ",", "&lt;/s&gt;&lt;s&gt;") &amp; "&lt;/s&gt;&lt;/t&gt;", "//s[6]")</f>
        <v>Dimensity 7300 Energy Processor</v>
      </c>
    </row>
    <row r="85" spans="1:11" x14ac:dyDescent="0.3">
      <c r="A85" t="s">
        <v>158</v>
      </c>
      <c r="B85" t="s">
        <v>159</v>
      </c>
      <c r="C85" s="3">
        <v>26999</v>
      </c>
      <c r="D85" s="1" t="s">
        <v>52</v>
      </c>
      <c r="E85">
        <v>4.5</v>
      </c>
      <c r="F85" t="str" cm="1">
        <f t="array" ref="F85">_xlfn.FILTERXML("&lt;t&gt;&lt;s&gt;" &amp; SUBSTITUTE(D85, ",", "&lt;/s&gt;&lt;s&gt;") &amp; "&lt;/s&gt;&lt;/t&gt;", "//s[1]")</f>
        <v>8 GB RAM</v>
      </c>
      <c r="G85" t="str" cm="1">
        <f t="array" ref="G85">_xlfn.FILTERXML("&lt;t&gt;&lt;s&gt;" &amp; SUBSTITUTE(D85, ",", "&lt;/s&gt;&lt;s&gt;") &amp; "&lt;/s&gt;&lt;/t&gt;", "//s[2]")</f>
        <v>256 GB ROM</v>
      </c>
      <c r="H85" t="str" cm="1">
        <f t="array" ref="H85">_xlfn.FILTERXML("&lt;t&gt;&lt;s&gt;" &amp; SUBSTITUTE(D85, ",", "&lt;/s&gt;&lt;s&gt;") &amp; "&lt;/s&gt;&lt;/t&gt;", "//s[3]")</f>
        <v>43.66 cm (17.19 cm) Full HD+ Display</v>
      </c>
      <c r="I85" t="str" cm="1">
        <f t="array" ref="I85">_xlfn.FILTERXML("&lt;t&gt;&lt;s&gt;" &amp; SUBSTITUTE(D85, ",", "&lt;/s&gt;&lt;s&gt;") &amp; "&lt;/s&gt;&lt;/t&gt;", "//s[4]")</f>
        <v>50MP (Main) + 50MP (2X Tele Photo) + 8MP (Ultra-Wide)  32MP Front Camera</v>
      </c>
      <c r="J85" t="str" cm="1">
        <f t="array" ref="J85">_xlfn.FILTERXML("&lt;t&gt;&lt;s&gt;" &amp; SUBSTITUTE(D85, ",", "&lt;/s&gt;&lt;s&gt;") &amp; "&lt;/s&gt;&lt;/t&gt;", "//s[5]")</f>
        <v>5000 mAh Battery</v>
      </c>
      <c r="K85" t="str" cm="1">
        <f t="array" ref="K85">_xlfn.FILTERXML("&lt;t&gt;&lt;s&gt;" &amp; SUBSTITUTE(D85, ",", "&lt;/s&gt;&lt;s&gt;") &amp; "&lt;/s&gt;&lt;/t&gt;", "//s[6]")</f>
        <v>7s Gen3 Processor</v>
      </c>
    </row>
    <row r="86" spans="1:11" x14ac:dyDescent="0.3">
      <c r="A86" t="s">
        <v>169</v>
      </c>
      <c r="B86" t="s">
        <v>96</v>
      </c>
      <c r="C86" s="3">
        <v>36999</v>
      </c>
      <c r="D86" s="1" t="s">
        <v>57</v>
      </c>
      <c r="E86">
        <v>4.5</v>
      </c>
      <c r="F86" t="str" cm="1">
        <f t="array" ref="F86">_xlfn.FILTERXML("&lt;t&gt;&lt;s&gt;" &amp; SUBSTITUTE(D86, ",", "&lt;/s&gt;&lt;s&gt;") &amp; "&lt;/s&gt;&lt;/t&gt;", "//s[1]")</f>
        <v>8 GB RAM</v>
      </c>
      <c r="G86" t="str" cm="1">
        <f t="array" ref="G86">_xlfn.FILTERXML("&lt;t&gt;&lt;s&gt;" &amp; SUBSTITUTE(D86, ",", "&lt;/s&gt;&lt;s&gt;") &amp; "&lt;/s&gt;&lt;/t&gt;", "//s[2]")</f>
        <v>256 GB ROM</v>
      </c>
      <c r="H86" t="str" cm="1">
        <f t="array" ref="H86">_xlfn.FILTERXML("&lt;t&gt;&lt;s&gt;" &amp; SUBSTITUTE(D86, ",", "&lt;/s&gt;&lt;s&gt;") &amp; "&lt;/s&gt;&lt;/t&gt;", "//s[3]")</f>
        <v>17.2 cm (6.77 inch) Display</v>
      </c>
      <c r="I86" t="str" cm="1">
        <f t="array" ref="I86">_xlfn.FILTERXML("&lt;t&gt;&lt;s&gt;" &amp; SUBSTITUTE(D86, ",", "&lt;/s&gt;&lt;s&gt;") &amp; "&lt;/s&gt;&lt;/t&gt;", "//s[4]")</f>
        <v>50MP + 50MP  50MP Front Camera</v>
      </c>
      <c r="J86" t="str" cm="1">
        <f t="array" ref="J86">_xlfn.FILTERXML("&lt;t&gt;&lt;s&gt;" &amp; SUBSTITUTE(D86, ",", "&lt;/s&gt;&lt;s&gt;") &amp; "&lt;/s&gt;&lt;/t&gt;", "//s[5]")</f>
        <v>6000 mAh Battery</v>
      </c>
      <c r="K86" t="str" cm="1">
        <f t="array" ref="K86">_xlfn.FILTERXML("&lt;t&gt;&lt;s&gt;" &amp; SUBSTITUTE(D86, ",", "&lt;/s&gt;&lt;s&gt;") &amp; "&lt;/s&gt;&lt;/t&gt;", "//s[6]")</f>
        <v>7 Gen 3 Processor</v>
      </c>
    </row>
    <row r="87" spans="1:11" x14ac:dyDescent="0.3">
      <c r="A87" t="s">
        <v>170</v>
      </c>
      <c r="B87" t="s">
        <v>164</v>
      </c>
      <c r="C87" s="3">
        <v>30999</v>
      </c>
      <c r="D87" s="1" t="s">
        <v>58</v>
      </c>
      <c r="E87">
        <v>4.5</v>
      </c>
      <c r="F87" t="str" cm="1">
        <f t="array" ref="F87">_xlfn.FILTERXML("&lt;t&gt;&lt;s&gt;" &amp; SUBSTITUTE(D87, ",", "&lt;/s&gt;&lt;s&gt;") &amp; "&lt;/s&gt;&lt;/t&gt;", "//s[1]")</f>
        <v>8 GB RAM</v>
      </c>
      <c r="G87" t="str" cm="1">
        <f t="array" ref="G87">_xlfn.FILTERXML("&lt;t&gt;&lt;s&gt;" &amp; SUBSTITUTE(D87, ",", "&lt;/s&gt;&lt;s&gt;") &amp; "&lt;/s&gt;&lt;/t&gt;", "//s[2]")</f>
        <v>256 GB ROM</v>
      </c>
      <c r="H87" t="str" cm="1">
        <f t="array" ref="H87">_xlfn.FILTERXML("&lt;t&gt;&lt;s&gt;" &amp; SUBSTITUTE(D87, ",", "&lt;/s&gt;&lt;s&gt;") &amp; "&lt;/s&gt;&lt;/t&gt;", "//s[3]")</f>
        <v>17.22 cm (6.78 inch) Full HD+ Display</v>
      </c>
      <c r="I87" t="str" cm="1">
        <f t="array" ref="I87">_xlfn.FILTERXML("&lt;t&gt;&lt;s&gt;" &amp; SUBSTITUTE(D87, ",", "&lt;/s&gt;&lt;s&gt;") &amp; "&lt;/s&gt;&lt;/t&gt;", "//s[4]")</f>
        <v>50MP + 8MP + 50MP  32MP Front Camera</v>
      </c>
      <c r="J87" t="str" cm="1">
        <f t="array" ref="J87">_xlfn.FILTERXML("&lt;t&gt;&lt;s&gt;" &amp; SUBSTITUTE(D87, ",", "&lt;/s&gt;&lt;s&gt;") &amp; "&lt;/s&gt;&lt;/t&gt;", "//s[5]")</f>
        <v>5500 mAh Battery</v>
      </c>
      <c r="K87" t="str" cm="1">
        <f t="array" ref="K87">_xlfn.FILTERXML("&lt;t&gt;&lt;s&gt;" &amp; SUBSTITUTE(D87, ",", "&lt;/s&gt;&lt;s&gt;") &amp; "&lt;/s&gt;&lt;/t&gt;", "//s[6]")</f>
        <v>8s Gen 3 Mobile Platform Processor</v>
      </c>
    </row>
    <row r="88" spans="1:11" x14ac:dyDescent="0.3">
      <c r="A88" t="s">
        <v>171</v>
      </c>
      <c r="B88" t="s">
        <v>96</v>
      </c>
      <c r="C88" s="3">
        <v>55999</v>
      </c>
      <c r="D88" s="1" t="s">
        <v>59</v>
      </c>
      <c r="E88">
        <v>4.5</v>
      </c>
      <c r="F88" t="str" cm="1">
        <f t="array" ref="F88">_xlfn.FILTERXML("&lt;t&gt;&lt;s&gt;" &amp; SUBSTITUTE(D88, ",", "&lt;/s&gt;&lt;s&gt;") &amp; "&lt;/s&gt;&lt;/t&gt;", "//s[1]")</f>
        <v>12 GB RAM</v>
      </c>
      <c r="G88" t="str" cm="1">
        <f t="array" ref="G88">_xlfn.FILTERXML("&lt;t&gt;&lt;s&gt;" &amp; SUBSTITUTE(D88, ",", "&lt;/s&gt;&lt;s&gt;") &amp; "&lt;/s&gt;&lt;/t&gt;", "//s[2]")</f>
        <v>512 GB ROM</v>
      </c>
      <c r="H88" t="str" cm="1">
        <f t="array" ref="H88">_xlfn.FILTERXML("&lt;t&gt;&lt;s&gt;" &amp; SUBSTITUTE(D88, ",", "&lt;/s&gt;&lt;s&gt;") &amp; "&lt;/s&gt;&lt;/t&gt;", "//s[3]")</f>
        <v>17.22 cm (6.78 inch) Full HD+ Display</v>
      </c>
      <c r="I88" t="str" cm="1">
        <f t="array" ref="I88">_xlfn.FILTERXML("&lt;t&gt;&lt;s&gt;" &amp; SUBSTITUTE(D88, ",", "&lt;/s&gt;&lt;s&gt;") &amp; "&lt;/s&gt;&lt;/t&gt;", "//s[4]")</f>
        <v>50MP + 50MP + 50MP  50MP Front Camera</v>
      </c>
      <c r="J88" t="str" cm="1">
        <f t="array" ref="J88">_xlfn.FILTERXML("&lt;t&gt;&lt;s&gt;" &amp; SUBSTITUTE(D88, ",", "&lt;/s&gt;&lt;s&gt;") &amp; "&lt;/s&gt;&lt;/t&gt;", "//s[5]")</f>
        <v>5500 mAh Battery</v>
      </c>
      <c r="K88" t="str" cm="1">
        <f t="array" ref="K88">_xlfn.FILTERXML("&lt;t&gt;&lt;s&gt;" &amp; SUBSTITUTE(D88, ",", "&lt;/s&gt;&lt;s&gt;") &amp; "&lt;/s&gt;&lt;/t&gt;", "//s[6]")</f>
        <v>Dimensity 9200+ Processor</v>
      </c>
    </row>
    <row r="89" spans="1:11" x14ac:dyDescent="0.3">
      <c r="A89" t="s">
        <v>172</v>
      </c>
      <c r="B89" t="s">
        <v>92</v>
      </c>
      <c r="C89" s="3">
        <v>49999</v>
      </c>
      <c r="D89" s="1" t="s">
        <v>6</v>
      </c>
      <c r="E89">
        <v>4.5999999999999996</v>
      </c>
      <c r="F89" t="str" cm="1">
        <f t="array" ref="F89">_xlfn.FILTERXML("&lt;t&gt;&lt;s&gt;" &amp; SUBSTITUTE(D89, ",", "&lt;/s&gt;&lt;s&gt;") &amp; "&lt;/s&gt;&lt;/t&gt;", "//s[1]")</f>
        <v>8 GB RAM</v>
      </c>
      <c r="G89" t="str" cm="1">
        <f t="array" ref="G89">_xlfn.FILTERXML("&lt;t&gt;&lt;s&gt;" &amp; SUBSTITUTE(D89, ",", "&lt;/s&gt;&lt;s&gt;") &amp; "&lt;/s&gt;&lt;/t&gt;", "//s[2]")</f>
        <v>256 GB ROM</v>
      </c>
      <c r="H89" t="str" cm="1">
        <f t="array" ref="H89">_xlfn.FILTERXML("&lt;t&gt;&lt;s&gt;" &amp; SUBSTITUTE(D89, ",", "&lt;/s&gt;&lt;s&gt;") &amp; "&lt;/s&gt;&lt;/t&gt;", "//s[3]")</f>
        <v>15.49 cm (6.1 inch) Full HD+ Display</v>
      </c>
      <c r="I89" t="str" cm="1">
        <f t="array" ref="I89">_xlfn.FILTERXML("&lt;t&gt;&lt;s&gt;" &amp; SUBSTITUTE(D89, ",", "&lt;/s&gt;&lt;s&gt;") &amp; "&lt;/s&gt;&lt;/t&gt;", "//s[4]")</f>
        <v>50MP + 10MP + 12MP  12MP Front Camera</v>
      </c>
      <c r="J89" t="str" cm="1">
        <f t="array" ref="J89">_xlfn.FILTERXML("&lt;t&gt;&lt;s&gt;" &amp; SUBSTITUTE(D89, ",", "&lt;/s&gt;&lt;s&gt;") &amp; "&lt;/s&gt;&lt;/t&gt;", "//s[5]")</f>
        <v>3900 mAh Lithium Ion Battery</v>
      </c>
      <c r="K89" t="str" cm="1">
        <f t="array" ref="K89">_xlfn.FILTERXML("&lt;t&gt;&lt;s&gt;" &amp; SUBSTITUTE(D89, ",", "&lt;/s&gt;&lt;s&gt;") &amp; "&lt;/s&gt;&lt;/t&gt;", "//s[6]")</f>
        <v>Qualcomm Snapdragon 8 Gen 2 Processor</v>
      </c>
    </row>
    <row r="90" spans="1:11" x14ac:dyDescent="0.3">
      <c r="A90" t="s">
        <v>173</v>
      </c>
      <c r="B90" t="s">
        <v>174</v>
      </c>
      <c r="C90" s="3">
        <v>38968</v>
      </c>
      <c r="D90" s="1" t="s">
        <v>60</v>
      </c>
      <c r="E90">
        <v>4</v>
      </c>
      <c r="F90" t="s">
        <v>215</v>
      </c>
      <c r="G90" t="s">
        <v>214</v>
      </c>
      <c r="H90" t="s">
        <v>221</v>
      </c>
      <c r="I90" t="s">
        <v>243</v>
      </c>
      <c r="J90" t="s">
        <v>230</v>
      </c>
      <c r="K90" t="s">
        <v>233</v>
      </c>
    </row>
    <row r="91" spans="1:11" x14ac:dyDescent="0.3">
      <c r="A91" t="s">
        <v>175</v>
      </c>
      <c r="B91" t="s">
        <v>104</v>
      </c>
      <c r="C91" s="3">
        <v>37249</v>
      </c>
      <c r="D91" s="1" t="s">
        <v>61</v>
      </c>
      <c r="E91">
        <v>4.5</v>
      </c>
      <c r="F91" t="str" cm="1">
        <f t="array" ref="F91">_xlfn.FILTERXML("&lt;t&gt;&lt;s&gt;" &amp; SUBSTITUTE(D91, ",", "&lt;/s&gt;&lt;s&gt;") &amp; "&lt;/s&gt;&lt;/t&gt;", "//s[1]")</f>
        <v>12 GB RAM</v>
      </c>
      <c r="G91" t="str" cm="1">
        <f t="array" ref="G91">_xlfn.FILTERXML("&lt;t&gt;&lt;s&gt;" &amp; SUBSTITUTE(D91, ",", "&lt;/s&gt;&lt;s&gt;") &amp; "&lt;/s&gt;&lt;/t&gt;", "//s[2]")</f>
        <v>256 GB ROM</v>
      </c>
      <c r="H91" t="str" cm="1">
        <f t="array" ref="H91">_xlfn.FILTERXML("&lt;t&gt;&lt;s&gt;" &amp; SUBSTITUTE(D91, ",", "&lt;/s&gt;&lt;s&gt;") &amp; "&lt;/s&gt;&lt;/t&gt;", "//s[3]")</f>
        <v>17.22 cm (6.78 inch) Display</v>
      </c>
      <c r="I91" t="str" cm="1">
        <f t="array" ref="I91">_xlfn.FILTERXML("&lt;t&gt;&lt;s&gt;" &amp; SUBSTITUTE(D91, ",", "&lt;/s&gt;&lt;s&gt;") &amp; "&lt;/s&gt;&lt;/t&gt;", "//s[4]")</f>
        <v>50MP Rear Camera</v>
      </c>
      <c r="J91" t="str" cm="1">
        <f t="array" ref="J91">_xlfn.FILTERXML("&lt;t&gt;&lt;s&gt;" &amp; SUBSTITUTE(D91, ",", "&lt;/s&gt;&lt;s&gt;") &amp; "&lt;/s&gt;&lt;/t&gt;", "//s[5]")</f>
        <v>5160 mAh Battery</v>
      </c>
      <c r="K91" t="s">
        <v>233</v>
      </c>
    </row>
    <row r="92" spans="1:11" x14ac:dyDescent="0.3">
      <c r="A92" t="s">
        <v>176</v>
      </c>
      <c r="B92" t="s">
        <v>99</v>
      </c>
      <c r="C92" s="3">
        <v>39710</v>
      </c>
      <c r="D92" s="1" t="s">
        <v>62</v>
      </c>
      <c r="E92">
        <v>3.9</v>
      </c>
      <c r="F92" t="str" cm="1">
        <f t="array" ref="F92">_xlfn.FILTERXML("&lt;t&gt;&lt;s&gt;" &amp; SUBSTITUTE(D92, ",", "&lt;/s&gt;&lt;s&gt;") &amp; "&lt;/s&gt;&lt;/t&gt;", "//s[1]")</f>
        <v>12 GB RAM</v>
      </c>
      <c r="G92" t="str" cm="1">
        <f t="array" ref="G92">_xlfn.FILTERXML("&lt;t&gt;&lt;s&gt;" &amp; SUBSTITUTE(D92, ",", "&lt;/s&gt;&lt;s&gt;") &amp; "&lt;/s&gt;&lt;/t&gt;", "//s[2]")</f>
        <v>256 GB ROM</v>
      </c>
      <c r="H92" t="str" cm="1">
        <f t="array" ref="H92">_xlfn.FILTERXML("&lt;t&gt;&lt;s&gt;" &amp; SUBSTITUTE(D92, ",", "&lt;/s&gt;&lt;s&gt;") &amp; "&lt;/s&gt;&lt;/t&gt;", "//s[3]")</f>
        <v>17.02 cm (6.7 inch) Display</v>
      </c>
      <c r="I92" t="str" cm="1">
        <f t="array" ref="I92">_xlfn.FILTERXML("&lt;t&gt;&lt;s&gt;" &amp; SUBSTITUTE(D92, ",", "&lt;/s&gt;&lt;s&gt;") &amp; "&lt;/s&gt;&lt;/t&gt;", "//s[4]")</f>
        <v>48MP Rear Camera</v>
      </c>
      <c r="J92" t="str" cm="1">
        <f t="array" ref="J92">_xlfn.FILTERXML("&lt;t&gt;&lt;s&gt;" &amp; SUBSTITUTE(D92, ",", "&lt;/s&gt;&lt;s&gt;") &amp; "&lt;/s&gt;&lt;/t&gt;", "//s[5]")</f>
        <v>32MP Front Camera</v>
      </c>
      <c r="K92" t="s">
        <v>233</v>
      </c>
    </row>
    <row r="93" spans="1:11" x14ac:dyDescent="0.3">
      <c r="A93" t="s">
        <v>177</v>
      </c>
      <c r="B93" t="s">
        <v>104</v>
      </c>
      <c r="C93" s="3">
        <v>37877</v>
      </c>
      <c r="D93" s="1" t="s">
        <v>63</v>
      </c>
      <c r="E93">
        <v>4.5</v>
      </c>
      <c r="F93" t="str" cm="1">
        <f t="array" ref="F93">_xlfn.FILTERXML("&lt;t&gt;&lt;s&gt;" &amp; SUBSTITUTE(D93, ",", "&lt;/s&gt;&lt;s&gt;") &amp; "&lt;/s&gt;&lt;/t&gt;", "//s[1]")</f>
        <v>8 GB RAM</v>
      </c>
      <c r="G93" t="str" cm="1">
        <f t="array" ref="G93">_xlfn.FILTERXML("&lt;t&gt;&lt;s&gt;" &amp; SUBSTITUTE(D93, ",", "&lt;/s&gt;&lt;s&gt;") &amp; "&lt;/s&gt;&lt;/t&gt;", "//s[2]")</f>
        <v>256 GB ROM</v>
      </c>
      <c r="H93" t="str" cm="1">
        <f t="array" ref="H93">_xlfn.FILTERXML("&lt;t&gt;&lt;s&gt;" &amp; SUBSTITUTE(D93, ",", "&lt;/s&gt;&lt;s&gt;") &amp; "&lt;/s&gt;&lt;/t&gt;", "//s[3]")</f>
        <v>17.22 cm (6.78 inch) Display</v>
      </c>
      <c r="I93" t="str" cm="1">
        <f t="array" ref="I93">_xlfn.FILTERXML("&lt;t&gt;&lt;s&gt;" &amp; SUBSTITUTE(D93, ",", "&lt;/s&gt;&lt;s&gt;") &amp; "&lt;/s&gt;&lt;/t&gt;", "//s[4]")</f>
        <v>50MP Rear Camera</v>
      </c>
      <c r="J93" t="str" cm="1">
        <f t="array" ref="J93">_xlfn.FILTERXML("&lt;t&gt;&lt;s&gt;" &amp; SUBSTITUTE(D93, ",", "&lt;/s&gt;&lt;s&gt;") &amp; "&lt;/s&gt;&lt;/t&gt;", "//s[5]")</f>
        <v>5160 mAh Battery</v>
      </c>
      <c r="K93" t="s">
        <v>233</v>
      </c>
    </row>
    <row r="94" spans="1:11" x14ac:dyDescent="0.3">
      <c r="A94" t="s">
        <v>178</v>
      </c>
      <c r="B94" t="s">
        <v>96</v>
      </c>
      <c r="C94" s="3">
        <v>31449</v>
      </c>
      <c r="D94" s="1" t="s">
        <v>34</v>
      </c>
      <c r="E94">
        <v>4.5</v>
      </c>
      <c r="F94" t="str" cm="1">
        <f t="array" ref="F94">_xlfn.FILTERXML("&lt;t&gt;&lt;s&gt;" &amp; SUBSTITUTE(D94, ",", "&lt;/s&gt;&lt;s&gt;") &amp; "&lt;/s&gt;&lt;/t&gt;", "//s[1]")</f>
        <v>8 GB RAM</v>
      </c>
      <c r="G94" t="str" cm="1">
        <f t="array" ref="G94">_xlfn.FILTERXML("&lt;t&gt;&lt;s&gt;" &amp; SUBSTITUTE(D94, ",", "&lt;/s&gt;&lt;s&gt;") &amp; "&lt;/s&gt;&lt;/t&gt;", "//s[2]")</f>
        <v>256 GB ROM</v>
      </c>
      <c r="H94" t="str" cm="1">
        <f t="array" ref="H94">_xlfn.FILTERXML("&lt;t&gt;&lt;s&gt;" &amp; SUBSTITUTE(D94, ",", "&lt;/s&gt;&lt;s&gt;") &amp; "&lt;/s&gt;&lt;/t&gt;", "//s[3]")</f>
        <v>17.22 cm (6.78 inch) Full HD+ Display</v>
      </c>
      <c r="I94" t="str" cm="1">
        <f t="array" ref="I94">_xlfn.FILTERXML("&lt;t&gt;&lt;s&gt;" &amp; SUBSTITUTE(D94, ",", "&lt;/s&gt;&lt;s&gt;") &amp; "&lt;/s&gt;&lt;/t&gt;", "//s[4]")</f>
        <v>50MP + 50MP  50MP Front Camera</v>
      </c>
      <c r="J94" t="str" cm="1">
        <f t="array" ref="J94">_xlfn.FILTERXML("&lt;t&gt;&lt;s&gt;" &amp; SUBSTITUTE(D94, ",", "&lt;/s&gt;&lt;s&gt;") &amp; "&lt;/s&gt;&lt;/t&gt;", "//s[5]")</f>
        <v>5000 mAh Battery</v>
      </c>
      <c r="K94" t="str" cm="1">
        <f t="array" ref="K94">_xlfn.FILTERXML("&lt;t&gt;&lt;s&gt;" &amp; SUBSTITUTE(D94, ",", "&lt;/s&gt;&lt;s&gt;") &amp; "&lt;/s&gt;&lt;/t&gt;", "//s[6]")</f>
        <v>7 Gen 3 Processor</v>
      </c>
    </row>
    <row r="95" spans="1:11" x14ac:dyDescent="0.3">
      <c r="A95" t="s">
        <v>179</v>
      </c>
      <c r="B95" t="s">
        <v>99</v>
      </c>
      <c r="C95" s="3">
        <v>37630</v>
      </c>
      <c r="D95" s="1" t="s">
        <v>64</v>
      </c>
      <c r="E95">
        <v>4.4000000000000004</v>
      </c>
      <c r="F95" t="s">
        <v>213</v>
      </c>
      <c r="G95" t="s">
        <v>214</v>
      </c>
      <c r="H95" t="s">
        <v>222</v>
      </c>
      <c r="I95" t="s">
        <v>242</v>
      </c>
      <c r="J95" t="s">
        <v>229</v>
      </c>
      <c r="K95" t="s">
        <v>233</v>
      </c>
    </row>
    <row r="96" spans="1:11" x14ac:dyDescent="0.3">
      <c r="A96" t="s">
        <v>180</v>
      </c>
      <c r="B96" t="s">
        <v>92</v>
      </c>
      <c r="C96" s="3">
        <v>37299</v>
      </c>
      <c r="D96" s="1" t="s">
        <v>65</v>
      </c>
      <c r="E96">
        <v>4.4000000000000004</v>
      </c>
      <c r="F96" t="str" cm="1">
        <f t="array" ref="F96">_xlfn.FILTERXML("&lt;t&gt;&lt;s&gt;" &amp; SUBSTITUTE(D96, ",", "&lt;/s&gt;&lt;s&gt;") &amp; "&lt;/s&gt;&lt;/t&gt;", "//s[1]")</f>
        <v>8 GB RAM</v>
      </c>
      <c r="G96" t="str" cm="1">
        <f t="array" ref="G96">_xlfn.FILTERXML("&lt;t&gt;&lt;s&gt;" &amp; SUBSTITUTE(D96, ",", "&lt;/s&gt;&lt;s&gt;") &amp; "&lt;/s&gt;&lt;/t&gt;", "//s[2]")</f>
        <v>128 GB ROM</v>
      </c>
      <c r="H96" t="str" cm="1">
        <f t="array" ref="H96">_xlfn.FILTERXML("&lt;t&gt;&lt;s&gt;" &amp; SUBSTITUTE(D96, ",", "&lt;/s&gt;&lt;s&gt;") &amp; "&lt;/s&gt;&lt;/t&gt;", "//s[3]")</f>
        <v>15.49 cm (6.1 inch) Full HD+ Display</v>
      </c>
      <c r="I96" t="str" cm="1">
        <f t="array" ref="I96">_xlfn.FILTERXML("&lt;t&gt;&lt;s&gt;" &amp; SUBSTITUTE(D96, ",", "&lt;/s&gt;&lt;s&gt;") &amp; "&lt;/s&gt;&lt;/t&gt;", "//s[4]")</f>
        <v>50MP + 12MP + 10MP  10MP Front Camera</v>
      </c>
      <c r="J96" t="str" cm="1">
        <f t="array" ref="J96">_xlfn.FILTERXML("&lt;t&gt;&lt;s&gt;" &amp; SUBSTITUTE(D96, ",", "&lt;/s&gt;&lt;s&gt;") &amp; "&lt;/s&gt;&lt;/t&gt;", "//s[5]")</f>
        <v>3700 mAh Lithium-ion Battery</v>
      </c>
      <c r="K96" t="str" cm="1">
        <f t="array" ref="K96">_xlfn.FILTERXML("&lt;t&gt;&lt;s&gt;" &amp; SUBSTITUTE(D96, ",", "&lt;/s&gt;&lt;s&gt;") &amp; "&lt;/s&gt;&lt;/t&gt;", "//s[6]")</f>
        <v>Snapdragon 8 Gen 1 Processor</v>
      </c>
    </row>
    <row r="97" spans="1:11" x14ac:dyDescent="0.3">
      <c r="A97" t="s">
        <v>181</v>
      </c>
      <c r="B97" t="s">
        <v>92</v>
      </c>
      <c r="C97" s="3">
        <v>37999</v>
      </c>
      <c r="D97" s="1" t="s">
        <v>66</v>
      </c>
      <c r="E97">
        <v>4.4000000000000004</v>
      </c>
      <c r="F97" t="str" cm="1">
        <f t="array" ref="F97">_xlfn.FILTERXML("&lt;t&gt;&lt;s&gt;" &amp; SUBSTITUTE(D97, ",", "&lt;/s&gt;&lt;s&gt;") &amp; "&lt;/s&gt;&lt;/t&gt;", "//s[1]")</f>
        <v>8 GB RAM</v>
      </c>
      <c r="G97" t="str" cm="1">
        <f t="array" ref="G97">_xlfn.FILTERXML("&lt;t&gt;&lt;s&gt;" &amp; SUBSTITUTE(D97, ",", "&lt;/s&gt;&lt;s&gt;") &amp; "&lt;/s&gt;&lt;/t&gt;", "//s[2]")</f>
        <v>256 GB ROM</v>
      </c>
      <c r="H97" t="str" cm="1">
        <f t="array" ref="H97">_xlfn.FILTERXML("&lt;t&gt;&lt;s&gt;" &amp; SUBSTITUTE(D97, ",", "&lt;/s&gt;&lt;s&gt;") &amp; "&lt;/s&gt;&lt;/t&gt;", "//s[3]")</f>
        <v>16.26 cm (6.4 inch) Full HD+ Display</v>
      </c>
      <c r="I97" t="str" cm="1">
        <f t="array" ref="I97">_xlfn.FILTERXML("&lt;t&gt;&lt;s&gt;" &amp; SUBSTITUTE(D97, ",", "&lt;/s&gt;&lt;s&gt;") &amp; "&lt;/s&gt;&lt;/t&gt;", "//s[4]")</f>
        <v>50MP + 12MP  10MP Front Camera</v>
      </c>
      <c r="J97" t="str" cm="1">
        <f t="array" ref="J97">_xlfn.FILTERXML("&lt;t&gt;&lt;s&gt;" &amp; SUBSTITUTE(D97, ",", "&lt;/s&gt;&lt;s&gt;") &amp; "&lt;/s&gt;&lt;/t&gt;", "//s[5]")</f>
        <v>4500 mAh Battery</v>
      </c>
      <c r="K97" t="str" cm="1">
        <f t="array" ref="K97">_xlfn.FILTERXML("&lt;t&gt;&lt;s&gt;" &amp; SUBSTITUTE(D97, ",", "&lt;/s&gt;&lt;s&gt;") &amp; "&lt;/s&gt;&lt;/t&gt;", "//s[6]")</f>
        <v>Exynos 2200 Processor</v>
      </c>
    </row>
    <row r="98" spans="1:11" x14ac:dyDescent="0.3">
      <c r="A98" t="s">
        <v>182</v>
      </c>
      <c r="B98" t="s">
        <v>164</v>
      </c>
      <c r="C98" s="3">
        <v>44990</v>
      </c>
      <c r="D98" s="1" t="s">
        <v>67</v>
      </c>
      <c r="E98">
        <v>4.5</v>
      </c>
      <c r="F98" t="str" cm="1">
        <f t="array" ref="F98">_xlfn.FILTERXML("&lt;t&gt;&lt;s&gt;" &amp; SUBSTITUTE(D98, ",", "&lt;/s&gt;&lt;s&gt;") &amp; "&lt;/s&gt;&lt;/t&gt;", "//s[1]")</f>
        <v>12 GB RAM</v>
      </c>
      <c r="G98" t="str" cm="1">
        <f t="array" ref="G98">_xlfn.FILTERXML("&lt;t&gt;&lt;s&gt;" &amp; SUBSTITUTE(D98, ",", "&lt;/s&gt;&lt;s&gt;") &amp; "&lt;/s&gt;&lt;/t&gt;", "//s[2]")</f>
        <v>512 GB ROM</v>
      </c>
      <c r="H98" t="str" cm="1">
        <f t="array" ref="H98">_xlfn.FILTERXML("&lt;t&gt;&lt;s&gt;" &amp; SUBSTITUTE(D98, ",", "&lt;/s&gt;&lt;s&gt;") &amp; "&lt;/s&gt;&lt;/t&gt;", "//s[3]")</f>
        <v>17.22 cm (6.78 inch) Display</v>
      </c>
      <c r="I98" t="str" cm="1">
        <f t="array" ref="I98">_xlfn.FILTERXML("&lt;t&gt;&lt;s&gt;" &amp; SUBSTITUTE(D98, ",", "&lt;/s&gt;&lt;s&gt;") &amp; "&lt;/s&gt;&lt;/t&gt;", "//s[4]")</f>
        <v>50MP Rear Camera</v>
      </c>
      <c r="J98" t="str" cm="1">
        <f t="array" ref="J98">_xlfn.FILTERXML("&lt;t&gt;&lt;s&gt;" &amp; SUBSTITUTE(D98, ",", "&lt;/s&gt;&lt;s&gt;") &amp; "&lt;/s&gt;&lt;/t&gt;", "//s[5]")</f>
        <v>5500 mAh Battery</v>
      </c>
      <c r="K98" t="s">
        <v>233</v>
      </c>
    </row>
    <row r="99" spans="1:11" x14ac:dyDescent="0.3">
      <c r="A99" t="s">
        <v>183</v>
      </c>
      <c r="B99" t="s">
        <v>138</v>
      </c>
      <c r="C99" s="3">
        <v>44999</v>
      </c>
      <c r="D99" s="1" t="s">
        <v>68</v>
      </c>
      <c r="E99">
        <v>4.3</v>
      </c>
      <c r="F99" t="str" cm="1">
        <f t="array" ref="F99">_xlfn.FILTERXML("&lt;t&gt;&lt;s&gt;" &amp; SUBSTITUTE(D99, ",", "&lt;/s&gt;&lt;s&gt;") &amp; "&lt;/s&gt;&lt;/t&gt;", "//s[1]")</f>
        <v>12 GB RAM</v>
      </c>
      <c r="G99" t="str" cm="1">
        <f t="array" ref="G99">_xlfn.FILTERXML("&lt;t&gt;&lt;s&gt;" &amp; SUBSTITUTE(D99, ",", "&lt;/s&gt;&lt;s&gt;") &amp; "&lt;/s&gt;&lt;/t&gt;", "//s[2]")</f>
        <v>512 GB ROM</v>
      </c>
      <c r="H99" t="str" cm="1">
        <f t="array" ref="H99">_xlfn.FILTERXML("&lt;t&gt;&lt;s&gt;" &amp; SUBSTITUTE(D99, ",", "&lt;/s&gt;&lt;s&gt;") &amp; "&lt;/s&gt;&lt;/t&gt;", "//s[3]")</f>
        <v>16.64 cm (6.55 inch) Display</v>
      </c>
      <c r="I99" t="str" cm="1">
        <f t="array" ref="I99">_xlfn.FILTERXML("&lt;t&gt;&lt;s&gt;" &amp; SUBSTITUTE(D99, ",", "&lt;/s&gt;&lt;s&gt;") &amp; "&lt;/s&gt;&lt;/t&gt;", "//s[4]")</f>
        <v>50MP Rear Camera</v>
      </c>
      <c r="J99" t="s">
        <v>231</v>
      </c>
      <c r="K99" t="s">
        <v>240</v>
      </c>
    </row>
    <row r="100" spans="1:11" x14ac:dyDescent="0.3">
      <c r="A100" t="s">
        <v>184</v>
      </c>
      <c r="B100" t="s">
        <v>106</v>
      </c>
      <c r="C100" s="3">
        <v>43999</v>
      </c>
      <c r="D100" s="1" t="s">
        <v>54</v>
      </c>
      <c r="E100">
        <v>4.3</v>
      </c>
      <c r="F100" t="str" cm="1">
        <f t="array" ref="F100">_xlfn.FILTERXML("&lt;t&gt;&lt;s&gt;" &amp; SUBSTITUTE(D100, ",", "&lt;/s&gt;&lt;s&gt;") &amp; "&lt;/s&gt;&lt;/t&gt;", "//s[1]")</f>
        <v>6 GB RAM</v>
      </c>
      <c r="G100" t="str" cm="1">
        <f t="array" ref="G100">_xlfn.FILTERXML("&lt;t&gt;&lt;s&gt;" &amp; SUBSTITUTE(D100, ",", "&lt;/s&gt;&lt;s&gt;") &amp; "&lt;/s&gt;&lt;/t&gt;", "//s[2]")</f>
        <v>128 GB ROM</v>
      </c>
      <c r="H100" t="str" cm="1">
        <f t="array" ref="H100">_xlfn.FILTERXML("&lt;t&gt;&lt;s&gt;" &amp; SUBSTITUTE(D100, ",", "&lt;/s&gt;&lt;s&gt;") &amp; "&lt;/s&gt;&lt;/t&gt;", "//s[3]")</f>
        <v>15.6 cm (6.14 inch) Full HD+ Display</v>
      </c>
      <c r="I100" t="str" cm="1">
        <f t="array" ref="I100">_xlfn.FILTERXML("&lt;t&gt;&lt;s&gt;" &amp; SUBSTITUTE(D100, ",", "&lt;/s&gt;&lt;s&gt;") &amp; "&lt;/s&gt;&lt;/t&gt;", "//s[4]")</f>
        <v>12.2MP + 12MP  8MP Front Camera</v>
      </c>
      <c r="J100" t="str" cm="1">
        <f t="array" ref="J100">_xlfn.FILTERXML("&lt;t&gt;&lt;s&gt;" &amp; SUBSTITUTE(D100, ",", "&lt;/s&gt;&lt;s&gt;") &amp; "&lt;/s&gt;&lt;/t&gt;", "//s[5]")</f>
        <v>4410 mAh Battery</v>
      </c>
      <c r="K100" t="str" cm="1">
        <f t="array" ref="K100">_xlfn.FILTERXML("&lt;t&gt;&lt;s&gt;" &amp; SUBSTITUTE(D100, ",", "&lt;/s&gt;&lt;s&gt;") &amp; "&lt;/s&gt;&lt;/t&gt;", "//s[6]")</f>
        <v>Google Tensor Processor</v>
      </c>
    </row>
    <row r="101" spans="1:11" x14ac:dyDescent="0.3">
      <c r="A101" t="s">
        <v>185</v>
      </c>
      <c r="B101" t="s">
        <v>186</v>
      </c>
      <c r="C101" s="3">
        <v>37999</v>
      </c>
      <c r="D101" s="1" t="s">
        <v>69</v>
      </c>
      <c r="E101">
        <v>4.0999999999999996</v>
      </c>
      <c r="F101" t="str" cm="1">
        <f t="array" ref="F101">_xlfn.FILTERXML("&lt;t&gt;&lt;s&gt;" &amp; SUBSTITUTE(D101, ",", "&lt;/s&gt;&lt;s&gt;") &amp; "&lt;/s&gt;&lt;/t&gt;", "//s[1]")</f>
        <v>8 GB RAM</v>
      </c>
      <c r="G101" t="str" cm="1">
        <f t="array" ref="G101">_xlfn.FILTERXML("&lt;t&gt;&lt;s&gt;" &amp; SUBSTITUTE(D101, ",", "&lt;/s&gt;&lt;s&gt;") &amp; "&lt;/s&gt;&lt;/t&gt;", "//s[2]")</f>
        <v>128 GB ROM</v>
      </c>
      <c r="H101" t="str" cm="1">
        <f t="array" ref="H101">_xlfn.FILTERXML("&lt;t&gt;&lt;s&gt;" &amp; SUBSTITUTE(D101, ",", "&lt;/s&gt;&lt;s&gt;") &amp; "&lt;/s&gt;&lt;/t&gt;", "//s[3]")</f>
        <v>16.94 cm (6.67 inch) Full HD+ Display</v>
      </c>
      <c r="I101" t="str" cm="1">
        <f t="array" ref="I101">_xlfn.FILTERXML("&lt;t&gt;&lt;s&gt;" &amp; SUBSTITUTE(D101, ",", "&lt;/s&gt;&lt;s&gt;") &amp; "&lt;/s&gt;&lt;/t&gt;", "//s[4]")</f>
        <v>64MP + 13MP + 5MP  20MP Front Camera</v>
      </c>
      <c r="J101" t="str" cm="1">
        <f t="array" ref="J101">_xlfn.FILTERXML("&lt;t&gt;&lt;s&gt;" &amp; SUBSTITUTE(D101, ",", "&lt;/s&gt;&lt;s&gt;") &amp; "&lt;/s&gt;&lt;/t&gt;", "//s[5]")</f>
        <v>5000 mAh Li-ion Polymer Battery</v>
      </c>
      <c r="K101" t="str" cm="1">
        <f t="array" ref="K101">_xlfn.FILTERXML("&lt;t&gt;&lt;s&gt;" &amp; SUBSTITUTE(D101, ",", "&lt;/s&gt;&lt;s&gt;") &amp; "&lt;/s&gt;&lt;/t&gt;", "//s[6]")</f>
        <v>Qualcomm Snapdragon 865 Processor</v>
      </c>
    </row>
    <row r="102" spans="1:11" x14ac:dyDescent="0.3">
      <c r="A102" t="s">
        <v>187</v>
      </c>
      <c r="B102" t="s">
        <v>188</v>
      </c>
      <c r="C102" s="3">
        <v>35499</v>
      </c>
      <c r="D102" s="1" t="s">
        <v>70</v>
      </c>
      <c r="E102">
        <v>4.5999999999999996</v>
      </c>
      <c r="F102" t="str" cm="1">
        <f t="array" ref="F102">_xlfn.FILTERXML("&lt;t&gt;&lt;s&gt;" &amp; SUBSTITUTE(D102, ",", "&lt;/s&gt;&lt;s&gt;") &amp; "&lt;/s&gt;&lt;/t&gt;", "//s[1]")</f>
        <v>12 GB RAM</v>
      </c>
      <c r="G102" t="str" cm="1">
        <f t="array" ref="G102">_xlfn.FILTERXML("&lt;t&gt;&lt;s&gt;" &amp; SUBSTITUTE(D102, ",", "&lt;/s&gt;&lt;s&gt;") &amp; "&lt;/s&gt;&lt;/t&gt;", "//s[2]")</f>
        <v>512 GB ROM</v>
      </c>
      <c r="H102" t="str" cm="1">
        <f t="array" ref="H102">_xlfn.FILTERXML("&lt;t&gt;&lt;s&gt;" &amp; SUBSTITUTE(D102, ",", "&lt;/s&gt;&lt;s&gt;") &amp; "&lt;/s&gt;&lt;/t&gt;", "//s[3]")</f>
        <v>16.94 cm (6.67 inch) Display</v>
      </c>
      <c r="I102" t="str" cm="1">
        <f t="array" ref="I102">_xlfn.FILTERXML("&lt;t&gt;&lt;s&gt;" &amp; SUBSTITUTE(D102, ",", "&lt;/s&gt;&lt;s&gt;") &amp; "&lt;/s&gt;&lt;/t&gt;", "//s[4]")</f>
        <v>50MP + 50MP + 8MP  20MP Front Camera</v>
      </c>
      <c r="J102" t="str" cm="1">
        <f t="array" ref="J102">_xlfn.FILTERXML("&lt;t&gt;&lt;s&gt;" &amp; SUBSTITUTE(D102, ",", "&lt;/s&gt;&lt;s&gt;") &amp; "&lt;/s&gt;&lt;/t&gt;", "//s[5]")</f>
        <v>6200 mAh Battery</v>
      </c>
      <c r="K102" t="str" cm="1">
        <f t="array" ref="K102">_xlfn.FILTERXML("&lt;t&gt;&lt;s&gt;" &amp; SUBSTITUTE(D102, ",", "&lt;/s&gt;&lt;s&gt;") &amp; "&lt;/s&gt;&lt;/t&gt;", "//s[6]")</f>
        <v>7s Gen 3 Processor</v>
      </c>
    </row>
    <row r="103" spans="1:11" x14ac:dyDescent="0.3">
      <c r="A103" t="s">
        <v>107</v>
      </c>
      <c r="B103" t="s">
        <v>108</v>
      </c>
      <c r="C103" s="3">
        <v>31500</v>
      </c>
      <c r="D103" s="1" t="s">
        <v>13</v>
      </c>
      <c r="E103">
        <v>4.3</v>
      </c>
      <c r="F103" t="str" cm="1">
        <f t="array" ref="F103">_xlfn.FILTERXML("&lt;t&gt;&lt;s&gt;" &amp; SUBSTITUTE(D103, ",", "&lt;/s&gt;&lt;s&gt;") &amp; "&lt;/s&gt;&lt;/t&gt;", "//s[1]")</f>
        <v>12 GB RAM</v>
      </c>
      <c r="G103" t="str" cm="1">
        <f t="array" ref="G103">_xlfn.FILTERXML("&lt;t&gt;&lt;s&gt;" &amp; SUBSTITUTE(D103, ",", "&lt;/s&gt;&lt;s&gt;") &amp; "&lt;/s&gt;&lt;/t&gt;", "//s[2]")</f>
        <v>256 GB ROM</v>
      </c>
      <c r="H103" t="str" cm="1">
        <f t="array" ref="H103">_xlfn.FILTERXML("&lt;t&gt;&lt;s&gt;" &amp; SUBSTITUTE(D103, ",", "&lt;/s&gt;&lt;s&gt;") &amp; "&lt;/s&gt;&lt;/t&gt;", "//s[3]")</f>
        <v>17.02 cm (6.7 inch) Full HD+ Display</v>
      </c>
      <c r="I103" t="str" cm="1">
        <f t="array" ref="I103">_xlfn.FILTERXML("&lt;t&gt;&lt;s&gt;" &amp; SUBSTITUTE(D103, ",", "&lt;/s&gt;&lt;s&gt;") &amp; "&lt;/s&gt;&lt;/t&gt;", "//s[4]")</f>
        <v>50MP + 32MP + 8MP  32MP Front Camera</v>
      </c>
      <c r="J103" t="str" cm="1">
        <f t="array" ref="J103">_xlfn.FILTERXML("&lt;t&gt;&lt;s&gt;" &amp; SUBSTITUTE(D103, ",", "&lt;/s&gt;&lt;s&gt;") &amp; "&lt;/s&gt;&lt;/t&gt;", "//s[5]")</f>
        <v>4600 mAh Battery</v>
      </c>
      <c r="K103" t="str" cm="1">
        <f t="array" ref="K103">_xlfn.FILTERXML("&lt;t&gt;&lt;s&gt;" &amp; SUBSTITUTE(D103, ",", "&lt;/s&gt;&lt;s&gt;") &amp; "&lt;/s&gt;&lt;/t&gt;", "//s[6]")</f>
        <v>Snapdragon 778G 5G Processor</v>
      </c>
    </row>
    <row r="104" spans="1:11" x14ac:dyDescent="0.3">
      <c r="A104" t="s">
        <v>189</v>
      </c>
      <c r="B104" t="s">
        <v>92</v>
      </c>
      <c r="C104" s="3">
        <v>45999</v>
      </c>
      <c r="D104" s="1" t="s">
        <v>71</v>
      </c>
      <c r="E104">
        <v>4.5999999999999996</v>
      </c>
      <c r="F104" t="str" cm="1">
        <f t="array" ref="F104">_xlfn.FILTERXML("&lt;t&gt;&lt;s&gt;" &amp; SUBSTITUTE(D104, ",", "&lt;/s&gt;&lt;s&gt;") &amp; "&lt;/s&gt;&lt;/t&gt;", "//s[1]")</f>
        <v>8 GB RAM</v>
      </c>
      <c r="G104" t="str" cm="1">
        <f t="array" ref="G104">_xlfn.FILTERXML("&lt;t&gt;&lt;s&gt;" &amp; SUBSTITUTE(D104, ",", "&lt;/s&gt;&lt;s&gt;") &amp; "&lt;/s&gt;&lt;/t&gt;", "//s[2]")</f>
        <v>128 GB ROM</v>
      </c>
      <c r="H104" t="str" cm="1">
        <f t="array" ref="H104">_xlfn.FILTERXML("&lt;t&gt;&lt;s&gt;" &amp; SUBSTITUTE(D104, ",", "&lt;/s&gt;&lt;s&gt;") &amp; "&lt;/s&gt;&lt;/t&gt;", "//s[3]")</f>
        <v>15.75 cm (6.2 inch) Full HD+ Display</v>
      </c>
      <c r="I104" t="str" cm="1">
        <f t="array" ref="I104">_xlfn.FILTERXML("&lt;t&gt;&lt;s&gt;" &amp; SUBSTITUTE(D104, ",", "&lt;/s&gt;&lt;s&gt;") &amp; "&lt;/s&gt;&lt;/t&gt;", "//s[4]")</f>
        <v>50MP + 10MP + 12MP  12MP Front Camera</v>
      </c>
      <c r="J104" t="str" cm="1">
        <f t="array" ref="J104">_xlfn.FILTERXML("&lt;t&gt;&lt;s&gt;" &amp; SUBSTITUTE(D104, ",", "&lt;/s&gt;&lt;s&gt;") &amp; "&lt;/s&gt;&lt;/t&gt;", "//s[5]")</f>
        <v>4000 mAh Battery</v>
      </c>
      <c r="K104" t="str" cm="1">
        <f t="array" ref="K104">_xlfn.FILTERXML("&lt;t&gt;&lt;s&gt;" &amp; SUBSTITUTE(D104, ",", "&lt;/s&gt;&lt;s&gt;") &amp; "&lt;/s&gt;&lt;/t&gt;", "//s[6]")</f>
        <v>Exynos 2400 Processor</v>
      </c>
    </row>
    <row r="105" spans="1:11" x14ac:dyDescent="0.3">
      <c r="A105" t="s">
        <v>190</v>
      </c>
      <c r="B105" t="s">
        <v>136</v>
      </c>
      <c r="C105" s="3">
        <v>45999</v>
      </c>
      <c r="D105" s="1" t="s">
        <v>72</v>
      </c>
      <c r="E105">
        <v>4.3</v>
      </c>
      <c r="F105" t="str" cm="1">
        <f t="array" ref="F105">_xlfn.FILTERXML("&lt;t&gt;&lt;s&gt;" &amp; SUBSTITUTE(D105, ",", "&lt;/s&gt;&lt;s&gt;") &amp; "&lt;/s&gt;&lt;/t&gt;", "//s[1]")</f>
        <v>8 GB RAM</v>
      </c>
      <c r="G105" t="str" cm="1">
        <f t="array" ref="G105">_xlfn.FILTERXML("&lt;t&gt;&lt;s&gt;" &amp; SUBSTITUTE(D105, ",", "&lt;/s&gt;&lt;s&gt;") &amp; "&lt;/s&gt;&lt;/t&gt;", "//s[2]")</f>
        <v>128 GB ROM</v>
      </c>
      <c r="H105" t="str" cm="1">
        <f t="array" ref="H105">_xlfn.FILTERXML("&lt;t&gt;&lt;s&gt;" &amp; SUBSTITUTE(D105, ",", "&lt;/s&gt;&lt;s&gt;") &amp; "&lt;/s&gt;&lt;/t&gt;", "//s[3]")</f>
        <v>16.26 cm (6.4 inch) Full HD+ Display</v>
      </c>
      <c r="I105" t="str" cm="1">
        <f t="array" ref="I105">_xlfn.FILTERXML("&lt;t&gt;&lt;s&gt;" &amp; SUBSTITUTE(D105, ",", "&lt;/s&gt;&lt;s&gt;") &amp; "&lt;/s&gt;&lt;/t&gt;", "//s[4]")</f>
        <v>12MP + 12MP + 8MP (OIS)  32MP Front Camera</v>
      </c>
      <c r="J105" t="str" cm="1">
        <f t="array" ref="J105">_xlfn.FILTERXML("&lt;t&gt;&lt;s&gt;" &amp; SUBSTITUTE(D105, ",", "&lt;/s&gt;&lt;s&gt;") &amp; "&lt;/s&gt;&lt;/t&gt;", "//s[5]")</f>
        <v>4500 mAh Lithium-ion Battery</v>
      </c>
      <c r="K105" t="str" cm="1">
        <f t="array" ref="K105">_xlfn.FILTERXML("&lt;t&gt;&lt;s&gt;" &amp; SUBSTITUTE(D105, ",", "&lt;/s&gt;&lt;s&gt;") &amp; "&lt;/s&gt;&lt;/t&gt;", "//s[6]")</f>
        <v>Snapdragon 888 Processor</v>
      </c>
    </row>
    <row r="106" spans="1:11" x14ac:dyDescent="0.3">
      <c r="A106" t="s">
        <v>191</v>
      </c>
      <c r="B106" t="s">
        <v>101</v>
      </c>
      <c r="C106" s="3">
        <v>43900</v>
      </c>
      <c r="D106" s="1" t="s">
        <v>73</v>
      </c>
      <c r="E106">
        <v>4.5999999999999996</v>
      </c>
      <c r="F106" t="s">
        <v>212</v>
      </c>
      <c r="G106" t="str" cm="1">
        <f t="array" ref="G106">_xlfn.FILTERXML("&lt;t&gt;&lt;s&gt;" &amp; SUBSTITUTE(D106, ",", "&lt;/s&gt;&lt;s&gt;") &amp; "&lt;/s&gt;&lt;/t&gt;", "//s[1]")</f>
        <v>64 GB ROM</v>
      </c>
      <c r="H106" t="str" cm="1">
        <f t="array" ref="H106">_xlfn.FILTERXML("&lt;t&gt;&lt;s&gt;" &amp; SUBSTITUTE(D106, ",", "&lt;/s&gt;&lt;s&gt;") &amp; "&lt;/s&gt;&lt;/t&gt;", "//s[2]")</f>
        <v>15.49 cm (6.1 inch) Liquid Retina HD Display</v>
      </c>
      <c r="I106" t="str" cm="1">
        <f t="array" ref="I106">_xlfn.FILTERXML("&lt;t&gt;&lt;s&gt;" &amp; SUBSTITUTE(D106, ",", "&lt;/s&gt;&lt;s&gt;") &amp; "&lt;/s&gt;&lt;/t&gt;", "//s[4]")</f>
        <v>A13 Bionic Chip Processor</v>
      </c>
      <c r="J106" t="s">
        <v>227</v>
      </c>
      <c r="K106" t="s">
        <v>241</v>
      </c>
    </row>
    <row r="107" spans="1:11" x14ac:dyDescent="0.3">
      <c r="A107" t="s">
        <v>192</v>
      </c>
      <c r="B107" t="s">
        <v>108</v>
      </c>
      <c r="C107" s="3">
        <v>36999</v>
      </c>
      <c r="D107" s="1" t="s">
        <v>74</v>
      </c>
      <c r="E107">
        <v>4.4000000000000004</v>
      </c>
      <c r="F107" t="str" cm="1">
        <f t="array" ref="F107">_xlfn.FILTERXML("&lt;t&gt;&lt;s&gt;" &amp; SUBSTITUTE(D107, ",", "&lt;/s&gt;&lt;s&gt;") &amp; "&lt;/s&gt;&lt;/t&gt;", "//s[1]")</f>
        <v>12 GB RAM</v>
      </c>
      <c r="G107" t="str" cm="1">
        <f t="array" ref="G107">_xlfn.FILTERXML("&lt;t&gt;&lt;s&gt;" &amp; SUBSTITUTE(D107, ",", "&lt;/s&gt;&lt;s&gt;") &amp; "&lt;/s&gt;&lt;/t&gt;", "//s[2]")</f>
        <v>256 GB ROM</v>
      </c>
      <c r="H107" t="s">
        <v>223</v>
      </c>
      <c r="I107" t="str" cm="1">
        <f t="array" ref="I107">_xlfn.FILTERXML("&lt;t&gt;&lt;s&gt;" &amp; SUBSTITUTE(D107, ",", "&lt;/s&gt;&lt;s&gt;") &amp; "&lt;/s&gt;&lt;/t&gt;", "//s[4]")</f>
        <v>50MP + 8MP + 50MP  50MP Front Camera</v>
      </c>
      <c r="J107" t="str" cm="1">
        <f t="array" ref="J107">_xlfn.FILTERXML("&lt;t&gt;&lt;s&gt;" &amp; SUBSTITUTE(D107, ",", "&lt;/s&gt;&lt;s&gt;") &amp; "&lt;/s&gt;&lt;/t&gt;", "//s[5]")</f>
        <v>5000 mAh Battery</v>
      </c>
      <c r="K107" t="str" cm="1">
        <f t="array" ref="K107">_xlfn.FILTERXML("&lt;t&gt;&lt;s&gt;" &amp; SUBSTITUTE(D107, ",", "&lt;/s&gt;&lt;s&gt;") &amp; "&lt;/s&gt;&lt;/t&gt;", "//s[6]")</f>
        <v>Dimensity 7300 Energy Processor</v>
      </c>
    </row>
    <row r="108" spans="1:11" x14ac:dyDescent="0.3">
      <c r="A108" t="s">
        <v>193</v>
      </c>
      <c r="B108" t="s">
        <v>96</v>
      </c>
      <c r="C108" s="3">
        <v>34999</v>
      </c>
      <c r="D108" s="1" t="s">
        <v>75</v>
      </c>
      <c r="E108">
        <v>4.5</v>
      </c>
      <c r="F108" t="str" cm="1">
        <f t="array" ref="F108">_xlfn.FILTERXML("&lt;t&gt;&lt;s&gt;" &amp; SUBSTITUTE(D108, ",", "&lt;/s&gt;&lt;s&gt;") &amp; "&lt;/s&gt;&lt;/t&gt;", "//s[1]")</f>
        <v>8 GB RAM</v>
      </c>
      <c r="G108" t="str" cm="1">
        <f t="array" ref="G108">_xlfn.FILTERXML("&lt;t&gt;&lt;s&gt;" &amp; SUBSTITUTE(D108, ",", "&lt;/s&gt;&lt;s&gt;") &amp; "&lt;/s&gt;&lt;/t&gt;", "//s[2]")</f>
        <v>128 GB ROM</v>
      </c>
      <c r="H108" t="str" cm="1">
        <f t="array" ref="H108">_xlfn.FILTERXML("&lt;t&gt;&lt;s&gt;" &amp; SUBSTITUTE(D108, ",", "&lt;/s&gt;&lt;s&gt;") &amp; "&lt;/s&gt;&lt;/t&gt;", "//s[3]")</f>
        <v>17.22 cm (6.78 inch) Full HD+ Display</v>
      </c>
      <c r="I108" t="str" cm="1">
        <f t="array" ref="I108">_xlfn.FILTERXML("&lt;t&gt;&lt;s&gt;" &amp; SUBSTITUTE(D108, ",", "&lt;/s&gt;&lt;s&gt;") &amp; "&lt;/s&gt;&lt;/t&gt;", "//s[4]")</f>
        <v>50MP + 50MP  50MP Front Camera</v>
      </c>
      <c r="J108" t="str" cm="1">
        <f t="array" ref="J108">_xlfn.FILTERXML("&lt;t&gt;&lt;s&gt;" &amp; SUBSTITUTE(D108, ",", "&lt;/s&gt;&lt;s&gt;") &amp; "&lt;/s&gt;&lt;/t&gt;", "//s[5]")</f>
        <v>5500 mAh Battery</v>
      </c>
      <c r="K108" t="str" cm="1">
        <f t="array" ref="K108">_xlfn.FILTERXML("&lt;t&gt;&lt;s&gt;" &amp; SUBSTITUTE(D108, ",", "&lt;/s&gt;&lt;s&gt;") &amp; "&lt;/s&gt;&lt;/t&gt;", "//s[6]")</f>
        <v>Snapdragon 7 Gen 3 Processor</v>
      </c>
    </row>
    <row r="109" spans="1:11" x14ac:dyDescent="0.3">
      <c r="A109" t="s">
        <v>194</v>
      </c>
      <c r="B109" t="s">
        <v>96</v>
      </c>
      <c r="C109" s="3">
        <v>36999</v>
      </c>
      <c r="D109" s="1" t="s">
        <v>76</v>
      </c>
      <c r="E109">
        <v>4.5</v>
      </c>
      <c r="F109" t="str" cm="1">
        <f t="array" ref="F109">_xlfn.FILTERXML("&lt;t&gt;&lt;s&gt;" &amp; SUBSTITUTE(D109, ",", "&lt;/s&gt;&lt;s&gt;") &amp; "&lt;/s&gt;&lt;/t&gt;", "//s[1]")</f>
        <v>12 GB RAM</v>
      </c>
      <c r="G109" t="str" cm="1">
        <f t="array" ref="G109">_xlfn.FILTERXML("&lt;t&gt;&lt;s&gt;" &amp; SUBSTITUTE(D109, ",", "&lt;/s&gt;&lt;s&gt;") &amp; "&lt;/s&gt;&lt;/t&gt;", "//s[2]")</f>
        <v>256 GB ROM</v>
      </c>
      <c r="H109" t="str" cm="1">
        <f t="array" ref="H109">_xlfn.FILTERXML("&lt;t&gt;&lt;s&gt;" &amp; SUBSTITUTE(D109, ",", "&lt;/s&gt;&lt;s&gt;") &amp; "&lt;/s&gt;&lt;/t&gt;", "//s[3]")</f>
        <v>17.22 cm (6.78 inch) Full HD+ AMOLED Display</v>
      </c>
      <c r="I109" t="str" cm="1">
        <f t="array" ref="I109">_xlfn.FILTERXML("&lt;t&gt;&lt;s&gt;" &amp; SUBSTITUTE(D109, ",", "&lt;/s&gt;&lt;s&gt;") &amp; "&lt;/s&gt;&lt;/t&gt;", "//s[4]")</f>
        <v>50MP + 8MP + 2MP  50MP Front Camera</v>
      </c>
      <c r="J109" t="str" cm="1">
        <f t="array" ref="J109">_xlfn.FILTERXML("&lt;t&gt;&lt;s&gt;" &amp; SUBSTITUTE(D109, ",", "&lt;/s&gt;&lt;s&gt;") &amp; "&lt;/s&gt;&lt;/t&gt;", "//s[5]")</f>
        <v>4600 mAh Battery</v>
      </c>
      <c r="K109" t="str" cm="1">
        <f t="array" ref="K109">_xlfn.FILTERXML("&lt;t&gt;&lt;s&gt;" &amp; SUBSTITUTE(D109, ",", "&lt;/s&gt;&lt;s&gt;") &amp; "&lt;/s&gt;&lt;/t&gt;", "//s[6]")</f>
        <v>778G Processor</v>
      </c>
    </row>
    <row r="110" spans="1:11" x14ac:dyDescent="0.3">
      <c r="A110" t="s">
        <v>195</v>
      </c>
      <c r="B110" t="s">
        <v>96</v>
      </c>
      <c r="C110" s="3">
        <v>36999</v>
      </c>
      <c r="D110" s="1" t="s">
        <v>77</v>
      </c>
      <c r="E110">
        <v>4.4000000000000004</v>
      </c>
      <c r="F110" t="str" cm="1">
        <f t="array" ref="F110">_xlfn.FILTERXML("&lt;t&gt;&lt;s&gt;" &amp; SUBSTITUTE(D110, ",", "&lt;/s&gt;&lt;s&gt;") &amp; "&lt;/s&gt;&lt;/t&gt;", "//s[1]")</f>
        <v>12 GB RAM</v>
      </c>
      <c r="G110" t="str" cm="1">
        <f t="array" ref="G110">_xlfn.FILTERXML("&lt;t&gt;&lt;s&gt;" &amp; SUBSTITUTE(D110, ",", "&lt;/s&gt;&lt;s&gt;") &amp; "&lt;/s&gt;&lt;/t&gt;", "//s[2]")</f>
        <v>256 GB ROM</v>
      </c>
      <c r="H110" t="str" cm="1">
        <f t="array" ref="H110">_xlfn.FILTERXML("&lt;t&gt;&lt;s&gt;" &amp; SUBSTITUTE(D110, ",", "&lt;/s&gt;&lt;s&gt;") &amp; "&lt;/s&gt;&lt;/t&gt;", "//s[3]")</f>
        <v>17.22 cm (6.78 Inch) Full HD+ AMOLED Display</v>
      </c>
      <c r="I110" t="str" cm="1">
        <f t="array" ref="I110">_xlfn.FILTERXML("&lt;t&gt;&lt;s&gt;" &amp; SUBSTITUTE(D110, ",", "&lt;/s&gt;&lt;s&gt;") &amp; "&lt;/s&gt;&lt;/t&gt;", "//s[4]")</f>
        <v>50MP (OIS) + 8MP + 2MP  50MP Front Camera</v>
      </c>
      <c r="J110" t="str" cm="1">
        <f t="array" ref="J110">_xlfn.FILTERXML("&lt;t&gt;&lt;s&gt;" &amp; SUBSTITUTE(D110, ",", "&lt;/s&gt;&lt;s&gt;") &amp; "&lt;/s&gt;&lt;/t&gt;", "//s[5]")</f>
        <v>4600 mAh Battery</v>
      </c>
      <c r="K110" t="str" cm="1">
        <f t="array" ref="K110">_xlfn.FILTERXML("&lt;t&gt;&lt;s&gt;" &amp; SUBSTITUTE(D110, ",", "&lt;/s&gt;&lt;s&gt;") &amp; "&lt;/s&gt;&lt;/t&gt;", "//s[6]")</f>
        <v>Mediatek Dimensity 7200 5G Processor</v>
      </c>
    </row>
    <row r="111" spans="1:11" x14ac:dyDescent="0.3">
      <c r="A111" t="s">
        <v>196</v>
      </c>
      <c r="B111" t="s">
        <v>96</v>
      </c>
      <c r="C111" s="3">
        <v>54999</v>
      </c>
      <c r="D111" s="1" t="s">
        <v>78</v>
      </c>
      <c r="E111">
        <v>4.4000000000000004</v>
      </c>
      <c r="F111" t="str" cm="1">
        <f t="array" ref="F111">_xlfn.FILTERXML("&lt;t&gt;&lt;s&gt;" &amp; SUBSTITUTE(D111, ",", "&lt;/s&gt;&lt;s&gt;") &amp; "&lt;/s&gt;&lt;/t&gt;", "//s[1]")</f>
        <v>8 GB RAM</v>
      </c>
      <c r="G111" t="str" cm="1">
        <f t="array" ref="G111">_xlfn.FILTERXML("&lt;t&gt;&lt;s&gt;" &amp; SUBSTITUTE(D111, ",", "&lt;/s&gt;&lt;s&gt;") &amp; "&lt;/s&gt;&lt;/t&gt;", "//s[2]")</f>
        <v>128 GB ROM</v>
      </c>
      <c r="H111" t="str" cm="1">
        <f t="array" ref="H111">_xlfn.FILTERXML("&lt;t&gt;&lt;s&gt;" &amp; SUBSTITUTE(D111, ",", "&lt;/s&gt;&lt;s&gt;") &amp; "&lt;/s&gt;&lt;/t&gt;", "//s[3]")</f>
        <v>17.22 cm (6.78 inch) Full HD+ Display</v>
      </c>
      <c r="I111" t="str" cm="1">
        <f t="array" ref="I111">_xlfn.FILTERXML("&lt;t&gt;&lt;s&gt;" &amp; SUBSTITUTE(D111, ",", "&lt;/s&gt;&lt;s&gt;") &amp; "&lt;/s&gt;&lt;/t&gt;", "//s[4]")</f>
        <v>50MP + 12MP + 12MP  32MP Front Camera</v>
      </c>
      <c r="J111" t="str" cm="1">
        <f t="array" ref="J111">_xlfn.FILTERXML("&lt;t&gt;&lt;s&gt;" &amp; SUBSTITUTE(D111, ",", "&lt;/s&gt;&lt;s&gt;") &amp; "&lt;/s&gt;&lt;/t&gt;", "//s[5]")</f>
        <v>4500 mAh Lithium Battery</v>
      </c>
      <c r="K111" t="str" cm="1">
        <f t="array" ref="K111">_xlfn.FILTERXML("&lt;t&gt;&lt;s&gt;" &amp; SUBSTITUTE(D111, ",", "&lt;/s&gt;&lt;s&gt;") &amp; "&lt;/s&gt;&lt;/t&gt;", "//s[6]")</f>
        <v>Mediatek Dimensity 9000 Processor</v>
      </c>
    </row>
    <row r="112" spans="1:11" x14ac:dyDescent="0.3">
      <c r="A112" t="s">
        <v>197</v>
      </c>
      <c r="B112" t="s">
        <v>138</v>
      </c>
      <c r="C112" s="3">
        <v>41999</v>
      </c>
      <c r="D112" s="1" t="s">
        <v>79</v>
      </c>
      <c r="E112">
        <v>4.0999999999999996</v>
      </c>
      <c r="F112" t="str" cm="1">
        <f t="array" ref="F112">_xlfn.FILTERXML("&lt;t&gt;&lt;s&gt;" &amp; SUBSTITUTE(D112, ",", "&lt;/s&gt;&lt;s&gt;") &amp; "&lt;/s&gt;&lt;/t&gt;", "//s[1]")</f>
        <v>12 GB RAM</v>
      </c>
      <c r="G112" t="str" cm="1">
        <f t="array" ref="G112">_xlfn.FILTERXML("&lt;t&gt;&lt;s&gt;" &amp; SUBSTITUTE(D112, ",", "&lt;/s&gt;&lt;s&gt;") &amp; "&lt;/s&gt;&lt;/t&gt;", "//s[2]")</f>
        <v>256 GB ROM</v>
      </c>
      <c r="H112" t="str" cm="1">
        <f t="array" ref="H112">_xlfn.FILTERXML("&lt;t&gt;&lt;s&gt;" &amp; SUBSTITUTE(D112, ",", "&lt;/s&gt;&lt;s&gt;") &amp; "&lt;/s&gt;&lt;/t&gt;", "//s[3]")</f>
        <v>17.09 cm (6.73 inch) Full HD+ Display</v>
      </c>
      <c r="I112" t="str" cm="1">
        <f t="array" ref="I112">_xlfn.FILTERXML("&lt;t&gt;&lt;s&gt;" &amp; SUBSTITUTE(D112, ",", "&lt;/s&gt;&lt;s&gt;") &amp; "&lt;/s&gt;&lt;/t&gt;", "//s[4]")</f>
        <v>50MP + 50MP + 50MP  32MP Front Camera</v>
      </c>
      <c r="J112" t="str" cm="1">
        <f t="array" ref="J112">_xlfn.FILTERXML("&lt;t&gt;&lt;s&gt;" &amp; SUBSTITUTE(D112, ",", "&lt;/s&gt;&lt;s&gt;") &amp; "&lt;/s&gt;&lt;/t&gt;", "//s[5]")</f>
        <v>4600 mAh Lithium Polymer Battery</v>
      </c>
      <c r="K112" t="str" cm="1">
        <f t="array" ref="K112">_xlfn.FILTERXML("&lt;t&gt;&lt;s&gt;" &amp; SUBSTITUTE(D112, ",", "&lt;/s&gt;&lt;s&gt;") &amp; "&lt;/s&gt;&lt;/t&gt;", "//s[6]")</f>
        <v>Snapdragon 8 Gen 1 Processor</v>
      </c>
    </row>
    <row r="113" spans="1:11" x14ac:dyDescent="0.3">
      <c r="A113" t="s">
        <v>198</v>
      </c>
      <c r="B113" t="s">
        <v>96</v>
      </c>
      <c r="C113" s="3">
        <v>35999</v>
      </c>
      <c r="D113" s="1" t="s">
        <v>75</v>
      </c>
      <c r="E113">
        <v>4.5</v>
      </c>
      <c r="F113" t="str" cm="1">
        <f t="array" ref="F113">_xlfn.FILTERXML("&lt;t&gt;&lt;s&gt;" &amp; SUBSTITUTE(D113, ",", "&lt;/s&gt;&lt;s&gt;") &amp; "&lt;/s&gt;&lt;/t&gt;", "//s[1]")</f>
        <v>8 GB RAM</v>
      </c>
      <c r="G113" t="str" cm="1">
        <f t="array" ref="G113">_xlfn.FILTERXML("&lt;t&gt;&lt;s&gt;" &amp; SUBSTITUTE(D113, ",", "&lt;/s&gt;&lt;s&gt;") &amp; "&lt;/s&gt;&lt;/t&gt;", "//s[2]")</f>
        <v>128 GB ROM</v>
      </c>
      <c r="H113" t="str" cm="1">
        <f t="array" ref="H113">_xlfn.FILTERXML("&lt;t&gt;&lt;s&gt;" &amp; SUBSTITUTE(D113, ",", "&lt;/s&gt;&lt;s&gt;") &amp; "&lt;/s&gt;&lt;/t&gt;", "//s[3]")</f>
        <v>17.22 cm (6.78 inch) Full HD+ Display</v>
      </c>
      <c r="I113" t="str" cm="1">
        <f t="array" ref="I113">_xlfn.FILTERXML("&lt;t&gt;&lt;s&gt;" &amp; SUBSTITUTE(D113, ",", "&lt;/s&gt;&lt;s&gt;") &amp; "&lt;/s&gt;&lt;/t&gt;", "//s[4]")</f>
        <v>50MP + 50MP  50MP Front Camera</v>
      </c>
      <c r="J113" t="str" cm="1">
        <f t="array" ref="J113">_xlfn.FILTERXML("&lt;t&gt;&lt;s&gt;" &amp; SUBSTITUTE(D113, ",", "&lt;/s&gt;&lt;s&gt;") &amp; "&lt;/s&gt;&lt;/t&gt;", "//s[5]")</f>
        <v>5500 mAh Battery</v>
      </c>
      <c r="K113" t="str" cm="1">
        <f t="array" ref="K113">_xlfn.FILTERXML("&lt;t&gt;&lt;s&gt;" &amp; SUBSTITUTE(D113, ",", "&lt;/s&gt;&lt;s&gt;") &amp; "&lt;/s&gt;&lt;/t&gt;", "//s[6]")</f>
        <v>Snapdragon 7 Gen 3 Processor</v>
      </c>
    </row>
    <row r="114" spans="1:11" x14ac:dyDescent="0.3">
      <c r="A114" t="s">
        <v>199</v>
      </c>
      <c r="B114" t="s">
        <v>99</v>
      </c>
      <c r="C114" s="3">
        <v>37990</v>
      </c>
      <c r="D114" s="1" t="s">
        <v>80</v>
      </c>
      <c r="E114">
        <v>4.3</v>
      </c>
      <c r="F114" t="str" cm="1">
        <f t="array" ref="F114">_xlfn.FILTERXML("&lt;t&gt;&lt;s&gt;" &amp; SUBSTITUTE(D114, ",", "&lt;/s&gt;&lt;s&gt;") &amp; "&lt;/s&gt;&lt;/t&gt;", "//s[1]")</f>
        <v>8 GB RAM</v>
      </c>
      <c r="G114" t="str" cm="1">
        <f t="array" ref="G114">_xlfn.FILTERXML("&lt;t&gt;&lt;s&gt;" &amp; SUBSTITUTE(D114, ",", "&lt;/s&gt;&lt;s&gt;") &amp; "&lt;/s&gt;&lt;/t&gt;", "//s[2]")</f>
        <v>128 GB ROM</v>
      </c>
      <c r="H114" t="str" cm="1">
        <f t="array" ref="H114">_xlfn.FILTERXML("&lt;t&gt;&lt;s&gt;" &amp; SUBSTITUTE(D114, ",", "&lt;/s&gt;&lt;s&gt;") &amp; "&lt;/s&gt;&lt;/t&gt;", "//s[3]")</f>
        <v>17.02 cm (6.7 inch) Display</v>
      </c>
      <c r="I114" t="str" cm="1">
        <f t="array" ref="I114">_xlfn.FILTERXML("&lt;t&gt;&lt;s&gt;" &amp; SUBSTITUTE(D114, ",", "&lt;/s&gt;&lt;s&gt;") &amp; "&lt;/s&gt;&lt;/t&gt;", "//s[4]")</f>
        <v>50MP Rear Camera</v>
      </c>
      <c r="J114" t="str" cm="1">
        <f t="array" ref="J114">_xlfn.FILTERXML("&lt;t&gt;&lt;s&gt;" &amp; SUBSTITUTE(D114, ",", "&lt;/s&gt;&lt;s&gt;") &amp; "&lt;/s&gt;&lt;/t&gt;", "//s[5]")</f>
        <v>5000 mAh Battery</v>
      </c>
      <c r="K114" t="s">
        <v>233</v>
      </c>
    </row>
    <row r="115" spans="1:11" x14ac:dyDescent="0.3">
      <c r="A115" t="s">
        <v>200</v>
      </c>
      <c r="B115" t="s">
        <v>188</v>
      </c>
      <c r="C115" s="3">
        <v>35900</v>
      </c>
      <c r="D115" s="1" t="s">
        <v>70</v>
      </c>
      <c r="E115">
        <v>4.5999999999999996</v>
      </c>
      <c r="F115" t="str" cm="1">
        <f t="array" ref="F115">_xlfn.FILTERXML("&lt;t&gt;&lt;s&gt;" &amp; SUBSTITUTE(D115, ",", "&lt;/s&gt;&lt;s&gt;") &amp; "&lt;/s&gt;&lt;/t&gt;", "//s[1]")</f>
        <v>12 GB RAM</v>
      </c>
      <c r="G115" t="str" cm="1">
        <f t="array" ref="G115">_xlfn.FILTERXML("&lt;t&gt;&lt;s&gt;" &amp; SUBSTITUTE(D115, ",", "&lt;/s&gt;&lt;s&gt;") &amp; "&lt;/s&gt;&lt;/t&gt;", "//s[2]")</f>
        <v>512 GB ROM</v>
      </c>
      <c r="H115" t="str" cm="1">
        <f t="array" ref="H115">_xlfn.FILTERXML("&lt;t&gt;&lt;s&gt;" &amp; SUBSTITUTE(D115, ",", "&lt;/s&gt;&lt;s&gt;") &amp; "&lt;/s&gt;&lt;/t&gt;", "//s[3]")</f>
        <v>16.94 cm (6.67 inch) Display</v>
      </c>
      <c r="I115" t="str" cm="1">
        <f t="array" ref="I115">_xlfn.FILTERXML("&lt;t&gt;&lt;s&gt;" &amp; SUBSTITUTE(D115, ",", "&lt;/s&gt;&lt;s&gt;") &amp; "&lt;/s&gt;&lt;/t&gt;", "//s[4]")</f>
        <v>50MP + 50MP + 8MP  20MP Front Camera</v>
      </c>
      <c r="J115" t="str" cm="1">
        <f t="array" ref="J115">_xlfn.FILTERXML("&lt;t&gt;&lt;s&gt;" &amp; SUBSTITUTE(D115, ",", "&lt;/s&gt;&lt;s&gt;") &amp; "&lt;/s&gt;&lt;/t&gt;", "//s[5]")</f>
        <v>6200 mAh Battery</v>
      </c>
      <c r="K115" t="str" cm="1">
        <f t="array" ref="K115">_xlfn.FILTERXML("&lt;t&gt;&lt;s&gt;" &amp; SUBSTITUTE(D115, ",", "&lt;/s&gt;&lt;s&gt;") &amp; "&lt;/s&gt;&lt;/t&gt;", "//s[6]")</f>
        <v>7s Gen 3 Processor</v>
      </c>
    </row>
    <row r="116" spans="1:11" x14ac:dyDescent="0.3">
      <c r="A116" t="s">
        <v>201</v>
      </c>
      <c r="B116" t="s">
        <v>99</v>
      </c>
      <c r="C116" s="3">
        <v>57999</v>
      </c>
      <c r="D116" s="1" t="s">
        <v>81</v>
      </c>
      <c r="E116">
        <v>4.5999999999999996</v>
      </c>
      <c r="F116" t="str" cm="1">
        <f t="array" ref="F116">_xlfn.FILTERXML("&lt;t&gt;&lt;s&gt;" &amp; SUBSTITUTE(D116, ",", "&lt;/s&gt;&lt;s&gt;") &amp; "&lt;/s&gt;&lt;/t&gt;", "//s[1]")</f>
        <v>12 GB RAM</v>
      </c>
      <c r="G116" t="str" cm="1">
        <f t="array" ref="G116">_xlfn.FILTERXML("&lt;t&gt;&lt;s&gt;" &amp; SUBSTITUTE(D116, ",", "&lt;/s&gt;&lt;s&gt;") &amp; "&lt;/s&gt;&lt;/t&gt;", "//s[2]")</f>
        <v>256 GB ROM</v>
      </c>
      <c r="H116" t="str" cm="1">
        <f t="array" ref="H116">_xlfn.FILTERXML("&lt;t&gt;&lt;s&gt;" &amp; SUBSTITUTE(D116, ",", "&lt;/s&gt;&lt;s&gt;") &amp; "&lt;/s&gt;&lt;/t&gt;", "//s[3]")</f>
        <v>17.32 cm (6.82 inch) Display</v>
      </c>
      <c r="I116" t="str" cm="1">
        <f t="array" ref="I116">_xlfn.FILTERXML("&lt;t&gt;&lt;s&gt;" &amp; SUBSTITUTE(D116, ",", "&lt;/s&gt;&lt;s&gt;") &amp; "&lt;/s&gt;&lt;/t&gt;", "//s[4]")</f>
        <v>64MP Rear Camera</v>
      </c>
      <c r="J116" t="str" cm="1">
        <f t="array" ref="J116">_xlfn.FILTERXML("&lt;t&gt;&lt;s&gt;" &amp; SUBSTITUTE(D116, ",", "&lt;/s&gt;&lt;s&gt;") &amp; "&lt;/s&gt;&lt;/t&gt;", "//s[5]")</f>
        <v>5400 mAh Battery</v>
      </c>
      <c r="K116" t="s">
        <v>233</v>
      </c>
    </row>
    <row r="117" spans="1:11" x14ac:dyDescent="0.3">
      <c r="A117" t="s">
        <v>202</v>
      </c>
      <c r="B117" t="s">
        <v>99</v>
      </c>
      <c r="C117" s="3">
        <v>64884</v>
      </c>
      <c r="D117" s="1" t="s">
        <v>81</v>
      </c>
      <c r="E117">
        <v>4.5999999999999996</v>
      </c>
      <c r="F117" t="str" cm="1">
        <f t="array" ref="F117">_xlfn.FILTERXML("&lt;t&gt;&lt;s&gt;" &amp; SUBSTITUTE(D117, ",", "&lt;/s&gt;&lt;s&gt;") &amp; "&lt;/s&gt;&lt;/t&gt;", "//s[1]")</f>
        <v>12 GB RAM</v>
      </c>
      <c r="G117" t="str" cm="1">
        <f t="array" ref="G117">_xlfn.FILTERXML("&lt;t&gt;&lt;s&gt;" &amp; SUBSTITUTE(D117, ",", "&lt;/s&gt;&lt;s&gt;") &amp; "&lt;/s&gt;&lt;/t&gt;", "//s[2]")</f>
        <v>256 GB ROM</v>
      </c>
      <c r="H117" t="str" cm="1">
        <f t="array" ref="H117">_xlfn.FILTERXML("&lt;t&gt;&lt;s&gt;" &amp; SUBSTITUTE(D117, ",", "&lt;/s&gt;&lt;s&gt;") &amp; "&lt;/s&gt;&lt;/t&gt;", "//s[3]")</f>
        <v>17.32 cm (6.82 inch) Display</v>
      </c>
      <c r="I117" t="str" cm="1">
        <f t="array" ref="I117">_xlfn.FILTERXML("&lt;t&gt;&lt;s&gt;" &amp; SUBSTITUTE(D117, ",", "&lt;/s&gt;&lt;s&gt;") &amp; "&lt;/s&gt;&lt;/t&gt;", "//s[4]")</f>
        <v>64MP Rear Camera</v>
      </c>
      <c r="J117" t="str" cm="1">
        <f t="array" ref="J117">_xlfn.FILTERXML("&lt;t&gt;&lt;s&gt;" &amp; SUBSTITUTE(D117, ",", "&lt;/s&gt;&lt;s&gt;") &amp; "&lt;/s&gt;&lt;/t&gt;", "//s[5]")</f>
        <v>5400 mAh Battery</v>
      </c>
      <c r="K117" t="s">
        <v>233</v>
      </c>
    </row>
    <row r="118" spans="1:11" x14ac:dyDescent="0.3">
      <c r="A118" t="s">
        <v>127</v>
      </c>
      <c r="B118" t="s">
        <v>106</v>
      </c>
      <c r="C118" s="3">
        <v>30999</v>
      </c>
      <c r="D118" s="1" t="s">
        <v>29</v>
      </c>
      <c r="E118">
        <v>4.3</v>
      </c>
      <c r="F118" t="str" cm="1">
        <f t="array" ref="F118">_xlfn.FILTERXML("&lt;t&gt;&lt;s&gt;" &amp; SUBSTITUTE(D118, ",", "&lt;/s&gt;&lt;s&gt;") &amp; "&lt;/s&gt;&lt;/t&gt;", "//s[1]")</f>
        <v>8 GB RAM</v>
      </c>
      <c r="G118" t="str" cm="1">
        <f t="array" ref="G118">_xlfn.FILTERXML("&lt;t&gt;&lt;s&gt;" &amp; SUBSTITUTE(D118, ",", "&lt;/s&gt;&lt;s&gt;") &amp; "&lt;/s&gt;&lt;/t&gt;", "//s[2]")</f>
        <v>128 GB ROM</v>
      </c>
      <c r="H118" t="str" cm="1">
        <f t="array" ref="H118">_xlfn.FILTERXML("&lt;t&gt;&lt;s&gt;" &amp; SUBSTITUTE(D118, ",", "&lt;/s&gt;&lt;s&gt;") &amp; "&lt;/s&gt;&lt;/t&gt;", "//s[3]")</f>
        <v>16.0 cm (6.3 inch) Full HD+ Display</v>
      </c>
      <c r="I118" t="str" cm="1">
        <f t="array" ref="I118">_xlfn.FILTERXML("&lt;t&gt;&lt;s&gt;" &amp; SUBSTITUTE(D118, ",", "&lt;/s&gt;&lt;s&gt;") &amp; "&lt;/s&gt;&lt;/t&gt;", "//s[4]")</f>
        <v>50MP + 12MP  10.8MP Front Camera</v>
      </c>
      <c r="J118" t="str" cm="1">
        <f t="array" ref="J118">_xlfn.FILTERXML("&lt;t&gt;&lt;s&gt;" &amp; SUBSTITUTE(D118, ",", "&lt;/s&gt;&lt;s&gt;") &amp; "&lt;/s&gt;&lt;/t&gt;", "//s[5]")</f>
        <v>4270 mAh Battery</v>
      </c>
      <c r="K118" t="str" cm="1">
        <f t="array" ref="K118">_xlfn.FILTERXML("&lt;t&gt;&lt;s&gt;" &amp; SUBSTITUTE(D118, ",", "&lt;/s&gt;&lt;s&gt;") &amp; "&lt;/s&gt;&lt;/t&gt;", "//s[6]")</f>
        <v>Google Tensor G2 Processor</v>
      </c>
    </row>
    <row r="119" spans="1:11" x14ac:dyDescent="0.3">
      <c r="A119" t="s">
        <v>172</v>
      </c>
      <c r="B119" t="s">
        <v>92</v>
      </c>
      <c r="C119" s="3">
        <v>49999</v>
      </c>
      <c r="D119" s="1" t="s">
        <v>6</v>
      </c>
      <c r="E119">
        <v>4.5999999999999996</v>
      </c>
      <c r="F119" t="str" cm="1">
        <f t="array" ref="F119">_xlfn.FILTERXML("&lt;t&gt;&lt;s&gt;" &amp; SUBSTITUTE(D119, ",", "&lt;/s&gt;&lt;s&gt;") &amp; "&lt;/s&gt;&lt;/t&gt;", "//s[1]")</f>
        <v>8 GB RAM</v>
      </c>
      <c r="G119" t="str" cm="1">
        <f t="array" ref="G119">_xlfn.FILTERXML("&lt;t&gt;&lt;s&gt;" &amp; SUBSTITUTE(D119, ",", "&lt;/s&gt;&lt;s&gt;") &amp; "&lt;/s&gt;&lt;/t&gt;", "//s[2]")</f>
        <v>256 GB ROM</v>
      </c>
      <c r="H119" t="str" cm="1">
        <f t="array" ref="H119">_xlfn.FILTERXML("&lt;t&gt;&lt;s&gt;" &amp; SUBSTITUTE(D119, ",", "&lt;/s&gt;&lt;s&gt;") &amp; "&lt;/s&gt;&lt;/t&gt;", "//s[3]")</f>
        <v>15.49 cm (6.1 inch) Full HD+ Display</v>
      </c>
      <c r="I119" t="str" cm="1">
        <f t="array" ref="I119">_xlfn.FILTERXML("&lt;t&gt;&lt;s&gt;" &amp; SUBSTITUTE(D119, ",", "&lt;/s&gt;&lt;s&gt;") &amp; "&lt;/s&gt;&lt;/t&gt;", "//s[4]")</f>
        <v>50MP + 10MP + 12MP  12MP Front Camera</v>
      </c>
      <c r="J119" t="str" cm="1">
        <f t="array" ref="J119">_xlfn.FILTERXML("&lt;t&gt;&lt;s&gt;" &amp; SUBSTITUTE(D119, ",", "&lt;/s&gt;&lt;s&gt;") &amp; "&lt;/s&gt;&lt;/t&gt;", "//s[5]")</f>
        <v>3900 mAh Lithium Ion Battery</v>
      </c>
      <c r="K119" t="str" cm="1">
        <f t="array" ref="K119">_xlfn.FILTERXML("&lt;t&gt;&lt;s&gt;" &amp; SUBSTITUTE(D119, ",", "&lt;/s&gt;&lt;s&gt;") &amp; "&lt;/s&gt;&lt;/t&gt;", "//s[6]")</f>
        <v>Qualcomm Snapdragon 8 Gen 2 Processor</v>
      </c>
    </row>
    <row r="120" spans="1:11" x14ac:dyDescent="0.3">
      <c r="A120" t="s">
        <v>203</v>
      </c>
      <c r="B120" t="s">
        <v>92</v>
      </c>
      <c r="C120" s="3">
        <v>44999</v>
      </c>
      <c r="D120" s="1" t="s">
        <v>18</v>
      </c>
      <c r="E120">
        <v>4.5999999999999996</v>
      </c>
      <c r="F120" t="str" cm="1">
        <f t="array" ref="F120">_xlfn.FILTERXML("&lt;t&gt;&lt;s&gt;" &amp; SUBSTITUTE(D120, ",", "&lt;/s&gt;&lt;s&gt;") &amp; "&lt;/s&gt;&lt;/t&gt;", "//s[1]")</f>
        <v>8 GB RAM</v>
      </c>
      <c r="G120" t="str" cm="1">
        <f t="array" ref="G120">_xlfn.FILTERXML("&lt;t&gt;&lt;s&gt;" &amp; SUBSTITUTE(D120, ",", "&lt;/s&gt;&lt;s&gt;") &amp; "&lt;/s&gt;&lt;/t&gt;", "//s[2]")</f>
        <v>128 GB ROM</v>
      </c>
      <c r="H120" t="str" cm="1">
        <f t="array" ref="H120">_xlfn.FILTERXML("&lt;t&gt;&lt;s&gt;" &amp; SUBSTITUTE(D120, ",", "&lt;/s&gt;&lt;s&gt;") &amp; "&lt;/s&gt;&lt;/t&gt;", "//s[3]")</f>
        <v>15.49 cm (6.1 inch) Full HD+ Display</v>
      </c>
      <c r="I120" t="str" cm="1">
        <f t="array" ref="I120">_xlfn.FILTERXML("&lt;t&gt;&lt;s&gt;" &amp; SUBSTITUTE(D120, ",", "&lt;/s&gt;&lt;s&gt;") &amp; "&lt;/s&gt;&lt;/t&gt;", "//s[4]")</f>
        <v>50MP + 10MP + 12MP  12MP Front Camera</v>
      </c>
      <c r="J120" t="str" cm="1">
        <f t="array" ref="J120">_xlfn.FILTERXML("&lt;t&gt;&lt;s&gt;" &amp; SUBSTITUTE(D120, ",", "&lt;/s&gt;&lt;s&gt;") &amp; "&lt;/s&gt;&lt;/t&gt;", "//s[5]")</f>
        <v>3900 mAh Lithium Ion Battery</v>
      </c>
      <c r="K120" t="str" cm="1">
        <f t="array" ref="K120">_xlfn.FILTERXML("&lt;t&gt;&lt;s&gt;" &amp; SUBSTITUTE(D120, ",", "&lt;/s&gt;&lt;s&gt;") &amp; "&lt;/s&gt;&lt;/t&gt;", "//s[6]")</f>
        <v>Qualcomm Snapdragon 8 Gen 2 Processor</v>
      </c>
    </row>
    <row r="121" spans="1:11" x14ac:dyDescent="0.3">
      <c r="A121" t="s">
        <v>204</v>
      </c>
      <c r="B121" t="s">
        <v>108</v>
      </c>
      <c r="C121" s="3">
        <v>36999</v>
      </c>
      <c r="D121" s="1" t="s">
        <v>82</v>
      </c>
      <c r="E121">
        <v>4.4000000000000004</v>
      </c>
      <c r="F121" t="str" cm="1">
        <f t="array" ref="F121">_xlfn.FILTERXML("&lt;t&gt;&lt;s&gt;" &amp; SUBSTITUTE(D121, ",", "&lt;/s&gt;&lt;s&gt;") &amp; "&lt;/s&gt;&lt;/t&gt;", "//s[1]")</f>
        <v>12 GB RAM</v>
      </c>
      <c r="G121" t="str" cm="1">
        <f t="array" ref="G121">_xlfn.FILTERXML("&lt;t&gt;&lt;s&gt;" &amp; SUBSTITUTE(D121, ",", "&lt;/s&gt;&lt;s&gt;") &amp; "&lt;/s&gt;&lt;/t&gt;", "//s[2]")</f>
        <v>256 GB ROM</v>
      </c>
      <c r="H121" t="s">
        <v>223</v>
      </c>
      <c r="I121" t="str" cm="1">
        <f t="array" ref="I121">_xlfn.FILTERXML("&lt;t&gt;&lt;s&gt;" &amp; SUBSTITUTE(D121, ",", "&lt;/s&gt;&lt;s&gt;") &amp; "&lt;/s&gt;&lt;/t&gt;", "//s[4]")</f>
        <v>50MP + 8MP + 50MP  50MP Front Camera</v>
      </c>
      <c r="J121" t="str" cm="1">
        <f t="array" ref="J121">_xlfn.FILTERXML("&lt;t&gt;&lt;s&gt;" &amp; SUBSTITUTE(D121, ",", "&lt;/s&gt;&lt;s&gt;") &amp; "&lt;/s&gt;&lt;/t&gt;", "//s[5]")</f>
        <v>5000 mAh Battery</v>
      </c>
      <c r="K121" t="str" cm="1">
        <f t="array" ref="K121">_xlfn.FILTERXML("&lt;t&gt;&lt;s&gt;" &amp; SUBSTITUTE(D121, ",", "&lt;/s&gt;&lt;s&gt;") &amp; "&lt;/s&gt;&lt;/t&gt;", "//s[6]")</f>
        <v>Dimensity 7300 Energy Processor</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0C5A8-3FB3-4858-894C-4FAC614F0B39}">
  <dimension ref="A1:K121"/>
  <sheetViews>
    <sheetView tabSelected="1" workbookViewId="0">
      <selection activeCell="M9" sqref="M9"/>
    </sheetView>
  </sheetViews>
  <sheetFormatPr defaultRowHeight="14.4" x14ac:dyDescent="0.3"/>
  <cols>
    <col min="1" max="1" width="10.77734375" bestFit="1" customWidth="1"/>
    <col min="2" max="2" width="57.6640625" customWidth="1"/>
    <col min="3" max="3" width="8.109375" bestFit="1" customWidth="1"/>
    <col min="4" max="4" width="10" bestFit="1" customWidth="1"/>
    <col min="5" max="5" width="65.33203125" bestFit="1" customWidth="1"/>
    <col min="6" max="6" width="29.6640625" bestFit="1" customWidth="1"/>
    <col min="7" max="7" width="13.21875" customWidth="1"/>
    <col min="9" max="9" width="16.109375" bestFit="1" customWidth="1"/>
    <col min="10" max="10" width="19.44140625" bestFit="1" customWidth="1"/>
    <col min="11" max="11" width="22.44140625" bestFit="1" customWidth="1"/>
  </cols>
  <sheetData>
    <row r="1" spans="1:11" x14ac:dyDescent="0.3">
      <c r="A1" s="2" t="s">
        <v>85</v>
      </c>
      <c r="B1" s="2" t="s">
        <v>318</v>
      </c>
      <c r="C1" s="2" t="s">
        <v>86</v>
      </c>
      <c r="D1" s="2" t="s">
        <v>205</v>
      </c>
      <c r="E1" s="2" t="s">
        <v>208</v>
      </c>
      <c r="F1" s="2" t="s">
        <v>317</v>
      </c>
      <c r="G1" s="2" t="s">
        <v>314</v>
      </c>
      <c r="H1" s="2" t="s">
        <v>313</v>
      </c>
      <c r="I1" s="2" t="s">
        <v>315</v>
      </c>
      <c r="J1" s="2" t="s">
        <v>316</v>
      </c>
      <c r="K1" s="2" t="s">
        <v>295</v>
      </c>
    </row>
    <row r="2" spans="1:11" x14ac:dyDescent="0.3">
      <c r="A2" t="s">
        <v>88</v>
      </c>
      <c r="B2" s="4" t="s">
        <v>319</v>
      </c>
      <c r="C2" s="3">
        <v>49999</v>
      </c>
      <c r="D2">
        <v>4.3</v>
      </c>
      <c r="E2" t="s">
        <v>256</v>
      </c>
      <c r="F2">
        <v>4500</v>
      </c>
      <c r="G2" t="s">
        <v>298</v>
      </c>
      <c r="H2" t="s">
        <v>303</v>
      </c>
      <c r="I2" t="s">
        <v>245</v>
      </c>
      <c r="J2" cm="1">
        <f t="array" aca="1" ref="J2" ca="1">IFERROR(VALUE(LOOKUP(10^10, --TRIM(MID(SUBSTITUTE(E2," ",REPT(" ",100)), ROW(INDIRECT("1:10"))*100-99, 100)))), "")</f>
        <v>50</v>
      </c>
      <c r="K2" t="s">
        <v>307</v>
      </c>
    </row>
    <row r="3" spans="1:11" x14ac:dyDescent="0.3">
      <c r="A3" t="s">
        <v>90</v>
      </c>
      <c r="B3" s="4" t="s">
        <v>320</v>
      </c>
      <c r="C3" s="3">
        <v>39999</v>
      </c>
      <c r="D3">
        <v>4</v>
      </c>
      <c r="E3" t="s">
        <v>290</v>
      </c>
      <c r="F3">
        <v>5200</v>
      </c>
      <c r="G3" t="s">
        <v>298</v>
      </c>
      <c r="H3" t="s">
        <v>303</v>
      </c>
      <c r="I3" t="s">
        <v>246</v>
      </c>
      <c r="J3" cm="1">
        <f t="array" aca="1" ref="J3" ca="1">IFERROR(VALUE(LOOKUP(10^10, --TRIM(MID(SUBSTITUTE(E3," ",REPT(" ",100)), ROW(INDIRECT("1:10"))*100-99, 100)))), "")</f>
        <v>50</v>
      </c>
      <c r="K3" t="s">
        <v>308</v>
      </c>
    </row>
    <row r="4" spans="1:11" x14ac:dyDescent="0.3">
      <c r="A4" t="s">
        <v>92</v>
      </c>
      <c r="B4" s="4" t="s">
        <v>321</v>
      </c>
      <c r="C4" s="3">
        <v>44999</v>
      </c>
      <c r="D4">
        <v>4.5999999999999996</v>
      </c>
      <c r="E4" t="s">
        <v>257</v>
      </c>
      <c r="F4">
        <v>4000</v>
      </c>
      <c r="G4" t="s">
        <v>299</v>
      </c>
      <c r="H4" t="s">
        <v>304</v>
      </c>
      <c r="I4" t="s">
        <v>247</v>
      </c>
      <c r="J4" cm="1">
        <f t="array" aca="1" ref="J4" ca="1">IFERROR(VALUE(LOOKUP(10^10, --TRIM(MID(SUBSTITUTE(E4," ",REPT(" ",100)), ROW(INDIRECT("1:10"))*100-99, 100)))), "")</f>
        <v>12</v>
      </c>
      <c r="K4" t="s">
        <v>309</v>
      </c>
    </row>
    <row r="5" spans="1:11" x14ac:dyDescent="0.3">
      <c r="A5" t="s">
        <v>92</v>
      </c>
      <c r="B5" s="4" t="s">
        <v>322</v>
      </c>
      <c r="C5" s="3">
        <v>44999</v>
      </c>
      <c r="D5">
        <v>4.5</v>
      </c>
      <c r="E5" t="s">
        <v>258</v>
      </c>
      <c r="F5">
        <v>4700</v>
      </c>
      <c r="G5" t="s">
        <v>299</v>
      </c>
      <c r="H5" t="s">
        <v>304</v>
      </c>
      <c r="I5" t="s">
        <v>245</v>
      </c>
      <c r="J5" cm="1">
        <f t="array" aca="1" ref="J5" ca="1">IFERROR(VALUE(LOOKUP(10^10, --TRIM(MID(SUBSTITUTE(E5," ",REPT(" ",100)), ROW(INDIRECT("1:10"))*100-99, 100)))), "")</f>
        <v>10</v>
      </c>
      <c r="K5" t="s">
        <v>310</v>
      </c>
    </row>
    <row r="6" spans="1:11" x14ac:dyDescent="0.3">
      <c r="A6" t="s">
        <v>92</v>
      </c>
      <c r="B6" s="4" t="s">
        <v>323</v>
      </c>
      <c r="C6" s="3">
        <v>48999</v>
      </c>
      <c r="D6">
        <v>4.3</v>
      </c>
      <c r="E6" t="s">
        <v>259</v>
      </c>
      <c r="F6">
        <v>5000</v>
      </c>
      <c r="G6" t="s">
        <v>298</v>
      </c>
      <c r="H6" t="s">
        <v>305</v>
      </c>
      <c r="I6" t="s">
        <v>248</v>
      </c>
      <c r="J6" cm="1">
        <f t="array" aca="1" ref="J6" ca="1">IFERROR(VALUE(LOOKUP(10^10, --TRIM(MID(SUBSTITUTE(E6," ",REPT(" ",100)), ROW(INDIRECT("1:10"))*100-99, 100)))), "")</f>
        <v>32</v>
      </c>
      <c r="K6" t="s">
        <v>310</v>
      </c>
    </row>
    <row r="7" spans="1:11" x14ac:dyDescent="0.3">
      <c r="A7" t="s">
        <v>96</v>
      </c>
      <c r="B7" s="4" t="s">
        <v>324</v>
      </c>
      <c r="C7" s="3">
        <v>39999</v>
      </c>
      <c r="D7">
        <v>4.5</v>
      </c>
      <c r="E7" t="s">
        <v>260</v>
      </c>
      <c r="F7">
        <v>5000</v>
      </c>
      <c r="G7" t="s">
        <v>298</v>
      </c>
      <c r="H7" t="s">
        <v>303</v>
      </c>
      <c r="I7" t="s">
        <v>246</v>
      </c>
      <c r="J7" cm="1">
        <f t="array" aca="1" ref="J7" ca="1">IFERROR(VALUE(LOOKUP(10^10, --TRIM(MID(SUBSTITUTE(E7," ",REPT(" ",100)), ROW(INDIRECT("1:10"))*100-99, 100)))), "")</f>
        <v>50</v>
      </c>
      <c r="K7" t="s">
        <v>310</v>
      </c>
    </row>
    <row r="8" spans="1:11" x14ac:dyDescent="0.3">
      <c r="A8" t="s">
        <v>92</v>
      </c>
      <c r="B8" s="4" t="s">
        <v>325</v>
      </c>
      <c r="C8" s="3">
        <v>49999</v>
      </c>
      <c r="D8">
        <v>4.5999999999999996</v>
      </c>
      <c r="E8" t="s">
        <v>257</v>
      </c>
      <c r="F8">
        <v>3900</v>
      </c>
      <c r="G8" t="s">
        <v>299</v>
      </c>
      <c r="H8" t="s">
        <v>305</v>
      </c>
      <c r="I8" t="s">
        <v>249</v>
      </c>
      <c r="J8" cm="1">
        <f t="array" aca="1" ref="J8" ca="1">IFERROR(VALUE(LOOKUP(10^10, --TRIM(MID(SUBSTITUTE(E8," ",REPT(" ",100)), ROW(INDIRECT("1:10"))*100-99, 100)))), "")</f>
        <v>12</v>
      </c>
      <c r="K8" t="s">
        <v>311</v>
      </c>
    </row>
    <row r="9" spans="1:11" x14ac:dyDescent="0.3">
      <c r="A9" t="s">
        <v>92</v>
      </c>
      <c r="B9" s="4" t="s">
        <v>323</v>
      </c>
      <c r="C9" s="3">
        <v>27999</v>
      </c>
      <c r="D9">
        <v>4.4000000000000004</v>
      </c>
      <c r="E9" t="s">
        <v>259</v>
      </c>
      <c r="F9">
        <v>5000</v>
      </c>
      <c r="G9" t="s">
        <v>299</v>
      </c>
      <c r="H9" t="s">
        <v>305</v>
      </c>
      <c r="I9" t="s">
        <v>248</v>
      </c>
      <c r="J9" cm="1">
        <f t="array" aca="1" ref="J9" ca="1">IFERROR(VALUE(LOOKUP(10^10, --TRIM(MID(SUBSTITUTE(E9," ",REPT(" ",100)), ROW(INDIRECT("1:10"))*100-99, 100)))), "")</f>
        <v>32</v>
      </c>
      <c r="K9" t="s">
        <v>309</v>
      </c>
    </row>
    <row r="10" spans="1:11" x14ac:dyDescent="0.3">
      <c r="A10" t="s">
        <v>99</v>
      </c>
      <c r="B10" s="4" t="s">
        <v>326</v>
      </c>
      <c r="C10" s="3">
        <v>36990</v>
      </c>
      <c r="D10">
        <v>4.2</v>
      </c>
      <c r="E10" t="s">
        <v>291</v>
      </c>
      <c r="F10">
        <v>5000</v>
      </c>
      <c r="G10" t="s">
        <v>299</v>
      </c>
      <c r="H10" t="s">
        <v>304</v>
      </c>
      <c r="I10" t="s">
        <v>245</v>
      </c>
      <c r="J10" cm="1">
        <f t="array" aca="1" ref="J10" ca="1">IFERROR(VALUE(LOOKUP(10^10, --TRIM(MID(SUBSTITUTE(E10," ",REPT(" ",100)), ROW(INDIRECT("1:10"))*100-99, 100)))), "")</f>
        <v>32</v>
      </c>
      <c r="K10" t="s">
        <v>310</v>
      </c>
    </row>
    <row r="11" spans="1:11" x14ac:dyDescent="0.3">
      <c r="A11" t="s">
        <v>101</v>
      </c>
      <c r="B11" s="4" t="s">
        <v>327</v>
      </c>
      <c r="C11" s="3">
        <v>44999</v>
      </c>
      <c r="D11">
        <v>4.5999999999999996</v>
      </c>
      <c r="E11" t="s">
        <v>262</v>
      </c>
      <c r="F11">
        <v>0</v>
      </c>
      <c r="G11" t="s">
        <v>300</v>
      </c>
      <c r="H11" t="s">
        <v>304</v>
      </c>
      <c r="I11" t="s">
        <v>249</v>
      </c>
      <c r="J11" cm="1">
        <f t="array" aca="1" ref="J11" ca="1">IFERROR(VALUE(LOOKUP(10^10, --TRIM(MID(SUBSTITUTE(E11," ",REPT(" ",100)), ROW(INDIRECT("1:10"))*100-99, 100)))), "")</f>
        <v>12</v>
      </c>
      <c r="K11" t="s">
        <v>307</v>
      </c>
    </row>
    <row r="12" spans="1:11" x14ac:dyDescent="0.3">
      <c r="A12" t="s">
        <v>101</v>
      </c>
      <c r="B12" s="4" t="s">
        <v>328</v>
      </c>
      <c r="C12" s="3">
        <v>49900</v>
      </c>
      <c r="D12">
        <v>4.5999999999999996</v>
      </c>
      <c r="E12" t="s">
        <v>262</v>
      </c>
      <c r="F12">
        <v>0</v>
      </c>
      <c r="G12" t="s">
        <v>300</v>
      </c>
      <c r="H12" t="s">
        <v>304</v>
      </c>
      <c r="I12" t="s">
        <v>249</v>
      </c>
      <c r="J12" cm="1">
        <f t="array" aca="1" ref="J12" ca="1">IFERROR(VALUE(LOOKUP(10^10, --TRIM(MID(SUBSTITUTE(E12," ",REPT(" ",100)), ROW(INDIRECT("1:10"))*100-99, 100)))), "")</f>
        <v>12</v>
      </c>
      <c r="K12" t="s">
        <v>296</v>
      </c>
    </row>
    <row r="13" spans="1:11" x14ac:dyDescent="0.3">
      <c r="A13" t="s">
        <v>104</v>
      </c>
      <c r="B13" s="4" t="s">
        <v>329</v>
      </c>
      <c r="C13" s="3">
        <v>53999</v>
      </c>
      <c r="D13">
        <v>4.5999999999999996</v>
      </c>
      <c r="E13" t="s">
        <v>263</v>
      </c>
      <c r="F13">
        <v>5000</v>
      </c>
      <c r="G13" t="s">
        <v>298</v>
      </c>
      <c r="H13" t="s">
        <v>305</v>
      </c>
      <c r="I13" t="s">
        <v>246</v>
      </c>
      <c r="J13">
        <v>0</v>
      </c>
      <c r="K13" t="s">
        <v>307</v>
      </c>
    </row>
    <row r="14" spans="1:11" x14ac:dyDescent="0.3">
      <c r="A14" t="s">
        <v>106</v>
      </c>
      <c r="B14" s="4" t="s">
        <v>330</v>
      </c>
      <c r="C14" s="3">
        <v>37999</v>
      </c>
      <c r="D14">
        <v>4.3</v>
      </c>
      <c r="E14" t="s">
        <v>264</v>
      </c>
      <c r="F14">
        <v>4404</v>
      </c>
      <c r="G14" t="s">
        <v>299</v>
      </c>
      <c r="H14" t="s">
        <v>304</v>
      </c>
      <c r="I14" t="s">
        <v>249</v>
      </c>
      <c r="J14" cm="1">
        <f t="array" aca="1" ref="J14" ca="1">IFERROR(VALUE(LOOKUP(10^10, --TRIM(MID(SUBSTITUTE(E14," ",REPT(" ",100)), ROW(INDIRECT("1:10"))*100-99, 100)))), "")</f>
        <v>13</v>
      </c>
      <c r="K14" t="s">
        <v>307</v>
      </c>
    </row>
    <row r="15" spans="1:11" x14ac:dyDescent="0.3">
      <c r="A15" t="s">
        <v>108</v>
      </c>
      <c r="B15" s="4" t="s">
        <v>331</v>
      </c>
      <c r="C15" s="3">
        <v>29999</v>
      </c>
      <c r="D15">
        <v>4.3</v>
      </c>
      <c r="E15" t="s">
        <v>265</v>
      </c>
      <c r="F15">
        <v>4600</v>
      </c>
      <c r="G15" t="s">
        <v>298</v>
      </c>
      <c r="H15" t="s">
        <v>305</v>
      </c>
      <c r="I15" t="s">
        <v>245</v>
      </c>
      <c r="J15" cm="1">
        <f t="array" aca="1" ref="J15" ca="1">IFERROR(VALUE(LOOKUP(10^10, --TRIM(MID(SUBSTITUTE(E15," ",REPT(" ",100)), ROW(INDIRECT("1:10"))*100-99, 100)))), "")</f>
        <v>32</v>
      </c>
      <c r="K15" t="s">
        <v>312</v>
      </c>
    </row>
    <row r="16" spans="1:11" x14ac:dyDescent="0.3">
      <c r="A16" t="s">
        <v>96</v>
      </c>
      <c r="B16" s="4" t="s">
        <v>332</v>
      </c>
      <c r="C16" s="3">
        <v>37999</v>
      </c>
      <c r="D16">
        <v>4.5</v>
      </c>
      <c r="E16" t="s">
        <v>266</v>
      </c>
      <c r="F16">
        <v>5500</v>
      </c>
      <c r="G16" t="s">
        <v>299</v>
      </c>
      <c r="H16" t="s">
        <v>305</v>
      </c>
      <c r="I16" t="s">
        <v>246</v>
      </c>
      <c r="J16" cm="1">
        <f t="array" aca="1" ref="J16" ca="1">IFERROR(VALUE(LOOKUP(10^10, --TRIM(MID(SUBSTITUTE(E16," ",REPT(" ",100)), ROW(INDIRECT("1:10"))*100-99, 100)))), "")</f>
        <v>50</v>
      </c>
      <c r="K16" t="s">
        <v>309</v>
      </c>
    </row>
    <row r="17" spans="1:11" x14ac:dyDescent="0.3">
      <c r="A17" t="s">
        <v>101</v>
      </c>
      <c r="B17" s="4" t="s">
        <v>333</v>
      </c>
      <c r="C17" s="3">
        <v>54999</v>
      </c>
      <c r="D17">
        <v>4.5999999999999996</v>
      </c>
      <c r="E17" t="s">
        <v>262</v>
      </c>
      <c r="F17">
        <v>0</v>
      </c>
      <c r="G17" t="s">
        <v>300</v>
      </c>
      <c r="H17" t="s">
        <v>304</v>
      </c>
      <c r="I17" t="s">
        <v>249</v>
      </c>
      <c r="J17" cm="1">
        <f t="array" aca="1" ref="J17" ca="1">IFERROR(VALUE(LOOKUP(10^10, --TRIM(MID(SUBSTITUTE(E17," ",REPT(" ",100)), ROW(INDIRECT("1:10"))*100-99, 100)))), "")</f>
        <v>12</v>
      </c>
      <c r="K17" t="s">
        <v>309</v>
      </c>
    </row>
    <row r="18" spans="1:11" x14ac:dyDescent="0.3">
      <c r="A18" t="s">
        <v>104</v>
      </c>
      <c r="B18" s="4" t="s">
        <v>334</v>
      </c>
      <c r="C18" s="3">
        <v>49890</v>
      </c>
      <c r="D18">
        <v>4.4000000000000004</v>
      </c>
      <c r="E18" t="s">
        <v>263</v>
      </c>
      <c r="F18">
        <v>5000</v>
      </c>
      <c r="G18" t="s">
        <v>301</v>
      </c>
      <c r="H18" t="s">
        <v>303</v>
      </c>
      <c r="I18" t="s">
        <v>246</v>
      </c>
      <c r="J18">
        <v>0</v>
      </c>
      <c r="K18" t="s">
        <v>307</v>
      </c>
    </row>
    <row r="19" spans="1:11" x14ac:dyDescent="0.3">
      <c r="A19" t="s">
        <v>92</v>
      </c>
      <c r="B19" s="4" t="s">
        <v>335</v>
      </c>
      <c r="C19" s="3">
        <v>34995</v>
      </c>
      <c r="D19">
        <v>4.3</v>
      </c>
      <c r="E19" t="s">
        <v>259</v>
      </c>
      <c r="F19">
        <v>5000</v>
      </c>
      <c r="G19" t="s">
        <v>298</v>
      </c>
      <c r="H19" t="s">
        <v>305</v>
      </c>
      <c r="I19" t="s">
        <v>248</v>
      </c>
      <c r="J19" cm="1">
        <f t="array" aca="1" ref="J19" ca="1">IFERROR(VALUE(LOOKUP(10^10, --TRIM(MID(SUBSTITUTE(E19," ",REPT(" ",100)), ROW(INDIRECT("1:10"))*100-99, 100)))), "")</f>
        <v>32</v>
      </c>
      <c r="K19" t="s">
        <v>307</v>
      </c>
    </row>
    <row r="20" spans="1:11" x14ac:dyDescent="0.3">
      <c r="A20" t="s">
        <v>92</v>
      </c>
      <c r="B20" s="4" t="s">
        <v>336</v>
      </c>
      <c r="C20" s="3">
        <v>44999</v>
      </c>
      <c r="D20">
        <v>4.5999999999999996</v>
      </c>
      <c r="E20" t="s">
        <v>257</v>
      </c>
      <c r="F20">
        <v>3900</v>
      </c>
      <c r="G20" t="s">
        <v>299</v>
      </c>
      <c r="H20" t="s">
        <v>304</v>
      </c>
      <c r="I20" t="s">
        <v>249</v>
      </c>
      <c r="J20" cm="1">
        <f t="array" aca="1" ref="J20" ca="1">IFERROR(VALUE(LOOKUP(10^10, --TRIM(MID(SUBSTITUTE(E20," ",REPT(" ",100)), ROW(INDIRECT("1:10"))*100-99, 100)))), "")</f>
        <v>12</v>
      </c>
      <c r="K20" t="s">
        <v>310</v>
      </c>
    </row>
    <row r="21" spans="1:11" x14ac:dyDescent="0.3">
      <c r="A21" t="s">
        <v>92</v>
      </c>
      <c r="B21" s="4" t="s">
        <v>337</v>
      </c>
      <c r="C21" s="3">
        <v>36999</v>
      </c>
      <c r="D21">
        <v>4.2</v>
      </c>
      <c r="E21" t="s">
        <v>267</v>
      </c>
      <c r="F21">
        <v>5000</v>
      </c>
      <c r="G21" t="s">
        <v>298</v>
      </c>
      <c r="H21" t="s">
        <v>305</v>
      </c>
      <c r="I21" t="s">
        <v>245</v>
      </c>
      <c r="J21" cm="1">
        <f t="array" aca="1" ref="J21" ca="1">IFERROR(VALUE(LOOKUP(10^10, --TRIM(MID(SUBSTITUTE(E21," ",REPT(" ",100)), ROW(INDIRECT("1:10"))*100-99, 100)))), "")</f>
        <v>12</v>
      </c>
      <c r="K21" t="s">
        <v>309</v>
      </c>
    </row>
    <row r="22" spans="1:11" x14ac:dyDescent="0.3">
      <c r="A22" t="s">
        <v>106</v>
      </c>
      <c r="B22" s="4" t="s">
        <v>338</v>
      </c>
      <c r="C22" s="3">
        <v>49999</v>
      </c>
      <c r="D22">
        <v>4.5</v>
      </c>
      <c r="E22" t="s">
        <v>268</v>
      </c>
      <c r="F22">
        <v>5100</v>
      </c>
      <c r="G22" t="s">
        <v>299</v>
      </c>
      <c r="H22" t="s">
        <v>305</v>
      </c>
      <c r="I22" t="s">
        <v>250</v>
      </c>
      <c r="J22" cm="1">
        <f t="array" aca="1" ref="J22" ca="1">IFERROR(VALUE(LOOKUP(10^10, --TRIM(MID(SUBSTITUTE(E22," ",REPT(" ",100)), ROW(INDIRECT("1:10"))*100-99, 100)))), "")</f>
        <v>12</v>
      </c>
      <c r="K22" t="s">
        <v>309</v>
      </c>
    </row>
    <row r="23" spans="1:11" x14ac:dyDescent="0.3">
      <c r="A23" t="s">
        <v>96</v>
      </c>
      <c r="B23" s="4" t="s">
        <v>339</v>
      </c>
      <c r="C23" s="3">
        <v>34990</v>
      </c>
      <c r="D23">
        <v>4.5</v>
      </c>
      <c r="E23" t="s">
        <v>266</v>
      </c>
      <c r="F23">
        <v>5000</v>
      </c>
      <c r="G23" t="s">
        <v>298</v>
      </c>
      <c r="H23" t="s">
        <v>305</v>
      </c>
      <c r="I23" t="s">
        <v>246</v>
      </c>
      <c r="J23" cm="1">
        <f t="array" aca="1" ref="J23" ca="1">IFERROR(VALUE(LOOKUP(10^10, --TRIM(MID(SUBSTITUTE(E23," ",REPT(" ",100)), ROW(INDIRECT("1:10"))*100-99, 100)))), "")</f>
        <v>50</v>
      </c>
      <c r="K23" t="s">
        <v>312</v>
      </c>
    </row>
    <row r="24" spans="1:11" x14ac:dyDescent="0.3">
      <c r="A24" t="s">
        <v>90</v>
      </c>
      <c r="B24" s="4" t="s">
        <v>340</v>
      </c>
      <c r="C24" s="3">
        <v>38000</v>
      </c>
      <c r="D24">
        <v>4</v>
      </c>
      <c r="E24" t="s">
        <v>290</v>
      </c>
      <c r="F24">
        <v>5200</v>
      </c>
      <c r="G24" t="s">
        <v>298</v>
      </c>
      <c r="H24" t="s">
        <v>303</v>
      </c>
      <c r="I24" t="s">
        <v>246</v>
      </c>
      <c r="J24" cm="1">
        <f t="array" aca="1" ref="J24" ca="1">IFERROR(VALUE(LOOKUP(10^10, --TRIM(MID(SUBSTITUTE(E24," ",REPT(" ",100)), ROW(INDIRECT("1:10"))*100-99, 100)))), "")</f>
        <v>50</v>
      </c>
      <c r="K24" t="s">
        <v>308</v>
      </c>
    </row>
    <row r="25" spans="1:11" x14ac:dyDescent="0.3">
      <c r="A25" t="s">
        <v>104</v>
      </c>
      <c r="B25" s="4" t="s">
        <v>341</v>
      </c>
      <c r="C25" s="3">
        <v>34227</v>
      </c>
      <c r="D25">
        <v>4.5</v>
      </c>
      <c r="E25" t="s">
        <v>263</v>
      </c>
      <c r="F25">
        <v>5160</v>
      </c>
      <c r="G25" t="s">
        <v>299</v>
      </c>
      <c r="H25" t="s">
        <v>304</v>
      </c>
      <c r="I25" t="s">
        <v>246</v>
      </c>
      <c r="J25">
        <v>0</v>
      </c>
      <c r="K25" t="s">
        <v>309</v>
      </c>
    </row>
    <row r="26" spans="1:11" x14ac:dyDescent="0.3">
      <c r="A26" t="s">
        <v>101</v>
      </c>
      <c r="B26" s="4" t="s">
        <v>342</v>
      </c>
      <c r="C26" s="3">
        <v>54999</v>
      </c>
      <c r="D26">
        <v>4.5999999999999996</v>
      </c>
      <c r="E26" t="s">
        <v>262</v>
      </c>
      <c r="F26">
        <v>0</v>
      </c>
      <c r="G26" t="s">
        <v>300</v>
      </c>
      <c r="H26" t="s">
        <v>304</v>
      </c>
      <c r="I26" t="s">
        <v>249</v>
      </c>
      <c r="J26" cm="1">
        <f t="array" aca="1" ref="J26" ca="1">IFERROR(VALUE(LOOKUP(10^10, --TRIM(MID(SUBSTITUTE(E26," ",REPT(" ",100)), ROW(INDIRECT("1:10"))*100-99, 100)))), "")</f>
        <v>12</v>
      </c>
      <c r="K26" t="s">
        <v>307</v>
      </c>
    </row>
    <row r="27" spans="1:11" x14ac:dyDescent="0.3">
      <c r="A27" t="s">
        <v>99</v>
      </c>
      <c r="B27" s="4" t="s">
        <v>343</v>
      </c>
      <c r="C27" s="3">
        <v>35999</v>
      </c>
      <c r="D27">
        <v>4.4000000000000004</v>
      </c>
      <c r="E27" t="s">
        <v>292</v>
      </c>
      <c r="F27">
        <v>5000</v>
      </c>
      <c r="G27" t="s">
        <v>299</v>
      </c>
      <c r="H27" t="s">
        <v>304</v>
      </c>
      <c r="I27" t="s">
        <v>245</v>
      </c>
      <c r="J27" cm="1">
        <f t="array" aca="1" ref="J27" ca="1">IFERROR(VALUE(LOOKUP(10^10, --TRIM(MID(SUBSTITUTE(E27," ",REPT(" ",100)), ROW(INDIRECT("1:10"))*100-99, 100)))), "")</f>
        <v>16</v>
      </c>
      <c r="K27" t="s">
        <v>307</v>
      </c>
    </row>
    <row r="28" spans="1:11" x14ac:dyDescent="0.3">
      <c r="A28" t="s">
        <v>96</v>
      </c>
      <c r="B28" s="4" t="s">
        <v>344</v>
      </c>
      <c r="C28" s="3">
        <v>42999</v>
      </c>
      <c r="D28">
        <v>4.5999999999999996</v>
      </c>
      <c r="E28" t="s">
        <v>266</v>
      </c>
      <c r="F28">
        <v>5500</v>
      </c>
      <c r="G28" t="s">
        <v>298</v>
      </c>
      <c r="H28" t="s">
        <v>303</v>
      </c>
      <c r="I28" t="s">
        <v>246</v>
      </c>
      <c r="J28" cm="1">
        <f t="array" aca="1" ref="J28" ca="1">IFERROR(VALUE(LOOKUP(10^10, --TRIM(MID(SUBSTITUTE(E28," ",REPT(" ",100)), ROW(INDIRECT("1:10"))*100-99, 100)))), "")</f>
        <v>50</v>
      </c>
      <c r="K28" t="s">
        <v>307</v>
      </c>
    </row>
    <row r="29" spans="1:11" x14ac:dyDescent="0.3">
      <c r="A29" t="s">
        <v>123</v>
      </c>
      <c r="B29" s="4" t="s">
        <v>345</v>
      </c>
      <c r="C29" s="3">
        <v>33999</v>
      </c>
      <c r="D29">
        <v>4.3</v>
      </c>
      <c r="E29" t="s">
        <v>269</v>
      </c>
      <c r="F29">
        <v>5000</v>
      </c>
      <c r="G29" t="s">
        <v>298</v>
      </c>
      <c r="H29" t="s">
        <v>303</v>
      </c>
      <c r="I29" t="s">
        <v>245</v>
      </c>
      <c r="J29" cm="1">
        <f t="array" aca="1" ref="J29" ca="1">IFERROR(VALUE(LOOKUP(10^10, --TRIM(MID(SUBSTITUTE(E29," ",REPT(" ",100)), ROW(INDIRECT("1:10"))*100-99, 100)))), "")</f>
        <v>20</v>
      </c>
      <c r="K29" t="s">
        <v>309</v>
      </c>
    </row>
    <row r="30" spans="1:11" x14ac:dyDescent="0.3">
      <c r="A30" t="s">
        <v>92</v>
      </c>
      <c r="B30" s="4" t="s">
        <v>346</v>
      </c>
      <c r="C30" s="3">
        <v>37499</v>
      </c>
      <c r="D30">
        <v>4.3</v>
      </c>
      <c r="E30" t="s">
        <v>259</v>
      </c>
      <c r="F30">
        <v>5000</v>
      </c>
      <c r="G30" t="s">
        <v>299</v>
      </c>
      <c r="H30" t="s">
        <v>305</v>
      </c>
      <c r="I30" t="s">
        <v>251</v>
      </c>
      <c r="J30" cm="1">
        <f t="array" aca="1" ref="J30" ca="1">IFERROR(VALUE(LOOKUP(10^10, --TRIM(MID(SUBSTITUTE(E30," ",REPT(" ",100)), ROW(INDIRECT("1:10"))*100-99, 100)))), "")</f>
        <v>32</v>
      </c>
      <c r="K30" t="s">
        <v>308</v>
      </c>
    </row>
    <row r="31" spans="1:11" x14ac:dyDescent="0.3">
      <c r="A31" t="s">
        <v>106</v>
      </c>
      <c r="B31" s="4" t="s">
        <v>347</v>
      </c>
      <c r="C31" s="3">
        <v>37999</v>
      </c>
      <c r="D31">
        <v>4.3</v>
      </c>
      <c r="E31" t="s">
        <v>264</v>
      </c>
      <c r="F31">
        <v>4404</v>
      </c>
      <c r="G31" t="s">
        <v>299</v>
      </c>
      <c r="H31" t="s">
        <v>304</v>
      </c>
      <c r="I31" t="s">
        <v>249</v>
      </c>
      <c r="J31" cm="1">
        <f t="array" aca="1" ref="J31" ca="1">IFERROR(VALUE(LOOKUP(10^10, --TRIM(MID(SUBSTITUTE(E31," ",REPT(" ",100)), ROW(INDIRECT("1:10"))*100-99, 100)))), "")</f>
        <v>13</v>
      </c>
      <c r="K31" t="s">
        <v>310</v>
      </c>
    </row>
    <row r="32" spans="1:11" x14ac:dyDescent="0.3">
      <c r="A32" t="s">
        <v>108</v>
      </c>
      <c r="B32" s="4" t="s">
        <v>348</v>
      </c>
      <c r="C32" s="3">
        <v>40999</v>
      </c>
      <c r="D32">
        <v>4.4000000000000004</v>
      </c>
      <c r="E32" t="s">
        <v>270</v>
      </c>
      <c r="F32">
        <v>5000</v>
      </c>
      <c r="G32" t="s">
        <v>298</v>
      </c>
      <c r="H32" t="s">
        <v>303</v>
      </c>
      <c r="I32" t="s">
        <v>245</v>
      </c>
      <c r="J32" cm="1">
        <f t="array" aca="1" ref="J32" ca="1">IFERROR(VALUE(LOOKUP(10^10, --TRIM(MID(SUBSTITUTE(E32," ",REPT(" ",100)), ROW(INDIRECT("1:10"))*100-99, 100)))), "")</f>
        <v>50</v>
      </c>
      <c r="K32" t="s">
        <v>312</v>
      </c>
    </row>
    <row r="33" spans="1:11" x14ac:dyDescent="0.3">
      <c r="A33" t="s">
        <v>106</v>
      </c>
      <c r="B33" s="4" t="s">
        <v>349</v>
      </c>
      <c r="C33" s="3">
        <v>30999</v>
      </c>
      <c r="D33">
        <v>4.3</v>
      </c>
      <c r="E33" t="s">
        <v>271</v>
      </c>
      <c r="F33">
        <v>4270</v>
      </c>
      <c r="G33" t="s">
        <v>299</v>
      </c>
      <c r="H33" t="s">
        <v>304</v>
      </c>
      <c r="I33" t="s">
        <v>250</v>
      </c>
      <c r="J33" cm="1">
        <f t="array" aca="1" ref="J33" ca="1">IFERROR(VALUE(LOOKUP(10^10, --TRIM(MID(SUBSTITUTE(E33," ",REPT(" ",100)), ROW(INDIRECT("1:10"))*100-99, 100)))), "")</f>
        <v>10.8</v>
      </c>
      <c r="K33" t="s">
        <v>311</v>
      </c>
    </row>
    <row r="34" spans="1:11" x14ac:dyDescent="0.3">
      <c r="A34" t="s">
        <v>99</v>
      </c>
      <c r="B34" s="4" t="s">
        <v>350</v>
      </c>
      <c r="C34" s="3">
        <v>39999</v>
      </c>
      <c r="D34">
        <v>4.5</v>
      </c>
      <c r="E34" t="s">
        <v>263</v>
      </c>
      <c r="F34">
        <v>5500</v>
      </c>
      <c r="G34" t="s">
        <v>299</v>
      </c>
      <c r="H34" t="s">
        <v>305</v>
      </c>
      <c r="I34" t="s">
        <v>246</v>
      </c>
      <c r="J34">
        <v>0</v>
      </c>
      <c r="K34" t="s">
        <v>312</v>
      </c>
    </row>
    <row r="35" spans="1:11" x14ac:dyDescent="0.3">
      <c r="A35" t="s">
        <v>92</v>
      </c>
      <c r="B35" s="4" t="s">
        <v>351</v>
      </c>
      <c r="C35" s="3">
        <v>49999</v>
      </c>
      <c r="D35">
        <v>4.5999999999999996</v>
      </c>
      <c r="E35" t="s">
        <v>257</v>
      </c>
      <c r="F35">
        <v>3900</v>
      </c>
      <c r="G35" t="s">
        <v>299</v>
      </c>
      <c r="H35" t="s">
        <v>305</v>
      </c>
      <c r="I35" t="s">
        <v>249</v>
      </c>
      <c r="J35" cm="1">
        <f t="array" aca="1" ref="J35" ca="1">IFERROR(VALUE(LOOKUP(10^10, --TRIM(MID(SUBSTITUTE(E35," ",REPT(" ",100)), ROW(INDIRECT("1:10"))*100-99, 100)))), "")</f>
        <v>12</v>
      </c>
      <c r="K35" t="s">
        <v>307</v>
      </c>
    </row>
    <row r="36" spans="1:11" x14ac:dyDescent="0.3">
      <c r="A36" t="s">
        <v>96</v>
      </c>
      <c r="B36" s="4" t="s">
        <v>352</v>
      </c>
      <c r="C36" s="3">
        <v>42999</v>
      </c>
      <c r="D36">
        <v>4.5999999999999996</v>
      </c>
      <c r="E36" t="s">
        <v>266</v>
      </c>
      <c r="F36">
        <v>5500</v>
      </c>
      <c r="G36" t="s">
        <v>298</v>
      </c>
      <c r="H36" t="s">
        <v>303</v>
      </c>
      <c r="I36" t="s">
        <v>246</v>
      </c>
      <c r="J36" cm="1">
        <f t="array" aca="1" ref="J36" ca="1">IFERROR(VALUE(LOOKUP(10^10, --TRIM(MID(SUBSTITUTE(E36," ",REPT(" ",100)), ROW(INDIRECT("1:10"))*100-99, 100)))), "")</f>
        <v>50</v>
      </c>
      <c r="K36" t="s">
        <v>309</v>
      </c>
    </row>
    <row r="37" spans="1:11" x14ac:dyDescent="0.3">
      <c r="A37" t="s">
        <v>106</v>
      </c>
      <c r="B37" s="4" t="s">
        <v>353</v>
      </c>
      <c r="C37" s="3">
        <v>44999</v>
      </c>
      <c r="D37">
        <v>4.3</v>
      </c>
      <c r="E37" t="s">
        <v>264</v>
      </c>
      <c r="F37">
        <v>4404</v>
      </c>
      <c r="G37" t="s">
        <v>299</v>
      </c>
      <c r="H37" t="s">
        <v>305</v>
      </c>
      <c r="I37" t="s">
        <v>249</v>
      </c>
      <c r="J37" cm="1">
        <f t="array" aca="1" ref="J37" ca="1">IFERROR(VALUE(LOOKUP(10^10, --TRIM(MID(SUBSTITUTE(E37," ",REPT(" ",100)), ROW(INDIRECT("1:10"))*100-99, 100)))), "")</f>
        <v>13</v>
      </c>
      <c r="K37" t="s">
        <v>309</v>
      </c>
    </row>
    <row r="38" spans="1:11" x14ac:dyDescent="0.3">
      <c r="A38" t="s">
        <v>106</v>
      </c>
      <c r="B38" s="4" t="s">
        <v>354</v>
      </c>
      <c r="C38" s="3">
        <v>37999</v>
      </c>
      <c r="D38">
        <v>4.3</v>
      </c>
      <c r="E38" t="s">
        <v>264</v>
      </c>
      <c r="F38">
        <v>4404</v>
      </c>
      <c r="G38" t="s">
        <v>299</v>
      </c>
      <c r="H38" t="s">
        <v>304</v>
      </c>
      <c r="I38" t="s">
        <v>249</v>
      </c>
      <c r="J38" cm="1">
        <f t="array" aca="1" ref="J38" ca="1">IFERROR(VALUE(LOOKUP(10^10, --TRIM(MID(SUBSTITUTE(E38," ",REPT(" ",100)), ROW(INDIRECT("1:10"))*100-99, 100)))), "")</f>
        <v>13</v>
      </c>
      <c r="K38" t="s">
        <v>312</v>
      </c>
    </row>
    <row r="39" spans="1:11" x14ac:dyDescent="0.3">
      <c r="A39" t="s">
        <v>108</v>
      </c>
      <c r="B39" s="4" t="s">
        <v>355</v>
      </c>
      <c r="C39" s="3">
        <v>40999</v>
      </c>
      <c r="D39">
        <v>4.4000000000000004</v>
      </c>
      <c r="E39" t="s">
        <v>270</v>
      </c>
      <c r="F39">
        <v>5000</v>
      </c>
      <c r="G39" t="s">
        <v>298</v>
      </c>
      <c r="H39" t="s">
        <v>303</v>
      </c>
      <c r="I39" t="s">
        <v>245</v>
      </c>
      <c r="J39" cm="1">
        <f t="array" aca="1" ref="J39" ca="1">IFERROR(VALUE(LOOKUP(10^10, --TRIM(MID(SUBSTITUTE(E39," ",REPT(" ",100)), ROW(INDIRECT("1:10"))*100-99, 100)))), "")</f>
        <v>50</v>
      </c>
      <c r="K39" t="s">
        <v>312</v>
      </c>
    </row>
    <row r="40" spans="1:11" x14ac:dyDescent="0.3">
      <c r="A40" t="s">
        <v>96</v>
      </c>
      <c r="B40" s="4" t="s">
        <v>339</v>
      </c>
      <c r="C40" s="3">
        <v>31499</v>
      </c>
      <c r="D40">
        <v>4.5</v>
      </c>
      <c r="E40" t="s">
        <v>266</v>
      </c>
      <c r="F40">
        <v>5000</v>
      </c>
      <c r="G40" t="s">
        <v>299</v>
      </c>
      <c r="H40" t="s">
        <v>305</v>
      </c>
      <c r="I40" t="s">
        <v>246</v>
      </c>
      <c r="J40" cm="1">
        <f t="array" aca="1" ref="J40" ca="1">IFERROR(VALUE(LOOKUP(10^10, --TRIM(MID(SUBSTITUTE(E40," ",REPT(" ",100)), ROW(INDIRECT("1:10"))*100-99, 100)))), "")</f>
        <v>50</v>
      </c>
      <c r="K40" t="s">
        <v>311</v>
      </c>
    </row>
    <row r="41" spans="1:11" x14ac:dyDescent="0.3">
      <c r="A41" t="s">
        <v>99</v>
      </c>
      <c r="B41" s="4" t="s">
        <v>356</v>
      </c>
      <c r="C41" s="3">
        <v>38998</v>
      </c>
      <c r="D41">
        <v>4.5</v>
      </c>
      <c r="E41" t="s">
        <v>263</v>
      </c>
      <c r="F41">
        <v>5500</v>
      </c>
      <c r="G41" t="s">
        <v>299</v>
      </c>
      <c r="H41" t="s">
        <v>304</v>
      </c>
      <c r="I41" t="s">
        <v>246</v>
      </c>
      <c r="J41">
        <v>0</v>
      </c>
      <c r="K41" t="s">
        <v>308</v>
      </c>
    </row>
    <row r="42" spans="1:11" x14ac:dyDescent="0.3">
      <c r="A42" t="s">
        <v>136</v>
      </c>
      <c r="B42" s="4" t="s">
        <v>357</v>
      </c>
      <c r="C42" s="3">
        <v>39990</v>
      </c>
      <c r="D42">
        <v>4.3</v>
      </c>
      <c r="E42" t="s">
        <v>272</v>
      </c>
      <c r="F42">
        <v>4500</v>
      </c>
      <c r="G42" t="s">
        <v>299</v>
      </c>
      <c r="H42" t="s">
        <v>305</v>
      </c>
      <c r="I42" t="s">
        <v>251</v>
      </c>
      <c r="J42" cm="1">
        <f t="array" aca="1" ref="J42" ca="1">IFERROR(VALUE(LOOKUP(10^10, --TRIM(MID(SUBSTITUTE(E42," ",REPT(" ",100)), ROW(INDIRECT("1:10"))*100-99, 100)))), "")</f>
        <v>32</v>
      </c>
      <c r="K42" t="s">
        <v>307</v>
      </c>
    </row>
    <row r="43" spans="1:11" x14ac:dyDescent="0.3">
      <c r="A43" t="s">
        <v>138</v>
      </c>
      <c r="B43" s="4" t="s">
        <v>358</v>
      </c>
      <c r="C43" s="3">
        <v>35990</v>
      </c>
      <c r="D43">
        <v>4.0999999999999996</v>
      </c>
      <c r="E43" t="s">
        <v>273</v>
      </c>
      <c r="F43">
        <v>4600</v>
      </c>
      <c r="G43" t="s">
        <v>299</v>
      </c>
      <c r="H43" t="s">
        <v>305</v>
      </c>
      <c r="I43" t="s">
        <v>245</v>
      </c>
      <c r="J43" cm="1">
        <f t="array" aca="1" ref="J43" ca="1">IFERROR(VALUE(LOOKUP(10^10, --TRIM(MID(SUBSTITUTE(E43," ",REPT(" ",100)), ROW(INDIRECT("1:10"))*100-99, 100)))), "")</f>
        <v>32</v>
      </c>
      <c r="K43" t="s">
        <v>309</v>
      </c>
    </row>
    <row r="44" spans="1:11" x14ac:dyDescent="0.3">
      <c r="A44" t="s">
        <v>108</v>
      </c>
      <c r="B44" s="4" t="s">
        <v>359</v>
      </c>
      <c r="C44" s="3">
        <v>44990</v>
      </c>
      <c r="D44">
        <v>4.5</v>
      </c>
      <c r="E44" t="s">
        <v>274</v>
      </c>
      <c r="F44">
        <v>4700</v>
      </c>
      <c r="G44" t="s">
        <v>298</v>
      </c>
      <c r="H44" t="s">
        <v>305</v>
      </c>
      <c r="I44" t="s">
        <v>245</v>
      </c>
      <c r="J44" cm="1">
        <f t="array" aca="1" ref="J44" ca="1">IFERROR(VALUE(LOOKUP(10^10, --TRIM(MID(SUBSTITUTE(E44," ",REPT(" ",100)), ROW(INDIRECT("1:10"))*100-99, 100)))), "")</f>
        <v>32</v>
      </c>
      <c r="K44" t="s">
        <v>309</v>
      </c>
    </row>
    <row r="45" spans="1:11" x14ac:dyDescent="0.3">
      <c r="A45" t="s">
        <v>96</v>
      </c>
      <c r="B45" s="4" t="s">
        <v>360</v>
      </c>
      <c r="C45" s="3">
        <v>48778</v>
      </c>
      <c r="D45">
        <v>4.3</v>
      </c>
      <c r="E45" t="s">
        <v>275</v>
      </c>
      <c r="F45">
        <v>4810</v>
      </c>
      <c r="G45" t="s">
        <v>298</v>
      </c>
      <c r="H45" t="s">
        <v>305</v>
      </c>
      <c r="I45" t="s">
        <v>246</v>
      </c>
      <c r="J45" cm="1">
        <f t="array" aca="1" ref="J45" ca="1">IFERROR(VALUE(LOOKUP(10^10, --TRIM(MID(SUBSTITUTE(E45," ",REPT(" ",100)), ROW(INDIRECT("1:10"))*100-99, 100)))), "")</f>
        <v>32</v>
      </c>
      <c r="K45" t="s">
        <v>309</v>
      </c>
    </row>
    <row r="46" spans="1:11" x14ac:dyDescent="0.3">
      <c r="A46" t="s">
        <v>96</v>
      </c>
      <c r="B46" s="4" t="s">
        <v>361</v>
      </c>
      <c r="C46" s="3">
        <v>34999</v>
      </c>
      <c r="D46">
        <v>4.5</v>
      </c>
      <c r="E46" t="s">
        <v>260</v>
      </c>
      <c r="F46">
        <v>5000</v>
      </c>
      <c r="G46" t="s">
        <v>299</v>
      </c>
      <c r="H46" t="s">
        <v>305</v>
      </c>
      <c r="I46" t="s">
        <v>246</v>
      </c>
      <c r="J46" cm="1">
        <f t="array" aca="1" ref="J46" ca="1">IFERROR(VALUE(LOOKUP(10^10, --TRIM(MID(SUBSTITUTE(E46," ",REPT(" ",100)), ROW(INDIRECT("1:10"))*100-99, 100)))), "")</f>
        <v>50</v>
      </c>
      <c r="K46" t="s">
        <v>311</v>
      </c>
    </row>
    <row r="47" spans="1:11" x14ac:dyDescent="0.3">
      <c r="A47" t="s">
        <v>92</v>
      </c>
      <c r="B47" s="4" t="s">
        <v>362</v>
      </c>
      <c r="C47" s="3">
        <v>39990</v>
      </c>
      <c r="D47">
        <v>4.3</v>
      </c>
      <c r="E47" t="s">
        <v>276</v>
      </c>
      <c r="F47">
        <v>4500</v>
      </c>
      <c r="G47" t="s">
        <v>299</v>
      </c>
      <c r="H47" t="s">
        <v>304</v>
      </c>
      <c r="I47" t="s">
        <v>251</v>
      </c>
      <c r="J47" cm="1">
        <f t="array" aca="1" ref="J47" ca="1">IFERROR(VALUE(LOOKUP(10^10, --TRIM(MID(SUBSTITUTE(E47," ",REPT(" ",100)), ROW(INDIRECT("1:10"))*100-99, 100)))), "")</f>
        <v>10</v>
      </c>
      <c r="K47" t="s">
        <v>311</v>
      </c>
    </row>
    <row r="48" spans="1:11" x14ac:dyDescent="0.3">
      <c r="A48" t="s">
        <v>96</v>
      </c>
      <c r="B48" s="4" t="s">
        <v>363</v>
      </c>
      <c r="C48" s="3">
        <v>36999</v>
      </c>
      <c r="D48">
        <v>4.5</v>
      </c>
      <c r="E48" t="s">
        <v>266</v>
      </c>
      <c r="F48">
        <v>5500</v>
      </c>
      <c r="G48" t="s">
        <v>299</v>
      </c>
      <c r="H48" t="s">
        <v>305</v>
      </c>
      <c r="I48" t="s">
        <v>246</v>
      </c>
      <c r="J48" cm="1">
        <f t="array" aca="1" ref="J48" ca="1">IFERROR(VALUE(LOOKUP(10^10, --TRIM(MID(SUBSTITUTE(E48," ",REPT(" ",100)), ROW(INDIRECT("1:10"))*100-99, 100)))), "")</f>
        <v>50</v>
      </c>
      <c r="K48" t="s">
        <v>309</v>
      </c>
    </row>
    <row r="49" spans="1:11" x14ac:dyDescent="0.3">
      <c r="A49" t="s">
        <v>96</v>
      </c>
      <c r="B49" s="4" t="s">
        <v>364</v>
      </c>
      <c r="C49" s="3">
        <v>43999</v>
      </c>
      <c r="D49">
        <v>4.5999999999999996</v>
      </c>
      <c r="E49" t="s">
        <v>266</v>
      </c>
      <c r="F49">
        <v>5500</v>
      </c>
      <c r="G49" t="s">
        <v>298</v>
      </c>
      <c r="H49" t="s">
        <v>303</v>
      </c>
      <c r="I49" t="s">
        <v>246</v>
      </c>
      <c r="J49" cm="1">
        <f t="array" aca="1" ref="J49" ca="1">IFERROR(VALUE(LOOKUP(10^10, --TRIM(MID(SUBSTITUTE(E49," ",REPT(" ",100)), ROW(INDIRECT("1:10"))*100-99, 100)))), "")</f>
        <v>50</v>
      </c>
      <c r="K49" t="s">
        <v>309</v>
      </c>
    </row>
    <row r="50" spans="1:11" x14ac:dyDescent="0.3">
      <c r="A50" t="s">
        <v>138</v>
      </c>
      <c r="B50" s="4" t="s">
        <v>358</v>
      </c>
      <c r="C50" s="3">
        <v>35990</v>
      </c>
      <c r="D50">
        <v>4.0999999999999996</v>
      </c>
      <c r="E50" t="s">
        <v>273</v>
      </c>
      <c r="F50">
        <v>4600</v>
      </c>
      <c r="G50" t="s">
        <v>299</v>
      </c>
      <c r="H50" t="s">
        <v>305</v>
      </c>
      <c r="I50" t="s">
        <v>245</v>
      </c>
      <c r="J50" cm="1">
        <f t="array" aca="1" ref="J50" ca="1">IFERROR(VALUE(LOOKUP(10^10, --TRIM(MID(SUBSTITUTE(E50," ",REPT(" ",100)), ROW(INDIRECT("1:10"))*100-99, 100)))), "")</f>
        <v>32</v>
      </c>
      <c r="K50" t="s">
        <v>309</v>
      </c>
    </row>
    <row r="51" spans="1:11" x14ac:dyDescent="0.3">
      <c r="A51" t="s">
        <v>96</v>
      </c>
      <c r="B51" s="4" t="s">
        <v>332</v>
      </c>
      <c r="C51" s="3">
        <v>34999</v>
      </c>
      <c r="D51">
        <v>4.5</v>
      </c>
      <c r="E51" t="s">
        <v>266</v>
      </c>
      <c r="F51">
        <v>5500</v>
      </c>
      <c r="G51" t="s">
        <v>299</v>
      </c>
      <c r="H51" t="s">
        <v>305</v>
      </c>
      <c r="I51" t="s">
        <v>246</v>
      </c>
      <c r="J51" cm="1">
        <f t="array" aca="1" ref="J51" ca="1">IFERROR(VALUE(LOOKUP(10^10, --TRIM(MID(SUBSTITUTE(E51," ",REPT(" ",100)), ROW(INDIRECT("1:10"))*100-99, 100)))), "")</f>
        <v>50</v>
      </c>
      <c r="K51" t="s">
        <v>309</v>
      </c>
    </row>
    <row r="52" spans="1:11" x14ac:dyDescent="0.3">
      <c r="A52" t="s">
        <v>106</v>
      </c>
      <c r="B52" s="4" t="s">
        <v>365</v>
      </c>
      <c r="C52" s="3">
        <v>44999</v>
      </c>
      <c r="D52">
        <v>4.3</v>
      </c>
      <c r="E52" t="s">
        <v>277</v>
      </c>
      <c r="F52">
        <v>4926</v>
      </c>
      <c r="G52" t="s">
        <v>298</v>
      </c>
      <c r="H52" t="s">
        <v>304</v>
      </c>
      <c r="I52" t="s">
        <v>245</v>
      </c>
      <c r="J52" cm="1">
        <f t="array" aca="1" ref="J52" ca="1">IFERROR(VALUE(LOOKUP(10^10, --TRIM(MID(SUBSTITUTE(E52," ",REPT(" ",100)), ROW(INDIRECT("1:10"))*100-99, 100)))), "")</f>
        <v>10.8</v>
      </c>
      <c r="K52" t="s">
        <v>309</v>
      </c>
    </row>
    <row r="53" spans="1:11" x14ac:dyDescent="0.3">
      <c r="A53" t="s">
        <v>147</v>
      </c>
      <c r="B53" s="4" t="s">
        <v>366</v>
      </c>
      <c r="C53" s="3">
        <v>44999</v>
      </c>
      <c r="D53">
        <v>3.9</v>
      </c>
      <c r="E53" t="s">
        <v>278</v>
      </c>
      <c r="F53">
        <v>4200</v>
      </c>
      <c r="G53" t="s">
        <v>299</v>
      </c>
      <c r="H53" t="s">
        <v>305</v>
      </c>
      <c r="I53" t="s">
        <v>252</v>
      </c>
      <c r="J53">
        <v>0</v>
      </c>
      <c r="K53" t="s">
        <v>312</v>
      </c>
    </row>
    <row r="54" spans="1:11" x14ac:dyDescent="0.3">
      <c r="A54" t="s">
        <v>99</v>
      </c>
      <c r="B54" s="4" t="s">
        <v>367</v>
      </c>
      <c r="C54" s="3">
        <v>35555</v>
      </c>
      <c r="D54">
        <v>4.0999999999999996</v>
      </c>
      <c r="E54" t="s">
        <v>261</v>
      </c>
      <c r="F54">
        <v>4500</v>
      </c>
      <c r="G54" t="s">
        <v>299</v>
      </c>
      <c r="H54" t="s">
        <v>304</v>
      </c>
      <c r="I54" t="s">
        <v>245</v>
      </c>
      <c r="J54">
        <v>0</v>
      </c>
      <c r="K54" t="s">
        <v>307</v>
      </c>
    </row>
    <row r="55" spans="1:11" x14ac:dyDescent="0.3">
      <c r="A55" t="s">
        <v>96</v>
      </c>
      <c r="B55" s="4" t="s">
        <v>368</v>
      </c>
      <c r="C55" s="3">
        <v>38699</v>
      </c>
      <c r="D55">
        <v>4.5</v>
      </c>
      <c r="E55" t="s">
        <v>279</v>
      </c>
      <c r="F55">
        <v>4600</v>
      </c>
      <c r="G55" t="s">
        <v>298</v>
      </c>
      <c r="H55" t="s">
        <v>305</v>
      </c>
      <c r="I55" t="s">
        <v>246</v>
      </c>
      <c r="J55" cm="1">
        <f t="array" aca="1" ref="J55" ca="1">IFERROR(VALUE(LOOKUP(10^10, --TRIM(MID(SUBSTITUTE(E55," ",REPT(" ",100)), ROW(INDIRECT("1:10"))*100-99, 100)))), "")</f>
        <v>50</v>
      </c>
      <c r="K55" t="s">
        <v>307</v>
      </c>
    </row>
    <row r="56" spans="1:11" x14ac:dyDescent="0.3">
      <c r="A56" t="s">
        <v>96</v>
      </c>
      <c r="B56" s="4" t="s">
        <v>344</v>
      </c>
      <c r="C56" s="3">
        <v>42999</v>
      </c>
      <c r="D56">
        <v>4.5999999999999996</v>
      </c>
      <c r="E56" t="s">
        <v>266</v>
      </c>
      <c r="F56">
        <v>5500</v>
      </c>
      <c r="G56" t="s">
        <v>298</v>
      </c>
      <c r="H56" t="s">
        <v>303</v>
      </c>
      <c r="I56" t="s">
        <v>246</v>
      </c>
      <c r="J56" cm="1">
        <f t="array" aca="1" ref="J56" ca="1">IFERROR(VALUE(LOOKUP(10^10, --TRIM(MID(SUBSTITUTE(E56," ",REPT(" ",100)), ROW(INDIRECT("1:10"))*100-99, 100)))), "")</f>
        <v>50</v>
      </c>
      <c r="K56" t="s">
        <v>311</v>
      </c>
    </row>
    <row r="57" spans="1:11" x14ac:dyDescent="0.3">
      <c r="A57" t="s">
        <v>96</v>
      </c>
      <c r="B57" s="4" t="s">
        <v>352</v>
      </c>
      <c r="C57" s="3">
        <v>42999</v>
      </c>
      <c r="D57">
        <v>4.5999999999999996</v>
      </c>
      <c r="E57" t="s">
        <v>266</v>
      </c>
      <c r="F57">
        <v>5500</v>
      </c>
      <c r="G57" t="s">
        <v>298</v>
      </c>
      <c r="H57" t="s">
        <v>303</v>
      </c>
      <c r="I57" t="s">
        <v>246</v>
      </c>
      <c r="J57" cm="1">
        <f t="array" aca="1" ref="J57" ca="1">IFERROR(VALUE(LOOKUP(10^10, --TRIM(MID(SUBSTITUTE(E57," ",REPT(" ",100)), ROW(INDIRECT("1:10"))*100-99, 100)))), "")</f>
        <v>50</v>
      </c>
      <c r="K57" t="s">
        <v>309</v>
      </c>
    </row>
    <row r="58" spans="1:11" x14ac:dyDescent="0.3">
      <c r="A58" t="s">
        <v>96</v>
      </c>
      <c r="B58" s="4" t="s">
        <v>364</v>
      </c>
      <c r="C58" s="3">
        <v>43999</v>
      </c>
      <c r="D58">
        <v>4.5999999999999996</v>
      </c>
      <c r="E58" t="s">
        <v>266</v>
      </c>
      <c r="F58">
        <v>5500</v>
      </c>
      <c r="G58" t="s">
        <v>298</v>
      </c>
      <c r="H58" t="s">
        <v>303</v>
      </c>
      <c r="I58" t="s">
        <v>246</v>
      </c>
      <c r="J58" cm="1">
        <f t="array" aca="1" ref="J58" ca="1">IFERROR(VALUE(LOOKUP(10^10, --TRIM(MID(SUBSTITUTE(E58," ",REPT(" ",100)), ROW(INDIRECT("1:10"))*100-99, 100)))), "")</f>
        <v>50</v>
      </c>
      <c r="K58" t="s">
        <v>309</v>
      </c>
    </row>
    <row r="59" spans="1:11" x14ac:dyDescent="0.3">
      <c r="A59" t="s">
        <v>108</v>
      </c>
      <c r="B59" s="4" t="s">
        <v>359</v>
      </c>
      <c r="C59" s="3">
        <v>44990</v>
      </c>
      <c r="D59">
        <v>4.5</v>
      </c>
      <c r="E59" t="s">
        <v>274</v>
      </c>
      <c r="F59">
        <v>4700</v>
      </c>
      <c r="G59" t="s">
        <v>298</v>
      </c>
      <c r="H59" t="s">
        <v>305</v>
      </c>
      <c r="I59" t="s">
        <v>245</v>
      </c>
      <c r="J59" cm="1">
        <f t="array" aca="1" ref="J59" ca="1">IFERROR(VALUE(LOOKUP(10^10, --TRIM(MID(SUBSTITUTE(E59," ",REPT(" ",100)), ROW(INDIRECT("1:10"))*100-99, 100)))), "")</f>
        <v>32</v>
      </c>
      <c r="K59" t="s">
        <v>309</v>
      </c>
    </row>
    <row r="60" spans="1:11" x14ac:dyDescent="0.3">
      <c r="A60" t="s">
        <v>90</v>
      </c>
      <c r="B60" s="4" t="s">
        <v>340</v>
      </c>
      <c r="C60" s="3">
        <v>38000</v>
      </c>
      <c r="D60">
        <v>4</v>
      </c>
      <c r="E60" t="s">
        <v>290</v>
      </c>
      <c r="F60">
        <v>5200</v>
      </c>
      <c r="G60" t="s">
        <v>298</v>
      </c>
      <c r="H60" t="s">
        <v>303</v>
      </c>
      <c r="I60" t="s">
        <v>246</v>
      </c>
      <c r="J60" cm="1">
        <f t="array" aca="1" ref="J60" ca="1">IFERROR(VALUE(LOOKUP(10^10, --TRIM(MID(SUBSTITUTE(E60," ",REPT(" ",100)), ROW(INDIRECT("1:10"))*100-99, 100)))), "")</f>
        <v>50</v>
      </c>
      <c r="K60" t="s">
        <v>309</v>
      </c>
    </row>
    <row r="61" spans="1:11" x14ac:dyDescent="0.3">
      <c r="A61" t="s">
        <v>90</v>
      </c>
      <c r="B61" s="4" t="s">
        <v>320</v>
      </c>
      <c r="C61" s="3">
        <v>41999</v>
      </c>
      <c r="D61">
        <v>4</v>
      </c>
      <c r="E61" t="s">
        <v>290</v>
      </c>
      <c r="F61">
        <v>5200</v>
      </c>
      <c r="G61" t="s">
        <v>298</v>
      </c>
      <c r="H61" t="s">
        <v>303</v>
      </c>
      <c r="I61" t="s">
        <v>246</v>
      </c>
      <c r="J61" cm="1">
        <f t="array" aca="1" ref="J61" ca="1">IFERROR(VALUE(LOOKUP(10^10, --TRIM(MID(SUBSTITUTE(E61," ",REPT(" ",100)), ROW(INDIRECT("1:10"))*100-99, 100)))), "")</f>
        <v>50</v>
      </c>
      <c r="K61" t="s">
        <v>309</v>
      </c>
    </row>
    <row r="62" spans="1:11" x14ac:dyDescent="0.3">
      <c r="A62" t="s">
        <v>92</v>
      </c>
      <c r="B62" s="4" t="s">
        <v>369</v>
      </c>
      <c r="C62" s="3">
        <v>49999</v>
      </c>
      <c r="D62">
        <v>4.5999999999999996</v>
      </c>
      <c r="E62" t="s">
        <v>257</v>
      </c>
      <c r="F62">
        <v>3900</v>
      </c>
      <c r="G62" t="s">
        <v>299</v>
      </c>
      <c r="H62" t="s">
        <v>305</v>
      </c>
      <c r="I62" t="s">
        <v>249</v>
      </c>
      <c r="J62" cm="1">
        <f t="array" aca="1" ref="J62" ca="1">IFERROR(VALUE(LOOKUP(10^10, --TRIM(MID(SUBSTITUTE(E62," ",REPT(" ",100)), ROW(INDIRECT("1:10"))*100-99, 100)))), "")</f>
        <v>12</v>
      </c>
      <c r="K62" t="s">
        <v>309</v>
      </c>
    </row>
    <row r="63" spans="1:11" x14ac:dyDescent="0.3">
      <c r="A63" t="s">
        <v>104</v>
      </c>
      <c r="B63" s="4" t="s">
        <v>370</v>
      </c>
      <c r="C63" s="3">
        <v>41990</v>
      </c>
      <c r="D63">
        <v>4.5</v>
      </c>
      <c r="E63" t="s">
        <v>263</v>
      </c>
      <c r="F63">
        <v>5160</v>
      </c>
      <c r="G63" t="s">
        <v>299</v>
      </c>
      <c r="H63" t="s">
        <v>305</v>
      </c>
      <c r="I63" t="s">
        <v>246</v>
      </c>
      <c r="J63">
        <v>0</v>
      </c>
      <c r="K63" t="s">
        <v>309</v>
      </c>
    </row>
    <row r="64" spans="1:11" x14ac:dyDescent="0.3">
      <c r="A64" t="s">
        <v>101</v>
      </c>
      <c r="B64" s="4" t="s">
        <v>333</v>
      </c>
      <c r="C64" s="3">
        <v>54999</v>
      </c>
      <c r="D64">
        <v>4.5999999999999996</v>
      </c>
      <c r="E64" t="s">
        <v>262</v>
      </c>
      <c r="F64">
        <v>0</v>
      </c>
      <c r="G64" t="s">
        <v>300</v>
      </c>
      <c r="H64" t="s">
        <v>304</v>
      </c>
      <c r="I64" t="s">
        <v>249</v>
      </c>
      <c r="J64" cm="1">
        <f t="array" aca="1" ref="J64" ca="1">IFERROR(VALUE(LOOKUP(10^10, --TRIM(MID(SUBSTITUTE(E64," ",REPT(" ",100)), ROW(INDIRECT("1:10"))*100-99, 100)))), "")</f>
        <v>12</v>
      </c>
      <c r="K64" t="s">
        <v>307</v>
      </c>
    </row>
    <row r="65" spans="1:11" x14ac:dyDescent="0.3">
      <c r="A65" t="s">
        <v>101</v>
      </c>
      <c r="B65" s="4" t="s">
        <v>371</v>
      </c>
      <c r="C65" s="3">
        <v>48900</v>
      </c>
      <c r="D65">
        <v>4.5999999999999996</v>
      </c>
      <c r="E65" t="s">
        <v>262</v>
      </c>
      <c r="F65">
        <v>0</v>
      </c>
      <c r="G65" t="s">
        <v>300</v>
      </c>
      <c r="H65" t="s">
        <v>304</v>
      </c>
      <c r="I65" t="s">
        <v>249</v>
      </c>
      <c r="J65" cm="1">
        <f t="array" aca="1" ref="J65" ca="1">IFERROR(VALUE(LOOKUP(10^10, --TRIM(MID(SUBSTITUTE(E65," ",REPT(" ",100)), ROW(INDIRECT("1:10"))*100-99, 100)))), "")</f>
        <v>12</v>
      </c>
      <c r="K65" t="s">
        <v>296</v>
      </c>
    </row>
    <row r="66" spans="1:11" x14ac:dyDescent="0.3">
      <c r="A66" t="s">
        <v>101</v>
      </c>
      <c r="B66" s="4" t="s">
        <v>372</v>
      </c>
      <c r="C66" s="3">
        <v>0</v>
      </c>
      <c r="D66">
        <v>4.5</v>
      </c>
      <c r="E66" t="s">
        <v>289</v>
      </c>
      <c r="F66">
        <v>0</v>
      </c>
      <c r="G66" t="s">
        <v>300</v>
      </c>
      <c r="H66" t="s">
        <v>306</v>
      </c>
      <c r="I66" t="s">
        <v>253</v>
      </c>
      <c r="J66">
        <v>7</v>
      </c>
      <c r="K66" t="s">
        <v>296</v>
      </c>
    </row>
    <row r="67" spans="1:11" x14ac:dyDescent="0.3">
      <c r="A67" t="s">
        <v>101</v>
      </c>
      <c r="B67" s="4" t="s">
        <v>373</v>
      </c>
      <c r="C67" s="3">
        <v>47900</v>
      </c>
      <c r="D67">
        <v>4.5999999999999996</v>
      </c>
      <c r="E67" t="s">
        <v>289</v>
      </c>
      <c r="F67">
        <v>0</v>
      </c>
      <c r="G67" t="s">
        <v>300</v>
      </c>
      <c r="H67" t="s">
        <v>306</v>
      </c>
      <c r="I67" t="s">
        <v>249</v>
      </c>
      <c r="J67">
        <v>7</v>
      </c>
      <c r="K67" t="s">
        <v>296</v>
      </c>
    </row>
    <row r="68" spans="1:11" x14ac:dyDescent="0.3">
      <c r="A68" t="s">
        <v>101</v>
      </c>
      <c r="B68" s="4" t="s">
        <v>374</v>
      </c>
      <c r="C68" s="3">
        <v>47900</v>
      </c>
      <c r="D68">
        <v>4.5999999999999996</v>
      </c>
      <c r="E68" t="s">
        <v>289</v>
      </c>
      <c r="F68">
        <v>0</v>
      </c>
      <c r="G68" t="s">
        <v>300</v>
      </c>
      <c r="H68" t="s">
        <v>306</v>
      </c>
      <c r="I68" t="s">
        <v>249</v>
      </c>
      <c r="J68">
        <v>7</v>
      </c>
      <c r="K68" t="s">
        <v>296</v>
      </c>
    </row>
    <row r="69" spans="1:11" x14ac:dyDescent="0.3">
      <c r="A69" t="s">
        <v>92</v>
      </c>
      <c r="B69" s="4" t="s">
        <v>375</v>
      </c>
      <c r="C69" s="3">
        <v>41999</v>
      </c>
      <c r="D69">
        <v>4.2</v>
      </c>
      <c r="E69" t="s">
        <v>280</v>
      </c>
      <c r="F69">
        <v>5000</v>
      </c>
      <c r="G69" t="s">
        <v>299</v>
      </c>
      <c r="H69" t="s">
        <v>304</v>
      </c>
      <c r="I69" t="s">
        <v>245</v>
      </c>
      <c r="J69" cm="1">
        <f t="array" aca="1" ref="J69" ca="1">IFERROR(VALUE(LOOKUP(10^10, --TRIM(MID(SUBSTITUTE(E69," ",REPT(" ",100)), ROW(INDIRECT("1:10"))*100-99, 100)))), "")</f>
        <v>32</v>
      </c>
      <c r="K69" t="s">
        <v>296</v>
      </c>
    </row>
    <row r="70" spans="1:11" x14ac:dyDescent="0.3">
      <c r="A70" t="s">
        <v>101</v>
      </c>
      <c r="B70" s="4" t="s">
        <v>376</v>
      </c>
      <c r="C70" s="3">
        <v>47900</v>
      </c>
      <c r="D70">
        <v>4.5999999999999996</v>
      </c>
      <c r="E70" t="s">
        <v>289</v>
      </c>
      <c r="F70">
        <v>0</v>
      </c>
      <c r="G70" t="s">
        <v>300</v>
      </c>
      <c r="H70" t="s">
        <v>306</v>
      </c>
      <c r="I70" t="s">
        <v>249</v>
      </c>
      <c r="J70">
        <v>7</v>
      </c>
      <c r="K70" t="s">
        <v>309</v>
      </c>
    </row>
    <row r="71" spans="1:11" x14ac:dyDescent="0.3">
      <c r="A71" t="s">
        <v>159</v>
      </c>
      <c r="B71" s="4" t="s">
        <v>377</v>
      </c>
      <c r="C71" s="3">
        <v>26999</v>
      </c>
      <c r="D71">
        <v>4.5</v>
      </c>
      <c r="E71" t="s">
        <v>293</v>
      </c>
      <c r="F71">
        <v>5000</v>
      </c>
      <c r="G71" t="s">
        <v>299</v>
      </c>
      <c r="H71" t="s">
        <v>305</v>
      </c>
      <c r="I71" t="s">
        <v>254</v>
      </c>
      <c r="J71" cm="1">
        <f t="array" aca="1" ref="J71" ca="1">IFERROR(VALUE(LOOKUP(10^10, --TRIM(MID(SUBSTITUTE(E71," ",REPT(" ",100)), ROW(INDIRECT("1:10"))*100-99, 100)))), "")</f>
        <v>32</v>
      </c>
      <c r="K71" t="s">
        <v>296</v>
      </c>
    </row>
    <row r="72" spans="1:11" x14ac:dyDescent="0.3">
      <c r="A72" t="s">
        <v>159</v>
      </c>
      <c r="B72" s="4" t="s">
        <v>378</v>
      </c>
      <c r="C72" s="3">
        <v>26999</v>
      </c>
      <c r="D72">
        <v>4.5</v>
      </c>
      <c r="E72" t="s">
        <v>293</v>
      </c>
      <c r="F72">
        <v>5000</v>
      </c>
      <c r="G72" t="s">
        <v>299</v>
      </c>
      <c r="H72" t="s">
        <v>305</v>
      </c>
      <c r="I72" t="s">
        <v>254</v>
      </c>
      <c r="J72" cm="1">
        <f t="array" aca="1" ref="J72" ca="1">IFERROR(VALUE(LOOKUP(10^10, --TRIM(MID(SUBSTITUTE(E72," ",REPT(" ",100)), ROW(INDIRECT("1:10"))*100-99, 100)))), "")</f>
        <v>32</v>
      </c>
      <c r="K72" t="s">
        <v>308</v>
      </c>
    </row>
    <row r="73" spans="1:11" x14ac:dyDescent="0.3">
      <c r="A73" t="s">
        <v>159</v>
      </c>
      <c r="B73" s="4" t="s">
        <v>379</v>
      </c>
      <c r="C73" s="3">
        <v>26999</v>
      </c>
      <c r="D73">
        <v>4.5</v>
      </c>
      <c r="E73" t="s">
        <v>293</v>
      </c>
      <c r="F73">
        <v>5000</v>
      </c>
      <c r="G73" t="s">
        <v>299</v>
      </c>
      <c r="H73" t="s">
        <v>305</v>
      </c>
      <c r="I73" t="s">
        <v>254</v>
      </c>
      <c r="J73" cm="1">
        <f t="array" aca="1" ref="J73" ca="1">IFERROR(VALUE(LOOKUP(10^10, --TRIM(MID(SUBSTITUTE(E73," ",REPT(" ",100)), ROW(INDIRECT("1:10"))*100-99, 100)))), "")</f>
        <v>32</v>
      </c>
      <c r="K73" t="s">
        <v>308</v>
      </c>
    </row>
    <row r="74" spans="1:11" x14ac:dyDescent="0.3">
      <c r="A74" t="s">
        <v>96</v>
      </c>
      <c r="B74" s="4" t="s">
        <v>380</v>
      </c>
      <c r="C74" s="3">
        <v>33990</v>
      </c>
      <c r="D74">
        <v>4.5</v>
      </c>
      <c r="E74" t="s">
        <v>266</v>
      </c>
      <c r="F74">
        <v>5000</v>
      </c>
      <c r="G74" t="s">
        <v>298</v>
      </c>
      <c r="H74" t="s">
        <v>305</v>
      </c>
      <c r="I74" t="s">
        <v>246</v>
      </c>
      <c r="J74" cm="1">
        <f t="array" aca="1" ref="J74" ca="1">IFERROR(VALUE(LOOKUP(10^10, --TRIM(MID(SUBSTITUTE(E74," ",REPT(" ",100)), ROW(INDIRECT("1:10"))*100-99, 100)))), "")</f>
        <v>50</v>
      </c>
      <c r="K74" t="s">
        <v>308</v>
      </c>
    </row>
    <row r="75" spans="1:11" x14ac:dyDescent="0.3">
      <c r="A75" t="s">
        <v>101</v>
      </c>
      <c r="B75" s="4" t="s">
        <v>372</v>
      </c>
      <c r="C75" s="3">
        <v>39900</v>
      </c>
      <c r="D75">
        <v>4.5</v>
      </c>
      <c r="E75" t="s">
        <v>289</v>
      </c>
      <c r="F75">
        <v>0</v>
      </c>
      <c r="G75" t="s">
        <v>300</v>
      </c>
      <c r="H75" t="s">
        <v>306</v>
      </c>
      <c r="I75" t="s">
        <v>253</v>
      </c>
      <c r="J75">
        <v>7</v>
      </c>
      <c r="K75" t="s">
        <v>308</v>
      </c>
    </row>
    <row r="76" spans="1:11" x14ac:dyDescent="0.3">
      <c r="A76" t="s">
        <v>164</v>
      </c>
      <c r="B76" s="4" t="s">
        <v>381</v>
      </c>
      <c r="C76" s="3">
        <v>47999</v>
      </c>
      <c r="D76">
        <v>4.4000000000000004</v>
      </c>
      <c r="E76" t="s">
        <v>294</v>
      </c>
      <c r="F76">
        <v>4200</v>
      </c>
      <c r="G76" t="s">
        <v>298</v>
      </c>
      <c r="H76" t="s">
        <v>305</v>
      </c>
      <c r="I76" t="s">
        <v>251</v>
      </c>
      <c r="J76">
        <v>40</v>
      </c>
      <c r="K76" t="s">
        <v>296</v>
      </c>
    </row>
    <row r="77" spans="1:11" x14ac:dyDescent="0.3">
      <c r="A77" t="s">
        <v>106</v>
      </c>
      <c r="B77" s="4" t="s">
        <v>382</v>
      </c>
      <c r="C77" s="3">
        <v>43999</v>
      </c>
      <c r="D77">
        <v>4.3</v>
      </c>
      <c r="E77" t="s">
        <v>281</v>
      </c>
      <c r="F77">
        <v>4410</v>
      </c>
      <c r="G77" t="s">
        <v>302</v>
      </c>
      <c r="H77" t="s">
        <v>304</v>
      </c>
      <c r="I77" t="s">
        <v>249</v>
      </c>
      <c r="J77" cm="1">
        <f t="array" aca="1" ref="J77" ca="1">IFERROR(VALUE(LOOKUP(10^10, --TRIM(MID(SUBSTITUTE(E77," ",REPT(" ",100)), ROW(INDIRECT("1:10"))*100-99, 100)))), "")</f>
        <v>8</v>
      </c>
      <c r="K77" t="s">
        <v>309</v>
      </c>
    </row>
    <row r="78" spans="1:11" x14ac:dyDescent="0.3">
      <c r="A78" t="s">
        <v>92</v>
      </c>
      <c r="B78" s="4" t="s">
        <v>375</v>
      </c>
      <c r="C78" s="3">
        <v>41999</v>
      </c>
      <c r="D78">
        <v>4.2</v>
      </c>
      <c r="E78" t="s">
        <v>280</v>
      </c>
      <c r="F78">
        <v>5000</v>
      </c>
      <c r="G78" t="s">
        <v>299</v>
      </c>
      <c r="H78" t="s">
        <v>304</v>
      </c>
      <c r="I78" t="s">
        <v>245</v>
      </c>
      <c r="J78" cm="1">
        <f t="array" aca="1" ref="J78" ca="1">IFERROR(VALUE(LOOKUP(10^10, --TRIM(MID(SUBSTITUTE(E78," ",REPT(" ",100)), ROW(INDIRECT("1:10"))*100-99, 100)))), "")</f>
        <v>32</v>
      </c>
      <c r="K78" t="s">
        <v>312</v>
      </c>
    </row>
    <row r="79" spans="1:11" x14ac:dyDescent="0.3">
      <c r="A79" t="s">
        <v>106</v>
      </c>
      <c r="B79" s="4" t="s">
        <v>365</v>
      </c>
      <c r="C79" s="3">
        <v>44999</v>
      </c>
      <c r="D79">
        <v>4.3</v>
      </c>
      <c r="E79" t="s">
        <v>277</v>
      </c>
      <c r="F79">
        <v>4926</v>
      </c>
      <c r="G79" t="s">
        <v>298</v>
      </c>
      <c r="H79" t="s">
        <v>304</v>
      </c>
      <c r="I79" t="s">
        <v>245</v>
      </c>
      <c r="J79" cm="1">
        <f t="array" aca="1" ref="J79" ca="1">IFERROR(VALUE(LOOKUP(10^10, --TRIM(MID(SUBSTITUTE(E79," ",REPT(" ",100)), ROW(INDIRECT("1:10"))*100-99, 100)))), "")</f>
        <v>10.8</v>
      </c>
      <c r="K79" t="s">
        <v>309</v>
      </c>
    </row>
    <row r="80" spans="1:11" x14ac:dyDescent="0.3">
      <c r="A80" t="s">
        <v>101</v>
      </c>
      <c r="B80" s="4" t="s">
        <v>374</v>
      </c>
      <c r="C80" s="3">
        <v>47900</v>
      </c>
      <c r="D80">
        <v>4.5999999999999996</v>
      </c>
      <c r="E80" t="s">
        <v>289</v>
      </c>
      <c r="F80">
        <v>0</v>
      </c>
      <c r="G80" t="s">
        <v>300</v>
      </c>
      <c r="H80" t="s">
        <v>306</v>
      </c>
      <c r="I80" t="s">
        <v>249</v>
      </c>
      <c r="J80">
        <v>7</v>
      </c>
      <c r="K80" t="s">
        <v>312</v>
      </c>
    </row>
    <row r="81" spans="1:11" x14ac:dyDescent="0.3">
      <c r="A81" t="s">
        <v>101</v>
      </c>
      <c r="B81" s="4" t="s">
        <v>373</v>
      </c>
      <c r="C81" s="3">
        <v>47900</v>
      </c>
      <c r="D81">
        <v>4.5999999999999996</v>
      </c>
      <c r="E81" t="s">
        <v>289</v>
      </c>
      <c r="F81">
        <v>0</v>
      </c>
      <c r="G81" t="s">
        <v>300</v>
      </c>
      <c r="H81" t="s">
        <v>306</v>
      </c>
      <c r="I81" t="s">
        <v>249</v>
      </c>
      <c r="J81">
        <v>7</v>
      </c>
      <c r="K81" t="s">
        <v>296</v>
      </c>
    </row>
    <row r="82" spans="1:11" x14ac:dyDescent="0.3">
      <c r="A82" t="s">
        <v>164</v>
      </c>
      <c r="B82" s="4" t="s">
        <v>383</v>
      </c>
      <c r="C82" s="3">
        <v>25999</v>
      </c>
      <c r="D82">
        <v>4.4000000000000004</v>
      </c>
      <c r="E82" t="s">
        <v>282</v>
      </c>
      <c r="F82">
        <v>5200</v>
      </c>
      <c r="G82" t="s">
        <v>299</v>
      </c>
      <c r="H82" t="s">
        <v>305</v>
      </c>
      <c r="I82" t="s">
        <v>245</v>
      </c>
      <c r="J82" cm="1">
        <f t="array" aca="1" ref="J82" ca="1">IFERROR(VALUE(LOOKUP(10^10, --TRIM(MID(SUBSTITUTE(E82," ",REPT(" ",100)), ROW(INDIRECT("1:10"))*100-99, 100)))), "")</f>
        <v>32</v>
      </c>
      <c r="K82" t="s">
        <v>296</v>
      </c>
    </row>
    <row r="83" spans="1:11" x14ac:dyDescent="0.3">
      <c r="A83" t="s">
        <v>92</v>
      </c>
      <c r="B83" s="4" t="s">
        <v>384</v>
      </c>
      <c r="C83" s="3">
        <v>36999</v>
      </c>
      <c r="D83">
        <v>4.2</v>
      </c>
      <c r="E83" t="s">
        <v>267</v>
      </c>
      <c r="F83">
        <v>5000</v>
      </c>
      <c r="G83" t="s">
        <v>298</v>
      </c>
      <c r="H83" t="s">
        <v>305</v>
      </c>
      <c r="I83" t="s">
        <v>245</v>
      </c>
      <c r="J83" cm="1">
        <f t="array" aca="1" ref="J83" ca="1">IFERROR(VALUE(LOOKUP(10^10, --TRIM(MID(SUBSTITUTE(E83," ",REPT(" ",100)), ROW(INDIRECT("1:10"))*100-99, 100)))), "")</f>
        <v>12</v>
      </c>
      <c r="K83" t="s">
        <v>309</v>
      </c>
    </row>
    <row r="84" spans="1:11" x14ac:dyDescent="0.3">
      <c r="A84" t="s">
        <v>108</v>
      </c>
      <c r="B84" s="4" t="s">
        <v>385</v>
      </c>
      <c r="C84" s="3">
        <v>20999</v>
      </c>
      <c r="D84">
        <v>4.4000000000000004</v>
      </c>
      <c r="E84" t="s">
        <v>283</v>
      </c>
      <c r="F84">
        <v>5000</v>
      </c>
      <c r="G84" t="s">
        <v>299</v>
      </c>
      <c r="H84" t="s">
        <v>305</v>
      </c>
      <c r="I84" t="s">
        <v>245</v>
      </c>
      <c r="J84" cm="1">
        <f t="array" aca="1" ref="J84" ca="1">IFERROR(VALUE(LOOKUP(10^10, --TRIM(MID(SUBSTITUTE(E84," ",REPT(" ",100)), ROW(INDIRECT("1:10"))*100-99, 100)))), "")</f>
        <v>32</v>
      </c>
      <c r="K84" t="s">
        <v>309</v>
      </c>
    </row>
    <row r="85" spans="1:11" x14ac:dyDescent="0.3">
      <c r="A85" t="s">
        <v>159</v>
      </c>
      <c r="B85" s="4" t="s">
        <v>377</v>
      </c>
      <c r="C85" s="3">
        <v>26999</v>
      </c>
      <c r="D85">
        <v>4.5</v>
      </c>
      <c r="E85" t="s">
        <v>293</v>
      </c>
      <c r="F85">
        <v>5000</v>
      </c>
      <c r="G85" t="s">
        <v>299</v>
      </c>
      <c r="H85" t="s">
        <v>305</v>
      </c>
      <c r="I85" t="s">
        <v>254</v>
      </c>
      <c r="J85" cm="1">
        <f t="array" aca="1" ref="J85" ca="1">IFERROR(VALUE(LOOKUP(10^10, --TRIM(MID(SUBSTITUTE(E85," ",REPT(" ",100)), ROW(INDIRECT("1:10"))*100-99, 100)))), "")</f>
        <v>32</v>
      </c>
      <c r="K85" t="s">
        <v>311</v>
      </c>
    </row>
    <row r="86" spans="1:11" x14ac:dyDescent="0.3">
      <c r="A86" t="s">
        <v>96</v>
      </c>
      <c r="B86" s="4" t="s">
        <v>386</v>
      </c>
      <c r="C86" s="3">
        <v>36999</v>
      </c>
      <c r="D86">
        <v>4.5</v>
      </c>
      <c r="E86" t="s">
        <v>266</v>
      </c>
      <c r="F86">
        <v>6000</v>
      </c>
      <c r="G86" t="s">
        <v>299</v>
      </c>
      <c r="H86" t="s">
        <v>305</v>
      </c>
      <c r="I86" t="s">
        <v>246</v>
      </c>
      <c r="J86" cm="1">
        <f t="array" aca="1" ref="J86" ca="1">IFERROR(VALUE(LOOKUP(10^10, --TRIM(MID(SUBSTITUTE(E86," ",REPT(" ",100)), ROW(INDIRECT("1:10"))*100-99, 100)))), "")</f>
        <v>50</v>
      </c>
      <c r="K86" t="s">
        <v>308</v>
      </c>
    </row>
    <row r="87" spans="1:11" x14ac:dyDescent="0.3">
      <c r="A87" t="s">
        <v>164</v>
      </c>
      <c r="B87" s="4" t="s">
        <v>387</v>
      </c>
      <c r="C87" s="3">
        <v>30999</v>
      </c>
      <c r="D87">
        <v>4.5</v>
      </c>
      <c r="E87" t="s">
        <v>282</v>
      </c>
      <c r="F87">
        <v>5500</v>
      </c>
      <c r="G87" t="s">
        <v>299</v>
      </c>
      <c r="H87" t="s">
        <v>305</v>
      </c>
      <c r="I87" t="s">
        <v>246</v>
      </c>
      <c r="J87" cm="1">
        <f t="array" aca="1" ref="J87" ca="1">IFERROR(VALUE(LOOKUP(10^10, --TRIM(MID(SUBSTITUTE(E87," ",REPT(" ",100)), ROW(INDIRECT("1:10"))*100-99, 100)))), "")</f>
        <v>32</v>
      </c>
      <c r="K87" t="s">
        <v>308</v>
      </c>
    </row>
    <row r="88" spans="1:11" x14ac:dyDescent="0.3">
      <c r="A88" t="s">
        <v>96</v>
      </c>
      <c r="B88" s="4" t="s">
        <v>388</v>
      </c>
      <c r="C88" s="3">
        <v>55999</v>
      </c>
      <c r="D88">
        <v>4.5</v>
      </c>
      <c r="E88" t="s">
        <v>260</v>
      </c>
      <c r="F88">
        <v>5500</v>
      </c>
      <c r="G88" t="s">
        <v>298</v>
      </c>
      <c r="H88" t="s">
        <v>303</v>
      </c>
      <c r="I88" t="s">
        <v>246</v>
      </c>
      <c r="J88" cm="1">
        <f t="array" aca="1" ref="J88" ca="1">IFERROR(VALUE(LOOKUP(10^10, --TRIM(MID(SUBSTITUTE(E88," ",REPT(" ",100)), ROW(INDIRECT("1:10"))*100-99, 100)))), "")</f>
        <v>50</v>
      </c>
      <c r="K88" t="s">
        <v>308</v>
      </c>
    </row>
    <row r="89" spans="1:11" x14ac:dyDescent="0.3">
      <c r="A89" t="s">
        <v>92</v>
      </c>
      <c r="B89" s="4" t="s">
        <v>389</v>
      </c>
      <c r="C89" s="3">
        <v>49999</v>
      </c>
      <c r="D89">
        <v>4.5999999999999996</v>
      </c>
      <c r="E89" t="s">
        <v>257</v>
      </c>
      <c r="F89">
        <v>3900</v>
      </c>
      <c r="G89" t="s">
        <v>299</v>
      </c>
      <c r="H89" t="s">
        <v>305</v>
      </c>
      <c r="I89" t="s">
        <v>249</v>
      </c>
      <c r="J89" cm="1">
        <f t="array" aca="1" ref="J89" ca="1">IFERROR(VALUE(LOOKUP(10^10, --TRIM(MID(SUBSTITUTE(E89," ",REPT(" ",100)), ROW(INDIRECT("1:10"))*100-99, 100)))), "")</f>
        <v>12</v>
      </c>
      <c r="K89" t="s">
        <v>311</v>
      </c>
    </row>
    <row r="90" spans="1:11" x14ac:dyDescent="0.3">
      <c r="A90" t="s">
        <v>174</v>
      </c>
      <c r="B90" s="4" t="s">
        <v>390</v>
      </c>
      <c r="C90" s="3">
        <v>38968</v>
      </c>
      <c r="D90">
        <v>4</v>
      </c>
      <c r="E90" t="s">
        <v>278</v>
      </c>
      <c r="F90">
        <v>5160</v>
      </c>
      <c r="G90" t="s">
        <v>299</v>
      </c>
      <c r="H90" t="s">
        <v>305</v>
      </c>
      <c r="I90" t="s">
        <v>246</v>
      </c>
      <c r="J90">
        <v>0</v>
      </c>
      <c r="K90" t="s">
        <v>309</v>
      </c>
    </row>
    <row r="91" spans="1:11" x14ac:dyDescent="0.3">
      <c r="A91" t="s">
        <v>104</v>
      </c>
      <c r="B91" s="4" t="s">
        <v>391</v>
      </c>
      <c r="C91" s="3">
        <v>37249</v>
      </c>
      <c r="D91">
        <v>4.5</v>
      </c>
      <c r="E91" t="s">
        <v>263</v>
      </c>
      <c r="F91">
        <v>5160</v>
      </c>
      <c r="G91" t="s">
        <v>298</v>
      </c>
      <c r="H91" t="s">
        <v>305</v>
      </c>
      <c r="I91" t="s">
        <v>246</v>
      </c>
      <c r="J91">
        <v>0</v>
      </c>
      <c r="K91" t="s">
        <v>307</v>
      </c>
    </row>
    <row r="92" spans="1:11" x14ac:dyDescent="0.3">
      <c r="A92" t="s">
        <v>99</v>
      </c>
      <c r="B92" s="4" t="s">
        <v>392</v>
      </c>
      <c r="C92" s="3">
        <v>39710</v>
      </c>
      <c r="D92">
        <v>3.9</v>
      </c>
      <c r="E92" t="s">
        <v>261</v>
      </c>
      <c r="F92">
        <v>5000</v>
      </c>
      <c r="G92" t="s">
        <v>298</v>
      </c>
      <c r="H92" t="s">
        <v>305</v>
      </c>
      <c r="I92" t="s">
        <v>245</v>
      </c>
      <c r="J92">
        <v>0</v>
      </c>
      <c r="K92" t="s">
        <v>307</v>
      </c>
    </row>
    <row r="93" spans="1:11" x14ac:dyDescent="0.3">
      <c r="A93" t="s">
        <v>104</v>
      </c>
      <c r="B93" s="4" t="s">
        <v>393</v>
      </c>
      <c r="C93" s="3">
        <v>37877</v>
      </c>
      <c r="D93">
        <v>4.5</v>
      </c>
      <c r="E93" t="s">
        <v>263</v>
      </c>
      <c r="F93">
        <v>5160</v>
      </c>
      <c r="G93" t="s">
        <v>299</v>
      </c>
      <c r="H93" t="s">
        <v>305</v>
      </c>
      <c r="I93" t="s">
        <v>246</v>
      </c>
      <c r="J93">
        <v>0</v>
      </c>
      <c r="K93" t="s">
        <v>307</v>
      </c>
    </row>
    <row r="94" spans="1:11" x14ac:dyDescent="0.3">
      <c r="A94" t="s">
        <v>96</v>
      </c>
      <c r="B94" s="4" t="s">
        <v>394</v>
      </c>
      <c r="C94" s="3">
        <v>31449</v>
      </c>
      <c r="D94">
        <v>4.5</v>
      </c>
      <c r="E94" t="s">
        <v>266</v>
      </c>
      <c r="F94">
        <v>5000</v>
      </c>
      <c r="G94" t="s">
        <v>299</v>
      </c>
      <c r="H94" t="s">
        <v>305</v>
      </c>
      <c r="I94" t="s">
        <v>246</v>
      </c>
      <c r="J94" cm="1">
        <f t="array" aca="1" ref="J94" ca="1">IFERROR(VALUE(LOOKUP(10^10, --TRIM(MID(SUBSTITUTE(E94," ",REPT(" ",100)), ROW(INDIRECT("1:10"))*100-99, 100)))), "")</f>
        <v>50</v>
      </c>
      <c r="K94" t="s">
        <v>307</v>
      </c>
    </row>
    <row r="95" spans="1:11" x14ac:dyDescent="0.3">
      <c r="A95" t="s">
        <v>99</v>
      </c>
      <c r="B95" s="4" t="s">
        <v>395</v>
      </c>
      <c r="C95" s="3">
        <v>37630</v>
      </c>
      <c r="D95">
        <v>4.4000000000000004</v>
      </c>
      <c r="E95" t="s">
        <v>263</v>
      </c>
      <c r="F95">
        <v>5000</v>
      </c>
      <c r="G95" t="s">
        <v>301</v>
      </c>
      <c r="H95" t="s">
        <v>305</v>
      </c>
      <c r="I95" t="s">
        <v>245</v>
      </c>
      <c r="J95">
        <v>0</v>
      </c>
      <c r="K95" t="s">
        <v>308</v>
      </c>
    </row>
    <row r="96" spans="1:11" x14ac:dyDescent="0.3">
      <c r="A96" t="s">
        <v>92</v>
      </c>
      <c r="B96" s="4" t="s">
        <v>396</v>
      </c>
      <c r="C96" s="3">
        <v>37299</v>
      </c>
      <c r="D96">
        <v>4.4000000000000004</v>
      </c>
      <c r="E96" t="s">
        <v>284</v>
      </c>
      <c r="F96">
        <v>3700</v>
      </c>
      <c r="G96" t="s">
        <v>299</v>
      </c>
      <c r="H96" t="s">
        <v>304</v>
      </c>
      <c r="I96" t="s">
        <v>249</v>
      </c>
      <c r="J96" cm="1">
        <f t="array" aca="1" ref="J96" ca="1">IFERROR(VALUE(LOOKUP(10^10, --TRIM(MID(SUBSTITUTE(E96," ",REPT(" ",100)), ROW(INDIRECT("1:10"))*100-99, 100)))), "")</f>
        <v>10</v>
      </c>
      <c r="K96" t="s">
        <v>307</v>
      </c>
    </row>
    <row r="97" spans="1:11" x14ac:dyDescent="0.3">
      <c r="A97" t="s">
        <v>92</v>
      </c>
      <c r="B97" s="4" t="s">
        <v>397</v>
      </c>
      <c r="C97" s="3">
        <v>37999</v>
      </c>
      <c r="D97">
        <v>4.4000000000000004</v>
      </c>
      <c r="E97" t="s">
        <v>258</v>
      </c>
      <c r="F97">
        <v>4500</v>
      </c>
      <c r="G97" t="s">
        <v>299</v>
      </c>
      <c r="H97" t="s">
        <v>305</v>
      </c>
      <c r="I97" t="s">
        <v>251</v>
      </c>
      <c r="J97" cm="1">
        <f t="array" aca="1" ref="J97" ca="1">IFERROR(VALUE(LOOKUP(10^10, --TRIM(MID(SUBSTITUTE(E97," ",REPT(" ",100)), ROW(INDIRECT("1:10"))*100-99, 100)))), "")</f>
        <v>10</v>
      </c>
      <c r="K97" t="s">
        <v>309</v>
      </c>
    </row>
    <row r="98" spans="1:11" x14ac:dyDescent="0.3">
      <c r="A98" t="s">
        <v>164</v>
      </c>
      <c r="B98" s="4" t="s">
        <v>398</v>
      </c>
      <c r="C98" s="3">
        <v>44990</v>
      </c>
      <c r="D98">
        <v>4.5</v>
      </c>
      <c r="E98" t="s">
        <v>263</v>
      </c>
      <c r="F98">
        <v>5500</v>
      </c>
      <c r="G98" t="s">
        <v>298</v>
      </c>
      <c r="H98" t="s">
        <v>303</v>
      </c>
      <c r="I98" t="s">
        <v>246</v>
      </c>
      <c r="J98">
        <v>0</v>
      </c>
      <c r="K98" t="s">
        <v>310</v>
      </c>
    </row>
    <row r="99" spans="1:11" x14ac:dyDescent="0.3">
      <c r="A99" t="s">
        <v>138</v>
      </c>
      <c r="B99" s="4" t="s">
        <v>399</v>
      </c>
      <c r="C99" s="3">
        <v>44999</v>
      </c>
      <c r="D99">
        <v>4.3</v>
      </c>
      <c r="E99" t="s">
        <v>263</v>
      </c>
      <c r="F99">
        <v>4700</v>
      </c>
      <c r="G99" t="s">
        <v>298</v>
      </c>
      <c r="H99" t="s">
        <v>303</v>
      </c>
      <c r="I99" t="s">
        <v>248</v>
      </c>
      <c r="J99">
        <v>0</v>
      </c>
      <c r="K99" t="s">
        <v>307</v>
      </c>
    </row>
    <row r="100" spans="1:11" x14ac:dyDescent="0.3">
      <c r="A100" t="s">
        <v>106</v>
      </c>
      <c r="B100" s="4" t="s">
        <v>400</v>
      </c>
      <c r="C100" s="3">
        <v>43999</v>
      </c>
      <c r="D100">
        <v>4.3</v>
      </c>
      <c r="E100" t="s">
        <v>281</v>
      </c>
      <c r="F100">
        <v>4410</v>
      </c>
      <c r="G100" t="s">
        <v>302</v>
      </c>
      <c r="H100" t="s">
        <v>304</v>
      </c>
      <c r="I100" t="s">
        <v>249</v>
      </c>
      <c r="J100" cm="1">
        <f t="array" aca="1" ref="J100" ca="1">IFERROR(VALUE(LOOKUP(10^10, --TRIM(MID(SUBSTITUTE(E100," ",REPT(" ",100)), ROW(INDIRECT("1:10"))*100-99, 100)))), "")</f>
        <v>8</v>
      </c>
      <c r="K100" t="s">
        <v>308</v>
      </c>
    </row>
    <row r="101" spans="1:11" x14ac:dyDescent="0.3">
      <c r="A101" t="s">
        <v>186</v>
      </c>
      <c r="B101" s="4" t="s">
        <v>401</v>
      </c>
      <c r="C101" s="3">
        <v>37999</v>
      </c>
      <c r="D101">
        <v>4.0999999999999996</v>
      </c>
      <c r="E101" t="s">
        <v>285</v>
      </c>
      <c r="F101">
        <v>5000</v>
      </c>
      <c r="G101" t="s">
        <v>299</v>
      </c>
      <c r="H101" t="s">
        <v>304</v>
      </c>
      <c r="I101" t="s">
        <v>245</v>
      </c>
      <c r="J101" cm="1">
        <f t="array" aca="1" ref="J101" ca="1">IFERROR(VALUE(LOOKUP(10^10, --TRIM(MID(SUBSTITUTE(E101," ",REPT(" ",100)), ROW(INDIRECT("1:10"))*100-99, 100)))), "")</f>
        <v>20</v>
      </c>
      <c r="K101" t="s">
        <v>312</v>
      </c>
    </row>
    <row r="102" spans="1:11" x14ac:dyDescent="0.3">
      <c r="A102" t="s">
        <v>188</v>
      </c>
      <c r="B102" s="4" t="s">
        <v>402</v>
      </c>
      <c r="C102" s="3">
        <v>35499</v>
      </c>
      <c r="D102">
        <v>4.5999999999999996</v>
      </c>
      <c r="E102" t="s">
        <v>286</v>
      </c>
      <c r="F102">
        <v>6200</v>
      </c>
      <c r="G102" t="s">
        <v>298</v>
      </c>
      <c r="H102" t="s">
        <v>303</v>
      </c>
      <c r="I102" t="s">
        <v>245</v>
      </c>
      <c r="J102" cm="1">
        <f t="array" aca="1" ref="J102" ca="1">IFERROR(VALUE(LOOKUP(10^10, --TRIM(MID(SUBSTITUTE(E102," ",REPT(" ",100)), ROW(INDIRECT("1:10"))*100-99, 100)))), "")</f>
        <v>20</v>
      </c>
      <c r="K102" t="s">
        <v>309</v>
      </c>
    </row>
    <row r="103" spans="1:11" x14ac:dyDescent="0.3">
      <c r="A103" t="s">
        <v>108</v>
      </c>
      <c r="B103" s="4" t="s">
        <v>331</v>
      </c>
      <c r="C103" s="3">
        <v>31500</v>
      </c>
      <c r="D103">
        <v>4.3</v>
      </c>
      <c r="E103" t="s">
        <v>265</v>
      </c>
      <c r="F103">
        <v>4600</v>
      </c>
      <c r="G103" t="s">
        <v>298</v>
      </c>
      <c r="H103" t="s">
        <v>305</v>
      </c>
      <c r="I103" t="s">
        <v>245</v>
      </c>
      <c r="J103" cm="1">
        <f t="array" aca="1" ref="J103" ca="1">IFERROR(VALUE(LOOKUP(10^10, --TRIM(MID(SUBSTITUTE(E103," ",REPT(" ",100)), ROW(INDIRECT("1:10"))*100-99, 100)))), "")</f>
        <v>32</v>
      </c>
      <c r="K103" t="s">
        <v>308</v>
      </c>
    </row>
    <row r="104" spans="1:11" x14ac:dyDescent="0.3">
      <c r="A104" t="s">
        <v>92</v>
      </c>
      <c r="B104" s="4" t="s">
        <v>403</v>
      </c>
      <c r="C104" s="3">
        <v>45999</v>
      </c>
      <c r="D104">
        <v>4.5999999999999996</v>
      </c>
      <c r="E104" t="s">
        <v>257</v>
      </c>
      <c r="F104">
        <v>4000</v>
      </c>
      <c r="G104" t="s">
        <v>299</v>
      </c>
      <c r="H104" t="s">
        <v>304</v>
      </c>
      <c r="I104" t="s">
        <v>247</v>
      </c>
      <c r="J104" cm="1">
        <f t="array" aca="1" ref="J104" ca="1">IFERROR(VALUE(LOOKUP(10^10, --TRIM(MID(SUBSTITUTE(E104," ",REPT(" ",100)), ROW(INDIRECT("1:10"))*100-99, 100)))), "")</f>
        <v>12</v>
      </c>
      <c r="K104" t="s">
        <v>309</v>
      </c>
    </row>
    <row r="105" spans="1:11" x14ac:dyDescent="0.3">
      <c r="A105" t="s">
        <v>136</v>
      </c>
      <c r="B105" s="4" t="s">
        <v>404</v>
      </c>
      <c r="C105" s="3">
        <v>45999</v>
      </c>
      <c r="D105">
        <v>4.3</v>
      </c>
      <c r="E105" t="s">
        <v>272</v>
      </c>
      <c r="F105">
        <v>4500</v>
      </c>
      <c r="G105" t="s">
        <v>299</v>
      </c>
      <c r="H105" t="s">
        <v>304</v>
      </c>
      <c r="I105" t="s">
        <v>251</v>
      </c>
      <c r="J105" cm="1">
        <f t="array" aca="1" ref="J105" ca="1">IFERROR(VALUE(LOOKUP(10^10, --TRIM(MID(SUBSTITUTE(E105," ",REPT(" ",100)), ROW(INDIRECT("1:10"))*100-99, 100)))), "")</f>
        <v>32</v>
      </c>
      <c r="K105" t="s">
        <v>310</v>
      </c>
    </row>
    <row r="106" spans="1:11" x14ac:dyDescent="0.3">
      <c r="A106" t="s">
        <v>101</v>
      </c>
      <c r="B106" s="4" t="s">
        <v>405</v>
      </c>
      <c r="C106" s="3">
        <v>43900</v>
      </c>
      <c r="D106">
        <v>4.5999999999999996</v>
      </c>
      <c r="E106" t="s">
        <v>255</v>
      </c>
      <c r="F106">
        <v>0</v>
      </c>
      <c r="G106" t="s">
        <v>300</v>
      </c>
      <c r="H106" t="s">
        <v>306</v>
      </c>
      <c r="I106" t="s">
        <v>249</v>
      </c>
      <c r="J106">
        <v>12</v>
      </c>
      <c r="K106" t="s">
        <v>309</v>
      </c>
    </row>
    <row r="107" spans="1:11" x14ac:dyDescent="0.3">
      <c r="A107" t="s">
        <v>108</v>
      </c>
      <c r="B107" s="4" t="s">
        <v>406</v>
      </c>
      <c r="C107" s="3">
        <v>36999</v>
      </c>
      <c r="D107">
        <v>4.4000000000000004</v>
      </c>
      <c r="E107" t="s">
        <v>270</v>
      </c>
      <c r="F107">
        <v>5000</v>
      </c>
      <c r="G107" t="s">
        <v>298</v>
      </c>
      <c r="H107" t="s">
        <v>305</v>
      </c>
      <c r="I107" t="s">
        <v>245</v>
      </c>
      <c r="J107" cm="1">
        <f t="array" aca="1" ref="J107" ca="1">IFERROR(VALUE(LOOKUP(10^10, --TRIM(MID(SUBSTITUTE(E107," ",REPT(" ",100)), ROW(INDIRECT("1:10"))*100-99, 100)))), "")</f>
        <v>50</v>
      </c>
      <c r="K107" t="s">
        <v>296</v>
      </c>
    </row>
    <row r="108" spans="1:11" x14ac:dyDescent="0.3">
      <c r="A108" t="s">
        <v>96</v>
      </c>
      <c r="B108" s="4" t="s">
        <v>407</v>
      </c>
      <c r="C108" s="3">
        <v>34999</v>
      </c>
      <c r="D108">
        <v>4.5</v>
      </c>
      <c r="E108" t="s">
        <v>266</v>
      </c>
      <c r="F108">
        <v>5500</v>
      </c>
      <c r="G108" t="s">
        <v>299</v>
      </c>
      <c r="H108" t="s">
        <v>304</v>
      </c>
      <c r="I108" t="s">
        <v>246</v>
      </c>
      <c r="J108" cm="1">
        <f t="array" aca="1" ref="J108" ca="1">IFERROR(VALUE(LOOKUP(10^10, --TRIM(MID(SUBSTITUTE(E108," ",REPT(" ",100)), ROW(INDIRECT("1:10"))*100-99, 100)))), "")</f>
        <v>50</v>
      </c>
      <c r="K108" t="s">
        <v>311</v>
      </c>
    </row>
    <row r="109" spans="1:11" x14ac:dyDescent="0.3">
      <c r="A109" t="s">
        <v>96</v>
      </c>
      <c r="B109" s="4" t="s">
        <v>408</v>
      </c>
      <c r="C109" s="3">
        <v>36999</v>
      </c>
      <c r="D109">
        <v>4.5</v>
      </c>
      <c r="E109" t="s">
        <v>287</v>
      </c>
      <c r="F109">
        <v>4600</v>
      </c>
      <c r="G109" t="s">
        <v>298</v>
      </c>
      <c r="H109" t="s">
        <v>305</v>
      </c>
      <c r="I109" t="s">
        <v>246</v>
      </c>
      <c r="J109" cm="1">
        <f t="array" aca="1" ref="J109" ca="1">IFERROR(VALUE(LOOKUP(10^10, --TRIM(MID(SUBSTITUTE(E109," ",REPT(" ",100)), ROW(INDIRECT("1:10"))*100-99, 100)))), "")</f>
        <v>50</v>
      </c>
      <c r="K109" t="s">
        <v>309</v>
      </c>
    </row>
    <row r="110" spans="1:11" x14ac:dyDescent="0.3">
      <c r="A110" t="s">
        <v>96</v>
      </c>
      <c r="B110" s="4" t="s">
        <v>409</v>
      </c>
      <c r="C110" s="3">
        <v>36999</v>
      </c>
      <c r="D110">
        <v>4.4000000000000004</v>
      </c>
      <c r="E110" t="s">
        <v>288</v>
      </c>
      <c r="F110">
        <v>4600</v>
      </c>
      <c r="G110" t="s">
        <v>298</v>
      </c>
      <c r="H110" t="s">
        <v>305</v>
      </c>
      <c r="I110" t="s">
        <v>246</v>
      </c>
      <c r="J110" cm="1">
        <f t="array" aca="1" ref="J110" ca="1">IFERROR(VALUE(LOOKUP(10^10, --TRIM(MID(SUBSTITUTE(E110," ",REPT(" ",100)), ROW(INDIRECT("1:10"))*100-99, 100)))), "")</f>
        <v>50</v>
      </c>
      <c r="K110" t="s">
        <v>307</v>
      </c>
    </row>
    <row r="111" spans="1:11" x14ac:dyDescent="0.3">
      <c r="A111" t="s">
        <v>96</v>
      </c>
      <c r="B111" s="4" t="s">
        <v>410</v>
      </c>
      <c r="C111" s="3">
        <v>54999</v>
      </c>
      <c r="D111">
        <v>4.4000000000000004</v>
      </c>
      <c r="E111" t="s">
        <v>275</v>
      </c>
      <c r="F111">
        <v>4500</v>
      </c>
      <c r="G111" t="s">
        <v>299</v>
      </c>
      <c r="H111" t="s">
        <v>304</v>
      </c>
      <c r="I111" t="s">
        <v>246</v>
      </c>
      <c r="J111" cm="1">
        <f t="array" aca="1" ref="J111" ca="1">IFERROR(VALUE(LOOKUP(10^10, --TRIM(MID(SUBSTITUTE(E111," ",REPT(" ",100)), ROW(INDIRECT("1:10"))*100-99, 100)))), "")</f>
        <v>32</v>
      </c>
      <c r="K111" t="s">
        <v>311</v>
      </c>
    </row>
    <row r="112" spans="1:11" x14ac:dyDescent="0.3">
      <c r="A112" t="s">
        <v>138</v>
      </c>
      <c r="B112" s="4" t="s">
        <v>411</v>
      </c>
      <c r="C112" s="3">
        <v>41999</v>
      </c>
      <c r="D112">
        <v>4.0999999999999996</v>
      </c>
      <c r="E112" t="s">
        <v>273</v>
      </c>
      <c r="F112">
        <v>4600</v>
      </c>
      <c r="G112" t="s">
        <v>298</v>
      </c>
      <c r="H112" t="s">
        <v>305</v>
      </c>
      <c r="I112" t="s">
        <v>245</v>
      </c>
      <c r="J112" cm="1">
        <f t="array" aca="1" ref="J112" ca="1">IFERROR(VALUE(LOOKUP(10^10, --TRIM(MID(SUBSTITUTE(E112," ",REPT(" ",100)), ROW(INDIRECT("1:10"))*100-99, 100)))), "")</f>
        <v>32</v>
      </c>
      <c r="K112" t="s">
        <v>311</v>
      </c>
    </row>
    <row r="113" spans="1:11" x14ac:dyDescent="0.3">
      <c r="A113" t="s">
        <v>96</v>
      </c>
      <c r="B113" s="4" t="s">
        <v>412</v>
      </c>
      <c r="C113" s="3">
        <v>35999</v>
      </c>
      <c r="D113">
        <v>4.5</v>
      </c>
      <c r="E113" t="s">
        <v>266</v>
      </c>
      <c r="F113">
        <v>5500</v>
      </c>
      <c r="G113" t="s">
        <v>299</v>
      </c>
      <c r="H113" t="s">
        <v>304</v>
      </c>
      <c r="I113" t="s">
        <v>246</v>
      </c>
      <c r="J113" cm="1">
        <f t="array" aca="1" ref="J113" ca="1">IFERROR(VALUE(LOOKUP(10^10, --TRIM(MID(SUBSTITUTE(E113," ",REPT(" ",100)), ROW(INDIRECT("1:10"))*100-99, 100)))), "")</f>
        <v>50</v>
      </c>
      <c r="K113" t="s">
        <v>309</v>
      </c>
    </row>
    <row r="114" spans="1:11" x14ac:dyDescent="0.3">
      <c r="A114" t="s">
        <v>99</v>
      </c>
      <c r="B114" s="4" t="s">
        <v>413</v>
      </c>
      <c r="C114" s="3">
        <v>37990</v>
      </c>
      <c r="D114">
        <v>4.3</v>
      </c>
      <c r="E114" t="s">
        <v>263</v>
      </c>
      <c r="F114">
        <v>5000</v>
      </c>
      <c r="G114" t="s">
        <v>299</v>
      </c>
      <c r="H114" t="s">
        <v>304</v>
      </c>
      <c r="I114" t="s">
        <v>245</v>
      </c>
      <c r="J114" cm="1">
        <f t="array" aca="1" ref="J114" ca="1">IFERROR(VALUE(LOOKUP(10^10, --TRIM(MID(SUBSTITUTE(E114," ",REPT(" ",100)), ROW(INDIRECT("1:10"))*100-99, 100)))), "")</f>
        <v>50</v>
      </c>
      <c r="K114" t="s">
        <v>309</v>
      </c>
    </row>
    <row r="115" spans="1:11" x14ac:dyDescent="0.3">
      <c r="A115" t="s">
        <v>188</v>
      </c>
      <c r="B115" s="4" t="s">
        <v>414</v>
      </c>
      <c r="C115" s="3">
        <v>35900</v>
      </c>
      <c r="D115">
        <v>4.5999999999999996</v>
      </c>
      <c r="E115" t="s">
        <v>286</v>
      </c>
      <c r="F115">
        <v>6200</v>
      </c>
      <c r="G115" t="s">
        <v>298</v>
      </c>
      <c r="H115" t="s">
        <v>303</v>
      </c>
      <c r="I115" t="s">
        <v>245</v>
      </c>
      <c r="J115" cm="1">
        <f t="array" aca="1" ref="J115" ca="1">IFERROR(VALUE(LOOKUP(10^10, --TRIM(MID(SUBSTITUTE(E115," ",REPT(" ",100)), ROW(INDIRECT("1:10"))*100-99, 100)))), "")</f>
        <v>20</v>
      </c>
      <c r="K115" t="s">
        <v>307</v>
      </c>
    </row>
    <row r="116" spans="1:11" x14ac:dyDescent="0.3">
      <c r="A116" t="s">
        <v>99</v>
      </c>
      <c r="B116" s="4" t="s">
        <v>415</v>
      </c>
      <c r="C116" s="3">
        <v>57999</v>
      </c>
      <c r="D116">
        <v>4.5999999999999996</v>
      </c>
      <c r="E116" t="s">
        <v>278</v>
      </c>
      <c r="F116">
        <v>5400</v>
      </c>
      <c r="G116" t="s">
        <v>298</v>
      </c>
      <c r="H116" t="s">
        <v>305</v>
      </c>
      <c r="I116" t="s">
        <v>246</v>
      </c>
      <c r="J116">
        <v>0</v>
      </c>
      <c r="K116" t="s">
        <v>308</v>
      </c>
    </row>
    <row r="117" spans="1:11" x14ac:dyDescent="0.3">
      <c r="A117" t="s">
        <v>99</v>
      </c>
      <c r="B117" s="4" t="s">
        <v>416</v>
      </c>
      <c r="C117" s="3">
        <v>64884</v>
      </c>
      <c r="D117">
        <v>4.5999999999999996</v>
      </c>
      <c r="E117" t="s">
        <v>278</v>
      </c>
      <c r="F117">
        <v>5400</v>
      </c>
      <c r="G117" t="s">
        <v>298</v>
      </c>
      <c r="H117" t="s">
        <v>305</v>
      </c>
      <c r="I117" t="s">
        <v>246</v>
      </c>
      <c r="J117">
        <v>0</v>
      </c>
      <c r="K117" t="s">
        <v>307</v>
      </c>
    </row>
    <row r="118" spans="1:11" x14ac:dyDescent="0.3">
      <c r="A118" t="s">
        <v>106</v>
      </c>
      <c r="B118" s="4" t="s">
        <v>349</v>
      </c>
      <c r="C118" s="3">
        <v>30999</v>
      </c>
      <c r="D118">
        <v>4.3</v>
      </c>
      <c r="E118" t="s">
        <v>271</v>
      </c>
      <c r="F118">
        <v>4270</v>
      </c>
      <c r="G118" t="s">
        <v>299</v>
      </c>
      <c r="H118" t="s">
        <v>304</v>
      </c>
      <c r="I118" t="s">
        <v>250</v>
      </c>
      <c r="J118" cm="1">
        <f t="array" aca="1" ref="J118" ca="1">IFERROR(VALUE(LOOKUP(10^10, --TRIM(MID(SUBSTITUTE(E118," ",REPT(" ",100)), ROW(INDIRECT("1:10"))*100-99, 100)))), "")</f>
        <v>10.8</v>
      </c>
      <c r="K118" t="s">
        <v>307</v>
      </c>
    </row>
    <row r="119" spans="1:11" x14ac:dyDescent="0.3">
      <c r="A119" t="s">
        <v>92</v>
      </c>
      <c r="B119" s="4" t="s">
        <v>389</v>
      </c>
      <c r="C119" s="3">
        <v>49999</v>
      </c>
      <c r="D119">
        <v>4.5999999999999996</v>
      </c>
      <c r="E119" t="s">
        <v>257</v>
      </c>
      <c r="F119">
        <v>3900</v>
      </c>
      <c r="G119" t="s">
        <v>299</v>
      </c>
      <c r="H119" t="s">
        <v>305</v>
      </c>
      <c r="I119" t="s">
        <v>249</v>
      </c>
      <c r="J119" cm="1">
        <f t="array" aca="1" ref="J119" ca="1">IFERROR(VALUE(LOOKUP(10^10, --TRIM(MID(SUBSTITUTE(E119," ",REPT(" ",100)), ROW(INDIRECT("1:10"))*100-99, 100)))), "")</f>
        <v>12</v>
      </c>
      <c r="K119" t="s">
        <v>312</v>
      </c>
    </row>
    <row r="120" spans="1:11" x14ac:dyDescent="0.3">
      <c r="A120" t="s">
        <v>92</v>
      </c>
      <c r="B120" s="4" t="s">
        <v>417</v>
      </c>
      <c r="C120" s="3">
        <v>44999</v>
      </c>
      <c r="D120">
        <v>4.5999999999999996</v>
      </c>
      <c r="E120" t="s">
        <v>257</v>
      </c>
      <c r="F120">
        <v>3900</v>
      </c>
      <c r="G120" t="s">
        <v>299</v>
      </c>
      <c r="H120" t="s">
        <v>304</v>
      </c>
      <c r="I120" t="s">
        <v>249</v>
      </c>
      <c r="J120" cm="1">
        <f t="array" aca="1" ref="J120" ca="1">IFERROR(VALUE(LOOKUP(10^10, --TRIM(MID(SUBSTITUTE(E120," ",REPT(" ",100)), ROW(INDIRECT("1:10"))*100-99, 100)))), "")</f>
        <v>12</v>
      </c>
      <c r="K120" t="s">
        <v>309</v>
      </c>
    </row>
    <row r="121" spans="1:11" x14ac:dyDescent="0.3">
      <c r="A121" t="s">
        <v>108</v>
      </c>
      <c r="B121" s="4" t="s">
        <v>418</v>
      </c>
      <c r="C121" s="3">
        <v>36999</v>
      </c>
      <c r="D121">
        <v>4.4000000000000004</v>
      </c>
      <c r="E121" t="s">
        <v>270</v>
      </c>
      <c r="F121">
        <v>5000</v>
      </c>
      <c r="G121" t="s">
        <v>298</v>
      </c>
      <c r="H121" t="s">
        <v>305</v>
      </c>
      <c r="I121" t="s">
        <v>245</v>
      </c>
      <c r="J121" cm="1">
        <f t="array" aca="1" ref="J121" ca="1">IFERROR(VALUE(LOOKUP(10^10, --TRIM(MID(SUBSTITUTE(E121," ",REPT(" ",100)), ROW(INDIRECT("1:10"))*100-99, 100)))), "")</f>
        <v>50</v>
      </c>
      <c r="K121" t="s">
        <v>309</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Moblie</vt:lpstr>
      <vt:lpstr>Mobiles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sunder Karupothula</dc:creator>
  <cp:lastModifiedBy>Shyam sunder Karupothula</cp:lastModifiedBy>
  <dcterms:created xsi:type="dcterms:W3CDTF">2025-05-29T12:45:32Z</dcterms:created>
  <dcterms:modified xsi:type="dcterms:W3CDTF">2025-06-03T09:34:27Z</dcterms:modified>
</cp:coreProperties>
</file>