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NNA KUMAR\Desktop\Data Analyst\"/>
    </mc:Choice>
  </mc:AlternateContent>
  <xr:revisionPtr revIDLastSave="0" documentId="13_ncr:1_{14E7DC2E-42ED-43B3-BC1D-98946E04ADE2}" xr6:coauthVersionLast="47" xr6:coauthVersionMax="47" xr10:uidLastSave="{00000000-0000-0000-0000-000000000000}"/>
  <bookViews>
    <workbookView xWindow="-108" yWindow="-108" windowWidth="23256" windowHeight="12456" xr2:uid="{1D4057BC-5790-4D35-8BA1-722E2C3F57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1" l="1"/>
  <c r="Z3" i="1" s="1"/>
  <c r="T2" i="1" s="1"/>
  <c r="AA19" i="1"/>
  <c r="AB19" i="1" s="1"/>
  <c r="Z19" i="1"/>
  <c r="U19" i="1"/>
  <c r="V19" i="1" s="1"/>
  <c r="T19" i="1"/>
  <c r="N19" i="1"/>
  <c r="M19" i="1"/>
  <c r="O19" i="1" s="1"/>
  <c r="P19" i="1" s="1"/>
  <c r="H19" i="1"/>
  <c r="AC19" i="1" s="1"/>
  <c r="G19" i="1"/>
  <c r="AD19" i="1" s="1"/>
  <c r="D19" i="1"/>
  <c r="AA18" i="1"/>
  <c r="AB18" i="1" s="1"/>
  <c r="Z18" i="1"/>
  <c r="U18" i="1"/>
  <c r="V18" i="1" s="1"/>
  <c r="T18" i="1"/>
  <c r="N18" i="1"/>
  <c r="M18" i="1"/>
  <c r="O18" i="1" s="1"/>
  <c r="P18" i="1" s="1"/>
  <c r="H18" i="1"/>
  <c r="AC18" i="1" s="1"/>
  <c r="G18" i="1"/>
  <c r="AD18" i="1" s="1"/>
  <c r="D18" i="1"/>
  <c r="AB17" i="1"/>
  <c r="AA17" i="1"/>
  <c r="Z17" i="1"/>
  <c r="U17" i="1"/>
  <c r="V17" i="1" s="1"/>
  <c r="T17" i="1"/>
  <c r="O17" i="1"/>
  <c r="P17" i="1" s="1"/>
  <c r="N17" i="1"/>
  <c r="M17" i="1"/>
  <c r="H17" i="1"/>
  <c r="AC17" i="1" s="1"/>
  <c r="G17" i="1"/>
  <c r="AD17" i="1" s="1"/>
  <c r="D17" i="1"/>
  <c r="AA16" i="1"/>
  <c r="AB16" i="1" s="1"/>
  <c r="Z16" i="1"/>
  <c r="V16" i="1"/>
  <c r="U16" i="1"/>
  <c r="T16" i="1"/>
  <c r="P16" i="1"/>
  <c r="O16" i="1"/>
  <c r="N16" i="1"/>
  <c r="M16" i="1"/>
  <c r="I16" i="1"/>
  <c r="J16" i="1" s="1"/>
  <c r="H16" i="1"/>
  <c r="AC16" i="1" s="1"/>
  <c r="G16" i="1"/>
  <c r="AD16" i="1" s="1"/>
  <c r="D16" i="1"/>
  <c r="AA15" i="1"/>
  <c r="AB15" i="1" s="1"/>
  <c r="Z15" i="1"/>
  <c r="U15" i="1"/>
  <c r="V15" i="1" s="1"/>
  <c r="T15" i="1"/>
  <c r="N15" i="1"/>
  <c r="M15" i="1"/>
  <c r="O15" i="1" s="1"/>
  <c r="P15" i="1" s="1"/>
  <c r="H15" i="1"/>
  <c r="AC15" i="1" s="1"/>
  <c r="G15" i="1"/>
  <c r="I15" i="1" s="1"/>
  <c r="J15" i="1" s="1"/>
  <c r="D15" i="1"/>
  <c r="AA14" i="1"/>
  <c r="AB14" i="1" s="1"/>
  <c r="Z14" i="1"/>
  <c r="U14" i="1"/>
  <c r="V14" i="1" s="1"/>
  <c r="T14" i="1"/>
  <c r="N14" i="1"/>
  <c r="M14" i="1"/>
  <c r="O14" i="1" s="1"/>
  <c r="P14" i="1" s="1"/>
  <c r="H14" i="1"/>
  <c r="AC14" i="1" s="1"/>
  <c r="G14" i="1"/>
  <c r="I14" i="1" s="1"/>
  <c r="J14" i="1" s="1"/>
  <c r="D14" i="1"/>
  <c r="AB13" i="1"/>
  <c r="AA13" i="1"/>
  <c r="Z13" i="1"/>
  <c r="U13" i="1"/>
  <c r="V13" i="1" s="1"/>
  <c r="T13" i="1"/>
  <c r="N13" i="1"/>
  <c r="M13" i="1"/>
  <c r="O13" i="1" s="1"/>
  <c r="P13" i="1" s="1"/>
  <c r="H13" i="1"/>
  <c r="AC13" i="1" s="1"/>
  <c r="G13" i="1"/>
  <c r="I13" i="1" s="1"/>
  <c r="J13" i="1" s="1"/>
  <c r="D13" i="1"/>
  <c r="AA12" i="1"/>
  <c r="AB12" i="1" s="1"/>
  <c r="Z12" i="1"/>
  <c r="U12" i="1"/>
  <c r="V12" i="1" s="1"/>
  <c r="T12" i="1"/>
  <c r="O12" i="1"/>
  <c r="P12" i="1" s="1"/>
  <c r="N12" i="1"/>
  <c r="M12" i="1"/>
  <c r="I12" i="1"/>
  <c r="J12" i="1" s="1"/>
  <c r="H12" i="1"/>
  <c r="AC12" i="1" s="1"/>
  <c r="G12" i="1"/>
  <c r="AD12" i="1" s="1"/>
  <c r="D12" i="1"/>
  <c r="AA11" i="1"/>
  <c r="AB11" i="1" s="1"/>
  <c r="Z11" i="1"/>
  <c r="V11" i="1"/>
  <c r="U11" i="1"/>
  <c r="T11" i="1"/>
  <c r="N11" i="1"/>
  <c r="M11" i="1"/>
  <c r="O11" i="1" s="1"/>
  <c r="P11" i="1" s="1"/>
  <c r="I11" i="1"/>
  <c r="J11" i="1" s="1"/>
  <c r="H11" i="1"/>
  <c r="AC11" i="1" s="1"/>
  <c r="G11" i="1"/>
  <c r="D11" i="1"/>
  <c r="AA10" i="1"/>
  <c r="AB10" i="1" s="1"/>
  <c r="Z10" i="1"/>
  <c r="U10" i="1"/>
  <c r="V10" i="1" s="1"/>
  <c r="T10" i="1"/>
  <c r="N10" i="1"/>
  <c r="AC10" i="1" s="1"/>
  <c r="M10" i="1"/>
  <c r="O10" i="1" s="1"/>
  <c r="P10" i="1" s="1"/>
  <c r="H10" i="1"/>
  <c r="G10" i="1"/>
  <c r="AD10" i="1" s="1"/>
  <c r="D10" i="1"/>
  <c r="AA9" i="1"/>
  <c r="AB9" i="1" s="1"/>
  <c r="Z9" i="1"/>
  <c r="U9" i="1"/>
  <c r="V9" i="1" s="1"/>
  <c r="T9" i="1"/>
  <c r="N9" i="1"/>
  <c r="AC9" i="1" s="1"/>
  <c r="M9" i="1"/>
  <c r="AD9" i="1" s="1"/>
  <c r="I9" i="1"/>
  <c r="J9" i="1" s="1"/>
  <c r="H9" i="1"/>
  <c r="G9" i="1"/>
  <c r="D9" i="1"/>
  <c r="AD8" i="1"/>
  <c r="AB8" i="1"/>
  <c r="AA8" i="1"/>
  <c r="Z8" i="1"/>
  <c r="V8" i="1"/>
  <c r="U8" i="1"/>
  <c r="T8" i="1"/>
  <c r="O8" i="1"/>
  <c r="P8" i="1" s="1"/>
  <c r="N8" i="1"/>
  <c r="AC8" i="1" s="1"/>
  <c r="M8" i="1"/>
  <c r="I8" i="1"/>
  <c r="J8" i="1" s="1"/>
  <c r="H8" i="1"/>
  <c r="G8" i="1"/>
  <c r="D8" i="1"/>
  <c r="AD7" i="1"/>
  <c r="AC7" i="1"/>
  <c r="AA7" i="1"/>
  <c r="AB7" i="1" s="1"/>
  <c r="Z7" i="1"/>
  <c r="U7" i="1"/>
  <c r="V7" i="1" s="1"/>
  <c r="T7" i="1"/>
  <c r="O7" i="1"/>
  <c r="P7" i="1" s="1"/>
  <c r="N7" i="1"/>
  <c r="M7" i="1"/>
  <c r="H7" i="1"/>
  <c r="G7" i="1"/>
  <c r="I7" i="1" s="1"/>
  <c r="J7" i="1" s="1"/>
  <c r="D7" i="1"/>
  <c r="AD6" i="1"/>
  <c r="AA6" i="1"/>
  <c r="AB6" i="1" s="1"/>
  <c r="Z6" i="1"/>
  <c r="U6" i="1"/>
  <c r="V6" i="1" s="1"/>
  <c r="T6" i="1"/>
  <c r="N6" i="1"/>
  <c r="M6" i="1"/>
  <c r="O6" i="1" s="1"/>
  <c r="P6" i="1" s="1"/>
  <c r="H6" i="1"/>
  <c r="AC6" i="1" s="1"/>
  <c r="G6" i="1"/>
  <c r="I6" i="1" s="1"/>
  <c r="J6" i="1" s="1"/>
  <c r="D6" i="1"/>
  <c r="AB5" i="1"/>
  <c r="AA5" i="1"/>
  <c r="Z5" i="1"/>
  <c r="U5" i="1"/>
  <c r="V5" i="1" s="1"/>
  <c r="T5" i="1"/>
  <c r="O5" i="1"/>
  <c r="P5" i="1" s="1"/>
  <c r="N5" i="1"/>
  <c r="M5" i="1"/>
  <c r="H5" i="1"/>
  <c r="AC5" i="1" s="1"/>
  <c r="G5" i="1"/>
  <c r="I5" i="1" s="1"/>
  <c r="J5" i="1" s="1"/>
  <c r="D5" i="1"/>
  <c r="AA4" i="1"/>
  <c r="AB4" i="1" s="1"/>
  <c r="Z4" i="1"/>
  <c r="U4" i="1"/>
  <c r="V4" i="1" s="1"/>
  <c r="T4" i="1"/>
  <c r="O4" i="1"/>
  <c r="P4" i="1" s="1"/>
  <c r="N4" i="1"/>
  <c r="M4" i="1"/>
  <c r="AD4" i="1" s="1"/>
  <c r="I4" i="1"/>
  <c r="J4" i="1" s="1"/>
  <c r="H4" i="1"/>
  <c r="AC4" i="1" s="1"/>
  <c r="G4" i="1"/>
  <c r="D4" i="1"/>
  <c r="AA3" i="1"/>
  <c r="AB3" i="1" s="1"/>
  <c r="V3" i="1"/>
  <c r="U3" i="1"/>
  <c r="T3" i="1"/>
  <c r="N3" i="1"/>
  <c r="M3" i="1"/>
  <c r="O3" i="1" s="1"/>
  <c r="P3" i="1" s="1"/>
  <c r="I3" i="1"/>
  <c r="J3" i="1" s="1"/>
  <c r="H3" i="1"/>
  <c r="G3" i="1"/>
  <c r="D3" i="1"/>
  <c r="AA2" i="1"/>
  <c r="AB2" i="1" s="1"/>
  <c r="U2" i="1"/>
  <c r="V2" i="1" s="1"/>
  <c r="N2" i="1"/>
  <c r="M2" i="1"/>
  <c r="O2" i="1" s="1"/>
  <c r="P2" i="1" s="1"/>
  <c r="H2" i="1"/>
  <c r="G2" i="1"/>
  <c r="AD2" i="1" s="1"/>
  <c r="D2" i="1"/>
  <c r="AC2" i="1" l="1"/>
  <c r="AC3" i="1"/>
  <c r="AD3" i="1"/>
  <c r="AD11" i="1"/>
  <c r="I17" i="1"/>
  <c r="J17" i="1" s="1"/>
  <c r="I2" i="1"/>
  <c r="J2" i="1" s="1"/>
  <c r="AD5" i="1"/>
  <c r="I10" i="1"/>
  <c r="J10" i="1" s="1"/>
  <c r="AD13" i="1"/>
  <c r="I18" i="1"/>
  <c r="J18" i="1" s="1"/>
  <c r="AD14" i="1"/>
  <c r="I19" i="1"/>
  <c r="J19" i="1" s="1"/>
  <c r="AD15" i="1"/>
  <c r="O9" i="1"/>
  <c r="P9" i="1" s="1"/>
</calcChain>
</file>

<file path=xl/sharedStrings.xml><?xml version="1.0" encoding="utf-8"?>
<sst xmlns="http://schemas.openxmlformats.org/spreadsheetml/2006/main" count="84" uniqueCount="65">
  <si>
    <t>20Q65A0425</t>
  </si>
  <si>
    <t>K.Shyam</t>
  </si>
  <si>
    <t>Male</t>
  </si>
  <si>
    <t>20Q65A0413</t>
  </si>
  <si>
    <t>P.hemanth</t>
  </si>
  <si>
    <t>19Q61A0461</t>
  </si>
  <si>
    <t>G.prashanth</t>
  </si>
  <si>
    <t>19Q61A0458</t>
  </si>
  <si>
    <t>D.Sai Kiran</t>
  </si>
  <si>
    <t>19Q61A0469</t>
  </si>
  <si>
    <t>M.Karthik</t>
  </si>
  <si>
    <t>19Q61A0475</t>
  </si>
  <si>
    <t>M.Mounika</t>
  </si>
  <si>
    <t>Female</t>
  </si>
  <si>
    <t>19Q61A0474</t>
  </si>
  <si>
    <t>P.Srija</t>
  </si>
  <si>
    <t>19Q61A0480</t>
  </si>
  <si>
    <t>V.Ujwala</t>
  </si>
  <si>
    <t>19Q61A0444</t>
  </si>
  <si>
    <t>S.Kalayan</t>
  </si>
  <si>
    <t>20Q65A0408</t>
  </si>
  <si>
    <t>G.Shurthi</t>
  </si>
  <si>
    <t>20Q65A0412</t>
  </si>
  <si>
    <t>N.Mounika</t>
  </si>
  <si>
    <t>20Q65A0414</t>
  </si>
  <si>
    <t>G.Anusha</t>
  </si>
  <si>
    <t>20Q65A0418</t>
  </si>
  <si>
    <t>A.Keerthana</t>
  </si>
  <si>
    <t>20Q65A0421</t>
  </si>
  <si>
    <t>B.Geetha</t>
  </si>
  <si>
    <t>19Q61A0419</t>
  </si>
  <si>
    <t>G.Akshaya</t>
  </si>
  <si>
    <t>20Q65A0427</t>
  </si>
  <si>
    <t>K.Arun</t>
  </si>
  <si>
    <t>19Q61A0454</t>
  </si>
  <si>
    <t>Vj Simha</t>
  </si>
  <si>
    <t>19Q61A0450</t>
  </si>
  <si>
    <t>V.Praveen</t>
  </si>
  <si>
    <t>Hall Ticket Number</t>
  </si>
  <si>
    <t>NAMES</t>
  </si>
  <si>
    <t>GENDER</t>
  </si>
  <si>
    <t>Admission Tpye</t>
  </si>
  <si>
    <t>PS - IM</t>
  </si>
  <si>
    <t>PS - EM</t>
  </si>
  <si>
    <t>PS - TM</t>
  </si>
  <si>
    <t>Sub Result Status</t>
  </si>
  <si>
    <t>PS Grade</t>
  </si>
  <si>
    <t>PS GP</t>
  </si>
  <si>
    <t>SC - IM</t>
  </si>
  <si>
    <t>SC - EM</t>
  </si>
  <si>
    <t>SC - TM</t>
  </si>
  <si>
    <t>SC  Grade</t>
  </si>
  <si>
    <t>SC  GP</t>
  </si>
  <si>
    <t>SOCA - IM</t>
  </si>
  <si>
    <t>SOCA - EM</t>
  </si>
  <si>
    <t>SOCA - TM</t>
  </si>
  <si>
    <t>NCSE - IM</t>
  </si>
  <si>
    <t>SOCA Grade</t>
  </si>
  <si>
    <t>SOCA GP</t>
  </si>
  <si>
    <t>NCSE - EM</t>
  </si>
  <si>
    <t>NCSE - TM</t>
  </si>
  <si>
    <t>NCSE Grade</t>
  </si>
  <si>
    <t>NCSE GP</t>
  </si>
  <si>
    <t xml:space="preserve">Overall Results </t>
  </si>
  <si>
    <t>Total overall avg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</si>
</sst>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AB2C8-E436-4FD1-B7D0-EC7EA147FE9B}">
  <dimension ref="A1:AD19"/>
  <sheetViews>
    <sheetView tabSelected="1" workbookViewId="0">
      <selection activeCell="Y22" sqref="Y22"/>
    </sheetView>
  </sheetViews>
  <sheetFormatPr defaultRowHeight="14.4" x14ac:dyDescent="0.3"/>
  <cols>
    <col min="1" max="1" width="17" bestFit="1" customWidth="1"/>
    <col min="2" max="2" width="11" bestFit="1" customWidth="1"/>
    <col min="3" max="3" width="7.88671875" bestFit="1" customWidth="1"/>
    <col min="4" max="4" width="14.33203125" bestFit="1" customWidth="1"/>
    <col min="5" max="5" width="7" bestFit="1" customWidth="1"/>
    <col min="6" max="7" width="7.44140625" bestFit="1" customWidth="1"/>
    <col min="8" max="8" width="15.5546875" bestFit="1" customWidth="1"/>
    <col min="9" max="9" width="8.5546875" bestFit="1" customWidth="1"/>
    <col min="10" max="10" width="5.88671875" bestFit="1" customWidth="1"/>
    <col min="11" max="11" width="7" bestFit="1" customWidth="1"/>
    <col min="12" max="13" width="7.44140625" bestFit="1" customWidth="1"/>
    <col min="14" max="14" width="15.5546875" bestFit="1" customWidth="1"/>
    <col min="15" max="15" width="9" bestFit="1" customWidth="1"/>
    <col min="16" max="16" width="6.33203125" bestFit="1" customWidth="1"/>
    <col min="17" max="17" width="9.5546875" bestFit="1" customWidth="1"/>
    <col min="18" max="19" width="10" bestFit="1" customWidth="1"/>
    <col min="20" max="20" width="15.5546875" bestFit="1" customWidth="1"/>
    <col min="21" max="21" width="11.109375" bestFit="1" customWidth="1"/>
    <col min="22" max="22" width="8.44140625" bestFit="1" customWidth="1"/>
    <col min="23" max="23" width="9.33203125" bestFit="1" customWidth="1"/>
    <col min="24" max="25" width="9.77734375" bestFit="1" customWidth="1"/>
    <col min="26" max="26" width="15.5546875" bestFit="1" customWidth="1"/>
    <col min="27" max="27" width="10.88671875" bestFit="1" customWidth="1"/>
    <col min="28" max="28" width="8.21875" bestFit="1" customWidth="1"/>
    <col min="29" max="29" width="13.77734375" bestFit="1" customWidth="1"/>
    <col min="30" max="30" width="20.5546875" bestFit="1" customWidth="1"/>
  </cols>
  <sheetData>
    <row r="1" spans="1:30" x14ac:dyDescent="0.3">
      <c r="A1" s="1" t="s">
        <v>38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3" t="s">
        <v>44</v>
      </c>
      <c r="H1" s="3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45</v>
      </c>
      <c r="O1" s="2" t="s">
        <v>51</v>
      </c>
      <c r="P1" s="4" t="s">
        <v>52</v>
      </c>
      <c r="Q1" s="2" t="s">
        <v>53</v>
      </c>
      <c r="R1" s="2" t="s">
        <v>54</v>
      </c>
      <c r="S1" s="2" t="s">
        <v>55</v>
      </c>
      <c r="T1" s="2" t="s">
        <v>45</v>
      </c>
      <c r="U1" s="2" t="s">
        <v>57</v>
      </c>
      <c r="V1" s="2" t="s">
        <v>58</v>
      </c>
      <c r="W1" s="2" t="s">
        <v>56</v>
      </c>
      <c r="X1" s="2" t="s">
        <v>59</v>
      </c>
      <c r="Y1" s="2" t="s">
        <v>60</v>
      </c>
      <c r="Z1" s="2" t="s">
        <v>45</v>
      </c>
      <c r="AA1" s="2" t="s">
        <v>61</v>
      </c>
      <c r="AB1" s="2" t="s">
        <v>62</v>
      </c>
      <c r="AC1" s="2" t="s">
        <v>63</v>
      </c>
      <c r="AD1" s="2" t="s">
        <v>64</v>
      </c>
    </row>
    <row r="2" spans="1:30" x14ac:dyDescent="0.3">
      <c r="A2" s="5" t="s">
        <v>0</v>
      </c>
      <c r="B2" s="5" t="s">
        <v>1</v>
      </c>
      <c r="C2" s="5" t="s">
        <v>2</v>
      </c>
      <c r="D2" s="5" t="str">
        <f>IF(LEFT(A2, 2) = "19", "Regular", "Lateral Entry")</f>
        <v>Lateral Entry</v>
      </c>
      <c r="E2" s="5">
        <v>25</v>
      </c>
      <c r="F2" s="5">
        <v>74</v>
      </c>
      <c r="G2" s="5">
        <f>SUM(E2:F2)</f>
        <v>99</v>
      </c>
      <c r="H2" s="5" t="str">
        <f>IF(AND(E2&gt;=14, F2&gt;=26), "Pass", "Fail")</f>
        <v>Pass</v>
      </c>
      <c r="I2" s="5" t="str">
        <f>IF(G2&gt;90,"O",IF(G2&gt;80,"A+",IF(G2&gt;70,"A",IF(G2&gt;60,"B+",IF(G2&gt;50,,IF(G2&gt;40,"C","D"))))))</f>
        <v>O</v>
      </c>
      <c r="J2" s="5">
        <f>IF(I2="O", 10, IF(I2="A+", 9, IF(I2="A", 8, IF(I2="B+", 7, IF(I2="B", 6, IF(I2="C", 5, "F"))))))</f>
        <v>10</v>
      </c>
      <c r="K2" s="5">
        <v>25</v>
      </c>
      <c r="L2" s="5">
        <v>33</v>
      </c>
      <c r="M2" s="5">
        <f>SUM(K2:L2)</f>
        <v>58</v>
      </c>
      <c r="N2" s="5" t="str">
        <f>IF(AND(K2&gt;=14, L2&gt;=26), "Pass", "Fail")</f>
        <v>Pass</v>
      </c>
      <c r="O2" s="5" t="str">
        <f>IF(M2&gt;90,"O",IF(M2&gt;80,"A+",IF(M2&gt;70,"A",IF(M2&gt;60,"B+",IF(M2&gt;50,"B", IF(M2&gt;40,"C","F"))))))</f>
        <v>B</v>
      </c>
      <c r="P2" s="5">
        <f>IF(O2="O", 10, IF(O2="A+", 9, IF(O2="A", 8, IF(O2="B+", 7, IF(O2="B", 6, IF(O2="C", 5, "F"))))))</f>
        <v>6</v>
      </c>
      <c r="Q2" s="5">
        <v>25</v>
      </c>
      <c r="R2" s="5">
        <v>26</v>
      </c>
      <c r="S2" s="5">
        <v>51</v>
      </c>
      <c r="T2" s="5" t="str">
        <f>Z3</f>
        <v>Pass</v>
      </c>
      <c r="U2" s="5" t="str">
        <f>IF(S2&gt;90,"O",IF(S2&gt;80,"A+",IF(S2&gt;70,"A",IF(S2&gt;60,"B+",IF(S2&gt;50,"B", IF(S2&gt;40,"C","F"))))))</f>
        <v>B</v>
      </c>
      <c r="V2" s="5">
        <f>IF(U2="O", 10, IF(U2="A+", 9, IF(U2="A", 8, IF(U2="B+", 7, IF(U2="B", 6, IF(U2="C", 5, "F"))))))</f>
        <v>6</v>
      </c>
      <c r="W2" s="5">
        <v>25</v>
      </c>
      <c r="X2" s="5">
        <v>40</v>
      </c>
      <c r="Y2" s="5">
        <v>65</v>
      </c>
      <c r="Z2" s="5" t="str">
        <f>IF(AND(W2&gt;=14, X2&gt;=26), "Pass", "Fail")</f>
        <v>Pass</v>
      </c>
      <c r="AA2" s="5" t="str">
        <f>IF(Y2&gt;90,"O",IF(Y2&gt;80,"A+",IF(Y2&gt;70,"A",IF(Y2&gt;60,"B+",IF(Y2&gt;50,"B", IF(Y2&gt;40,"C","F"))))))</f>
        <v>B+</v>
      </c>
      <c r="AB2" s="5">
        <f>IF(AA2="O", 10, IF(AA2="A+", 9, IF(AA2="A", 8, IF(AA2="B+", 7, IF(AA2="B", 6, IF(AA2="C", 5, "F"))))))</f>
        <v>7</v>
      </c>
      <c r="AC2" s="5" t="str">
        <f>IF(AND(H2="Pass", N2="Pass", T2="Pass", Z2="Pass"), "Pass", "Fail")</f>
        <v>Pass</v>
      </c>
      <c r="AD2" s="5">
        <f>AVERAGE(G2,M2,S2,Y2)</f>
        <v>68.25</v>
      </c>
    </row>
    <row r="3" spans="1:30" x14ac:dyDescent="0.3">
      <c r="A3" s="5" t="s">
        <v>3</v>
      </c>
      <c r="B3" s="5" t="s">
        <v>4</v>
      </c>
      <c r="C3" s="5" t="s">
        <v>2</v>
      </c>
      <c r="D3" s="5" t="str">
        <f>IF(LEFT(A2, 2) = "19", "Regular", "Lateral Entry")</f>
        <v>Lateral Entry</v>
      </c>
      <c r="E3" s="5">
        <v>25</v>
      </c>
      <c r="F3" s="5">
        <v>74</v>
      </c>
      <c r="G3" s="5">
        <f t="shared" ref="G3:G19" si="0">SUM(E3:F3)</f>
        <v>99</v>
      </c>
      <c r="H3" s="5" t="str">
        <f t="shared" ref="H3:H19" si="1">IF(AND(E3&gt;=14, F3&gt;=26), "Pass", "Fail")</f>
        <v>Pass</v>
      </c>
      <c r="I3" s="5" t="str">
        <f t="shared" ref="I3:I19" si="2">IF(G3&gt;90,"O",IF(G3&gt;80,"A+",IF(G3&gt;70,"A",IF(G3&gt;60,"B+",IF(G3&gt;50,,IF(G3&gt;40,"C","D"))))))</f>
        <v>O</v>
      </c>
      <c r="J3" s="5">
        <f t="shared" ref="J3:J19" si="3">IF(I3="O", 10, IF(I3="A+", 9, IF(I3="A", 8, IF(I3="B+", 7, IF(I3="B", 6, IF(I3="C", 5, "F"))))))</f>
        <v>10</v>
      </c>
      <c r="K3" s="5">
        <v>25</v>
      </c>
      <c r="L3" s="5">
        <v>35</v>
      </c>
      <c r="M3" s="5">
        <f t="shared" ref="M3:M19" si="4">SUM(K3:L3)</f>
        <v>60</v>
      </c>
      <c r="N3" s="5" t="str">
        <f t="shared" ref="N3:N19" si="5">IF(AND(K3&gt;=14, L3&gt;=26), "Pass", "Fail")</f>
        <v>Pass</v>
      </c>
      <c r="O3" s="5" t="str">
        <f t="shared" ref="O3:O19" si="6">IF(M3&gt;90,"O",IF(M3&gt;80,"A+",IF(M3&gt;70,"A",IF(M3&gt;60,"B+",IF(M3&gt;50,"B", IF(M3&gt;40,"C","F"))))))</f>
        <v>B</v>
      </c>
      <c r="P3" s="5">
        <f t="shared" ref="P3:P19" si="7">IF(O3="O", 10, IF(O3="A+", 9, IF(O3="A", 8, IF(O3="B+", 7, IF(O3="B", 6, IF(O3="C", 5, "F"))))))</f>
        <v>6</v>
      </c>
      <c r="Q3" s="5">
        <v>25</v>
      </c>
      <c r="R3" s="5">
        <v>36</v>
      </c>
      <c r="S3" s="5">
        <v>61</v>
      </c>
      <c r="T3" s="5" t="str">
        <f t="shared" ref="T3:T19" si="8">IF(AND(R3&gt;=14, S3&gt;=26), "Pass", "Fail")</f>
        <v>Pass</v>
      </c>
      <c r="U3" s="5" t="str">
        <f t="shared" ref="U3:U19" si="9">IF(S3&gt;90,"O",IF(S3&gt;80,"A+",IF(S3&gt;70,"A",IF(S3&gt;60,"B+",IF(S3&gt;50,"B", IF(S3&gt;40,"C","F"))))))</f>
        <v>B+</v>
      </c>
      <c r="V3" s="5">
        <f t="shared" ref="V3:V19" si="10">IF(U3="O", 10, IF(U3="A+", 9, IF(U3="A", 8, IF(U3="B+", 7, IF(U3="B", 6, IF(U3="C", 5, "F"))))))</f>
        <v>7</v>
      </c>
      <c r="W3" s="5">
        <v>25</v>
      </c>
      <c r="X3" s="5">
        <v>31</v>
      </c>
      <c r="Y3" s="5">
        <v>56</v>
      </c>
      <c r="Z3" s="5" t="str">
        <f>Z2</f>
        <v>Pass</v>
      </c>
      <c r="AA3" s="5" t="str">
        <f t="shared" ref="AA3:AA19" si="11">IF(Y3&gt;90,"O",IF(Y3&gt;80,"A+",IF(Y3&gt;70,"A",IF(Y3&gt;60,"B+",IF(Y3&gt;50,"B", IF(Y3&gt;40,"C","F"))))))</f>
        <v>B</v>
      </c>
      <c r="AB3" s="5">
        <f t="shared" ref="AB3:AB19" si="12">IF(AA3="O", 10, IF(AA3="A+", 9, IF(AA3="A", 8, IF(AA3="B+", 7, IF(AA3="B", 6, IF(AA3="C", 5, "F"))))))</f>
        <v>6</v>
      </c>
      <c r="AC3" s="5" t="str">
        <f t="shared" ref="AC3:AC18" si="13">IF(AND(H3="Pass", N3="Pass", T3="Pass", Z3="Pass"), "Pass", "Fail")</f>
        <v>Pass</v>
      </c>
      <c r="AD3" s="5">
        <f t="shared" ref="AD3:AD19" si="14">AVERAGE(G3,M3,S3,Y3)</f>
        <v>69</v>
      </c>
    </row>
    <row r="4" spans="1:30" x14ac:dyDescent="0.3">
      <c r="A4" s="5" t="s">
        <v>5</v>
      </c>
      <c r="B4" s="5" t="s">
        <v>6</v>
      </c>
      <c r="C4" s="5" t="s">
        <v>2</v>
      </c>
      <c r="D4" s="5" t="str">
        <f t="shared" ref="D4:D10" si="15">IF(LEFT(A4, 2) = "19", "Regular", "Lateral Entry")</f>
        <v>Regular</v>
      </c>
      <c r="E4" s="5">
        <v>24</v>
      </c>
      <c r="F4" s="5">
        <v>68</v>
      </c>
      <c r="G4" s="5">
        <f t="shared" si="0"/>
        <v>92</v>
      </c>
      <c r="H4" s="5" t="str">
        <f t="shared" si="1"/>
        <v>Pass</v>
      </c>
      <c r="I4" s="5" t="str">
        <f t="shared" si="2"/>
        <v>O</v>
      </c>
      <c r="J4" s="5">
        <f t="shared" si="3"/>
        <v>10</v>
      </c>
      <c r="K4" s="5">
        <v>25</v>
      </c>
      <c r="L4" s="5">
        <v>17</v>
      </c>
      <c r="M4" s="5">
        <f t="shared" si="4"/>
        <v>42</v>
      </c>
      <c r="N4" s="5" t="str">
        <f t="shared" si="5"/>
        <v>Fail</v>
      </c>
      <c r="O4" s="5" t="str">
        <f t="shared" si="6"/>
        <v>C</v>
      </c>
      <c r="P4" s="5">
        <f t="shared" si="7"/>
        <v>5</v>
      </c>
      <c r="Q4" s="5">
        <v>25</v>
      </c>
      <c r="R4" s="5">
        <v>12</v>
      </c>
      <c r="S4" s="5">
        <v>37</v>
      </c>
      <c r="T4" s="5" t="str">
        <f t="shared" si="8"/>
        <v>Fail</v>
      </c>
      <c r="U4" s="5" t="str">
        <f t="shared" si="9"/>
        <v>F</v>
      </c>
      <c r="V4" s="5" t="str">
        <f t="shared" si="10"/>
        <v>F</v>
      </c>
      <c r="W4" s="5">
        <v>25</v>
      </c>
      <c r="X4" s="5">
        <v>19</v>
      </c>
      <c r="Y4" s="5">
        <v>44</v>
      </c>
      <c r="Z4" s="5" t="str">
        <f t="shared" ref="Z3:Z19" si="16">IF(AND(W4&gt;=14, X4&gt;=26), "Pass", "Fail")</f>
        <v>Fail</v>
      </c>
      <c r="AA4" s="5" t="str">
        <f t="shared" si="11"/>
        <v>C</v>
      </c>
      <c r="AB4" s="5">
        <f t="shared" si="12"/>
        <v>5</v>
      </c>
      <c r="AC4" s="5" t="str">
        <f t="shared" si="13"/>
        <v>Fail</v>
      </c>
      <c r="AD4" s="5">
        <f t="shared" si="14"/>
        <v>53.75</v>
      </c>
    </row>
    <row r="5" spans="1:30" x14ac:dyDescent="0.3">
      <c r="A5" s="5" t="s">
        <v>7</v>
      </c>
      <c r="B5" s="5" t="s">
        <v>8</v>
      </c>
      <c r="C5" s="5" t="s">
        <v>2</v>
      </c>
      <c r="D5" s="5" t="str">
        <f t="shared" si="15"/>
        <v>Regular</v>
      </c>
      <c r="E5" s="5">
        <v>24</v>
      </c>
      <c r="F5" s="5">
        <v>68</v>
      </c>
      <c r="G5" s="5">
        <f t="shared" si="0"/>
        <v>92</v>
      </c>
      <c r="H5" s="5" t="str">
        <f t="shared" si="1"/>
        <v>Pass</v>
      </c>
      <c r="I5" s="5" t="str">
        <f t="shared" si="2"/>
        <v>O</v>
      </c>
      <c r="J5" s="5">
        <f t="shared" si="3"/>
        <v>10</v>
      </c>
      <c r="K5" s="5">
        <v>22</v>
      </c>
      <c r="L5" s="5">
        <v>33</v>
      </c>
      <c r="M5" s="5">
        <f t="shared" si="4"/>
        <v>55</v>
      </c>
      <c r="N5" s="5" t="str">
        <f t="shared" si="5"/>
        <v>Pass</v>
      </c>
      <c r="O5" s="5" t="str">
        <f t="shared" si="6"/>
        <v>B</v>
      </c>
      <c r="P5" s="5">
        <f t="shared" si="7"/>
        <v>6</v>
      </c>
      <c r="Q5" s="5">
        <v>19</v>
      </c>
      <c r="R5" s="5">
        <v>26</v>
      </c>
      <c r="S5" s="5">
        <v>45</v>
      </c>
      <c r="T5" s="5" t="str">
        <f t="shared" si="8"/>
        <v>Pass</v>
      </c>
      <c r="U5" s="5" t="str">
        <f t="shared" si="9"/>
        <v>C</v>
      </c>
      <c r="V5" s="5">
        <f t="shared" si="10"/>
        <v>5</v>
      </c>
      <c r="W5" s="5">
        <v>25</v>
      </c>
      <c r="X5" s="5">
        <v>26</v>
      </c>
      <c r="Y5" s="5">
        <v>51</v>
      </c>
      <c r="Z5" s="5" t="str">
        <f t="shared" si="16"/>
        <v>Pass</v>
      </c>
      <c r="AA5" s="5" t="str">
        <f t="shared" si="11"/>
        <v>B</v>
      </c>
      <c r="AB5" s="5">
        <f t="shared" si="12"/>
        <v>6</v>
      </c>
      <c r="AC5" s="5" t="str">
        <f t="shared" si="13"/>
        <v>Pass</v>
      </c>
      <c r="AD5" s="5">
        <f t="shared" si="14"/>
        <v>60.75</v>
      </c>
    </row>
    <row r="6" spans="1:30" x14ac:dyDescent="0.3">
      <c r="A6" s="5" t="s">
        <v>9</v>
      </c>
      <c r="B6" s="5" t="s">
        <v>10</v>
      </c>
      <c r="C6" s="5" t="s">
        <v>2</v>
      </c>
      <c r="D6" s="5" t="str">
        <f t="shared" si="15"/>
        <v>Regular</v>
      </c>
      <c r="E6" s="5">
        <v>24</v>
      </c>
      <c r="F6" s="5">
        <v>70</v>
      </c>
      <c r="G6" s="5">
        <f t="shared" si="0"/>
        <v>94</v>
      </c>
      <c r="H6" s="5" t="str">
        <f t="shared" si="1"/>
        <v>Pass</v>
      </c>
      <c r="I6" s="5" t="str">
        <f t="shared" si="2"/>
        <v>O</v>
      </c>
      <c r="J6" s="5">
        <f t="shared" si="3"/>
        <v>10</v>
      </c>
      <c r="K6" s="5">
        <v>24</v>
      </c>
      <c r="L6" s="5">
        <v>26</v>
      </c>
      <c r="M6" s="5">
        <f t="shared" si="4"/>
        <v>50</v>
      </c>
      <c r="N6" s="5" t="str">
        <f t="shared" si="5"/>
        <v>Pass</v>
      </c>
      <c r="O6" s="5" t="str">
        <f t="shared" si="6"/>
        <v>C</v>
      </c>
      <c r="P6" s="5">
        <f t="shared" si="7"/>
        <v>5</v>
      </c>
      <c r="Q6" s="5">
        <v>24</v>
      </c>
      <c r="R6" s="5">
        <v>43</v>
      </c>
      <c r="S6" s="5">
        <v>67</v>
      </c>
      <c r="T6" s="5" t="str">
        <f t="shared" si="8"/>
        <v>Pass</v>
      </c>
      <c r="U6" s="5" t="str">
        <f t="shared" si="9"/>
        <v>B+</v>
      </c>
      <c r="V6" s="5">
        <f t="shared" si="10"/>
        <v>7</v>
      </c>
      <c r="W6" s="5">
        <v>15</v>
      </c>
      <c r="X6" s="5">
        <v>33</v>
      </c>
      <c r="Y6" s="5">
        <v>48</v>
      </c>
      <c r="Z6" s="5" t="str">
        <f t="shared" si="16"/>
        <v>Pass</v>
      </c>
      <c r="AA6" s="5" t="str">
        <f t="shared" si="11"/>
        <v>C</v>
      </c>
      <c r="AB6" s="5">
        <f t="shared" si="12"/>
        <v>5</v>
      </c>
      <c r="AC6" s="5" t="str">
        <f t="shared" si="13"/>
        <v>Pass</v>
      </c>
      <c r="AD6" s="5">
        <f t="shared" si="14"/>
        <v>64.75</v>
      </c>
    </row>
    <row r="7" spans="1:30" x14ac:dyDescent="0.3">
      <c r="A7" s="5" t="s">
        <v>11</v>
      </c>
      <c r="B7" s="5" t="s">
        <v>12</v>
      </c>
      <c r="C7" s="5" t="s">
        <v>13</v>
      </c>
      <c r="D7" s="5" t="str">
        <f t="shared" si="15"/>
        <v>Regular</v>
      </c>
      <c r="E7" s="5">
        <v>25</v>
      </c>
      <c r="F7" s="5">
        <v>71</v>
      </c>
      <c r="G7" s="5">
        <f t="shared" si="0"/>
        <v>96</v>
      </c>
      <c r="H7" s="5" t="str">
        <f t="shared" si="1"/>
        <v>Pass</v>
      </c>
      <c r="I7" s="5" t="str">
        <f t="shared" si="2"/>
        <v>O</v>
      </c>
      <c r="J7" s="5">
        <f t="shared" si="3"/>
        <v>10</v>
      </c>
      <c r="K7" s="5">
        <v>25</v>
      </c>
      <c r="L7" s="5">
        <v>45</v>
      </c>
      <c r="M7" s="5">
        <f t="shared" si="4"/>
        <v>70</v>
      </c>
      <c r="N7" s="5" t="str">
        <f t="shared" si="5"/>
        <v>Pass</v>
      </c>
      <c r="O7" s="5" t="str">
        <f t="shared" si="6"/>
        <v>B+</v>
      </c>
      <c r="P7" s="5">
        <f t="shared" si="7"/>
        <v>7</v>
      </c>
      <c r="Q7" s="5">
        <v>25</v>
      </c>
      <c r="R7" s="5">
        <v>53</v>
      </c>
      <c r="S7" s="5">
        <v>78</v>
      </c>
      <c r="T7" s="5" t="str">
        <f t="shared" si="8"/>
        <v>Pass</v>
      </c>
      <c r="U7" s="5" t="str">
        <f t="shared" si="9"/>
        <v>A</v>
      </c>
      <c r="V7" s="5">
        <f t="shared" si="10"/>
        <v>8</v>
      </c>
      <c r="W7" s="5">
        <v>25</v>
      </c>
      <c r="X7" s="5">
        <v>46</v>
      </c>
      <c r="Y7" s="5">
        <v>71</v>
      </c>
      <c r="Z7" s="5" t="str">
        <f t="shared" si="16"/>
        <v>Pass</v>
      </c>
      <c r="AA7" s="5" t="str">
        <f t="shared" si="11"/>
        <v>A</v>
      </c>
      <c r="AB7" s="5">
        <f t="shared" si="12"/>
        <v>8</v>
      </c>
      <c r="AC7" s="5" t="str">
        <f t="shared" si="13"/>
        <v>Pass</v>
      </c>
      <c r="AD7" s="5">
        <f t="shared" si="14"/>
        <v>78.75</v>
      </c>
    </row>
    <row r="8" spans="1:30" x14ac:dyDescent="0.3">
      <c r="A8" s="5" t="s">
        <v>14</v>
      </c>
      <c r="B8" s="5" t="s">
        <v>15</v>
      </c>
      <c r="C8" s="5" t="s">
        <v>13</v>
      </c>
      <c r="D8" s="5" t="str">
        <f t="shared" si="15"/>
        <v>Regular</v>
      </c>
      <c r="E8" s="5">
        <v>25</v>
      </c>
      <c r="F8" s="5">
        <v>71</v>
      </c>
      <c r="G8" s="5">
        <f t="shared" si="0"/>
        <v>96</v>
      </c>
      <c r="H8" s="5" t="str">
        <f t="shared" si="1"/>
        <v>Pass</v>
      </c>
      <c r="I8" s="5" t="str">
        <f t="shared" si="2"/>
        <v>O</v>
      </c>
      <c r="J8" s="5">
        <f t="shared" si="3"/>
        <v>10</v>
      </c>
      <c r="K8" s="5">
        <v>25</v>
      </c>
      <c r="L8" s="5">
        <v>29</v>
      </c>
      <c r="M8" s="5">
        <f t="shared" si="4"/>
        <v>54</v>
      </c>
      <c r="N8" s="5" t="str">
        <f t="shared" si="5"/>
        <v>Pass</v>
      </c>
      <c r="O8" s="5" t="str">
        <f t="shared" si="6"/>
        <v>B</v>
      </c>
      <c r="P8" s="5">
        <f t="shared" si="7"/>
        <v>6</v>
      </c>
      <c r="Q8" s="5">
        <v>25</v>
      </c>
      <c r="R8" s="5">
        <v>26</v>
      </c>
      <c r="S8" s="5">
        <v>51</v>
      </c>
      <c r="T8" s="5" t="str">
        <f t="shared" si="8"/>
        <v>Pass</v>
      </c>
      <c r="U8" s="5" t="str">
        <f t="shared" si="9"/>
        <v>B</v>
      </c>
      <c r="V8" s="5">
        <f t="shared" si="10"/>
        <v>6</v>
      </c>
      <c r="W8" s="5">
        <v>25</v>
      </c>
      <c r="X8" s="5">
        <v>43</v>
      </c>
      <c r="Y8" s="5">
        <v>68</v>
      </c>
      <c r="Z8" s="5" t="str">
        <f t="shared" si="16"/>
        <v>Pass</v>
      </c>
      <c r="AA8" s="5" t="str">
        <f t="shared" si="11"/>
        <v>B+</v>
      </c>
      <c r="AB8" s="5">
        <f t="shared" si="12"/>
        <v>7</v>
      </c>
      <c r="AC8" s="5" t="str">
        <f t="shared" si="13"/>
        <v>Pass</v>
      </c>
      <c r="AD8" s="5">
        <f>AVERAGE(G8,M8,S8,Y8)</f>
        <v>67.25</v>
      </c>
    </row>
    <row r="9" spans="1:30" x14ac:dyDescent="0.3">
      <c r="A9" s="5" t="s">
        <v>16</v>
      </c>
      <c r="B9" s="5" t="s">
        <v>17</v>
      </c>
      <c r="C9" s="5" t="s">
        <v>13</v>
      </c>
      <c r="D9" s="5" t="str">
        <f t="shared" si="15"/>
        <v>Regular</v>
      </c>
      <c r="E9" s="5">
        <v>24</v>
      </c>
      <c r="F9" s="5">
        <v>71</v>
      </c>
      <c r="G9" s="5">
        <f t="shared" si="0"/>
        <v>95</v>
      </c>
      <c r="H9" s="5" t="str">
        <f t="shared" si="1"/>
        <v>Pass</v>
      </c>
      <c r="I9" s="5" t="str">
        <f t="shared" si="2"/>
        <v>O</v>
      </c>
      <c r="J9" s="5">
        <f t="shared" si="3"/>
        <v>10</v>
      </c>
      <c r="K9" s="5">
        <v>25</v>
      </c>
      <c r="L9" s="5">
        <v>-1</v>
      </c>
      <c r="M9" s="5">
        <f t="shared" si="4"/>
        <v>24</v>
      </c>
      <c r="N9" s="5" t="str">
        <f t="shared" si="5"/>
        <v>Fail</v>
      </c>
      <c r="O9" s="5" t="str">
        <f t="shared" si="6"/>
        <v>F</v>
      </c>
      <c r="P9" s="5" t="str">
        <f t="shared" si="7"/>
        <v>F</v>
      </c>
      <c r="Q9" s="5">
        <v>23</v>
      </c>
      <c r="R9" s="5">
        <v>27</v>
      </c>
      <c r="S9" s="5">
        <v>50</v>
      </c>
      <c r="T9" s="5" t="str">
        <f t="shared" si="8"/>
        <v>Pass</v>
      </c>
      <c r="U9" s="5" t="str">
        <f t="shared" si="9"/>
        <v>C</v>
      </c>
      <c r="V9" s="5">
        <f t="shared" si="10"/>
        <v>5</v>
      </c>
      <c r="W9" s="5">
        <v>25</v>
      </c>
      <c r="X9" s="5">
        <v>32</v>
      </c>
      <c r="Y9" s="5">
        <v>57</v>
      </c>
      <c r="Z9" s="5" t="str">
        <f t="shared" si="16"/>
        <v>Pass</v>
      </c>
      <c r="AA9" s="5" t="str">
        <f t="shared" si="11"/>
        <v>B</v>
      </c>
      <c r="AB9" s="5">
        <f t="shared" si="12"/>
        <v>6</v>
      </c>
      <c r="AC9" s="5" t="str">
        <f t="shared" si="13"/>
        <v>Fail</v>
      </c>
      <c r="AD9" s="5">
        <f t="shared" si="14"/>
        <v>56.5</v>
      </c>
    </row>
    <row r="10" spans="1:30" x14ac:dyDescent="0.3">
      <c r="A10" s="5" t="s">
        <v>18</v>
      </c>
      <c r="B10" s="5" t="s">
        <v>19</v>
      </c>
      <c r="C10" s="5" t="s">
        <v>2</v>
      </c>
      <c r="D10" s="5" t="str">
        <f t="shared" si="15"/>
        <v>Regular</v>
      </c>
      <c r="E10" s="5">
        <v>24</v>
      </c>
      <c r="F10" s="5">
        <v>68</v>
      </c>
      <c r="G10" s="5">
        <f t="shared" si="0"/>
        <v>92</v>
      </c>
      <c r="H10" s="5" t="str">
        <f t="shared" si="1"/>
        <v>Pass</v>
      </c>
      <c r="I10" s="5" t="str">
        <f t="shared" si="2"/>
        <v>O</v>
      </c>
      <c r="J10" s="5">
        <f t="shared" si="3"/>
        <v>10</v>
      </c>
      <c r="K10" s="5">
        <v>23</v>
      </c>
      <c r="L10" s="5">
        <v>35</v>
      </c>
      <c r="M10" s="5">
        <f t="shared" si="4"/>
        <v>58</v>
      </c>
      <c r="N10" s="5" t="str">
        <f t="shared" si="5"/>
        <v>Pass</v>
      </c>
      <c r="O10" s="5" t="str">
        <f t="shared" si="6"/>
        <v>B</v>
      </c>
      <c r="P10" s="5">
        <f t="shared" si="7"/>
        <v>6</v>
      </c>
      <c r="Q10" s="5">
        <v>19</v>
      </c>
      <c r="R10" s="5">
        <v>26</v>
      </c>
      <c r="S10" s="5">
        <v>45</v>
      </c>
      <c r="T10" s="5" t="str">
        <f t="shared" si="8"/>
        <v>Pass</v>
      </c>
      <c r="U10" s="5" t="str">
        <f t="shared" si="9"/>
        <v>C</v>
      </c>
      <c r="V10" s="5">
        <f t="shared" si="10"/>
        <v>5</v>
      </c>
      <c r="W10" s="5">
        <v>21</v>
      </c>
      <c r="X10" s="5">
        <v>48</v>
      </c>
      <c r="Y10" s="5">
        <v>69</v>
      </c>
      <c r="Z10" s="5" t="str">
        <f t="shared" si="16"/>
        <v>Pass</v>
      </c>
      <c r="AA10" s="5" t="str">
        <f t="shared" si="11"/>
        <v>B+</v>
      </c>
      <c r="AB10" s="5">
        <f t="shared" si="12"/>
        <v>7</v>
      </c>
      <c r="AC10" s="5" t="str">
        <f t="shared" si="13"/>
        <v>Pass</v>
      </c>
      <c r="AD10" s="5">
        <f t="shared" si="14"/>
        <v>66</v>
      </c>
    </row>
    <row r="11" spans="1:30" x14ac:dyDescent="0.3">
      <c r="A11" s="5" t="s">
        <v>20</v>
      </c>
      <c r="B11" s="5" t="s">
        <v>21</v>
      </c>
      <c r="C11" s="5" t="s">
        <v>13</v>
      </c>
      <c r="D11" s="5" t="str">
        <f>IF(LEFT(A2, 2) = "19", "Regular", "Lateral Entry")</f>
        <v>Lateral Entry</v>
      </c>
      <c r="E11" s="5">
        <v>23</v>
      </c>
      <c r="F11" s="5">
        <v>73</v>
      </c>
      <c r="G11" s="5">
        <f t="shared" si="0"/>
        <v>96</v>
      </c>
      <c r="H11" s="5" t="str">
        <f t="shared" si="1"/>
        <v>Pass</v>
      </c>
      <c r="I11" s="5" t="str">
        <f t="shared" si="2"/>
        <v>O</v>
      </c>
      <c r="J11" s="5">
        <f t="shared" si="3"/>
        <v>10</v>
      </c>
      <c r="K11" s="5">
        <v>25</v>
      </c>
      <c r="L11" s="5">
        <v>32</v>
      </c>
      <c r="M11" s="5">
        <f t="shared" si="4"/>
        <v>57</v>
      </c>
      <c r="N11" s="5" t="str">
        <f t="shared" si="5"/>
        <v>Pass</v>
      </c>
      <c r="O11" s="5" t="str">
        <f t="shared" si="6"/>
        <v>B</v>
      </c>
      <c r="P11" s="5">
        <f t="shared" si="7"/>
        <v>6</v>
      </c>
      <c r="Q11" s="5">
        <v>25</v>
      </c>
      <c r="R11" s="5">
        <v>44</v>
      </c>
      <c r="S11" s="5">
        <v>69</v>
      </c>
      <c r="T11" s="5" t="str">
        <f t="shared" si="8"/>
        <v>Pass</v>
      </c>
      <c r="U11" s="5" t="str">
        <f t="shared" si="9"/>
        <v>B+</v>
      </c>
      <c r="V11" s="5">
        <f t="shared" si="10"/>
        <v>7</v>
      </c>
      <c r="W11" s="5">
        <v>25</v>
      </c>
      <c r="X11" s="5">
        <v>31</v>
      </c>
      <c r="Y11" s="5">
        <v>56</v>
      </c>
      <c r="Z11" s="5" t="str">
        <f t="shared" si="16"/>
        <v>Pass</v>
      </c>
      <c r="AA11" s="5" t="str">
        <f t="shared" si="11"/>
        <v>B</v>
      </c>
      <c r="AB11" s="5">
        <f t="shared" si="12"/>
        <v>6</v>
      </c>
      <c r="AC11" s="5" t="str">
        <f t="shared" si="13"/>
        <v>Pass</v>
      </c>
      <c r="AD11" s="5">
        <f t="shared" si="14"/>
        <v>69.5</v>
      </c>
    </row>
    <row r="12" spans="1:30" x14ac:dyDescent="0.3">
      <c r="A12" s="5" t="s">
        <v>22</v>
      </c>
      <c r="B12" s="5" t="s">
        <v>23</v>
      </c>
      <c r="C12" s="5" t="s">
        <v>13</v>
      </c>
      <c r="D12" s="5" t="str">
        <f>IF(LEFT(A2, 2) = "19", "Regular", "Lateral Entry")</f>
        <v>Lateral Entry</v>
      </c>
      <c r="E12" s="5">
        <v>24</v>
      </c>
      <c r="F12" s="5">
        <v>73</v>
      </c>
      <c r="G12" s="5">
        <f t="shared" si="0"/>
        <v>97</v>
      </c>
      <c r="H12" s="5" t="str">
        <f t="shared" si="1"/>
        <v>Pass</v>
      </c>
      <c r="I12" s="5" t="str">
        <f t="shared" si="2"/>
        <v>O</v>
      </c>
      <c r="J12" s="5">
        <f t="shared" si="3"/>
        <v>10</v>
      </c>
      <c r="K12" s="5">
        <v>24</v>
      </c>
      <c r="L12" s="5">
        <v>26</v>
      </c>
      <c r="M12" s="5">
        <f t="shared" si="4"/>
        <v>50</v>
      </c>
      <c r="N12" s="5" t="str">
        <f t="shared" si="5"/>
        <v>Pass</v>
      </c>
      <c r="O12" s="5" t="str">
        <f t="shared" si="6"/>
        <v>C</v>
      </c>
      <c r="P12" s="5">
        <f t="shared" si="7"/>
        <v>5</v>
      </c>
      <c r="Q12" s="5">
        <v>25</v>
      </c>
      <c r="R12" s="5">
        <v>13</v>
      </c>
      <c r="S12" s="5">
        <v>38</v>
      </c>
      <c r="T12" s="5" t="str">
        <f t="shared" si="8"/>
        <v>Fail</v>
      </c>
      <c r="U12" s="5" t="str">
        <f t="shared" si="9"/>
        <v>F</v>
      </c>
      <c r="V12" s="5" t="str">
        <f t="shared" si="10"/>
        <v>F</v>
      </c>
      <c r="W12" s="5">
        <v>25</v>
      </c>
      <c r="X12" s="5">
        <v>17</v>
      </c>
      <c r="Y12" s="5">
        <v>42</v>
      </c>
      <c r="Z12" s="5" t="str">
        <f t="shared" si="16"/>
        <v>Fail</v>
      </c>
      <c r="AA12" s="5" t="str">
        <f t="shared" si="11"/>
        <v>C</v>
      </c>
      <c r="AB12" s="5">
        <f t="shared" si="12"/>
        <v>5</v>
      </c>
      <c r="AC12" s="5" t="str">
        <f t="shared" si="13"/>
        <v>Fail</v>
      </c>
      <c r="AD12" s="5">
        <f t="shared" si="14"/>
        <v>56.75</v>
      </c>
    </row>
    <row r="13" spans="1:30" x14ac:dyDescent="0.3">
      <c r="A13" s="5" t="s">
        <v>24</v>
      </c>
      <c r="B13" s="5" t="s">
        <v>25</v>
      </c>
      <c r="C13" s="5" t="s">
        <v>13</v>
      </c>
      <c r="D13" s="5" t="str">
        <f>IF(LEFT(A2, 2) = "19", "Regular", "Lateral Entry")</f>
        <v>Lateral Entry</v>
      </c>
      <c r="E13" s="5">
        <v>23</v>
      </c>
      <c r="F13" s="5">
        <v>73</v>
      </c>
      <c r="G13" s="5">
        <f t="shared" si="0"/>
        <v>96</v>
      </c>
      <c r="H13" s="5" t="str">
        <f t="shared" si="1"/>
        <v>Pass</v>
      </c>
      <c r="I13" s="5" t="str">
        <f t="shared" si="2"/>
        <v>O</v>
      </c>
      <c r="J13" s="5">
        <f t="shared" si="3"/>
        <v>10</v>
      </c>
      <c r="K13" s="5">
        <v>25</v>
      </c>
      <c r="L13" s="5">
        <v>14</v>
      </c>
      <c r="M13" s="5">
        <f t="shared" si="4"/>
        <v>39</v>
      </c>
      <c r="N13" s="5" t="str">
        <f t="shared" si="5"/>
        <v>Fail</v>
      </c>
      <c r="O13" s="5" t="str">
        <f t="shared" si="6"/>
        <v>F</v>
      </c>
      <c r="P13" s="5" t="str">
        <f t="shared" si="7"/>
        <v>F</v>
      </c>
      <c r="Q13" s="5">
        <v>25</v>
      </c>
      <c r="R13" s="5">
        <v>38</v>
      </c>
      <c r="S13" s="5">
        <v>63</v>
      </c>
      <c r="T13" s="5" t="str">
        <f t="shared" si="8"/>
        <v>Pass</v>
      </c>
      <c r="U13" s="5" t="str">
        <f t="shared" si="9"/>
        <v>B+</v>
      </c>
      <c r="V13" s="5">
        <f t="shared" si="10"/>
        <v>7</v>
      </c>
      <c r="W13" s="5">
        <v>25</v>
      </c>
      <c r="X13" s="5">
        <v>28</v>
      </c>
      <c r="Y13" s="5">
        <v>53</v>
      </c>
      <c r="Z13" s="5" t="str">
        <f t="shared" si="16"/>
        <v>Pass</v>
      </c>
      <c r="AA13" s="5" t="str">
        <f t="shared" si="11"/>
        <v>B</v>
      </c>
      <c r="AB13" s="5">
        <f t="shared" si="12"/>
        <v>6</v>
      </c>
      <c r="AC13" s="5" t="str">
        <f t="shared" si="13"/>
        <v>Fail</v>
      </c>
      <c r="AD13" s="5">
        <f t="shared" si="14"/>
        <v>62.75</v>
      </c>
    </row>
    <row r="14" spans="1:30" x14ac:dyDescent="0.3">
      <c r="A14" s="5" t="s">
        <v>26</v>
      </c>
      <c r="B14" s="5" t="s">
        <v>27</v>
      </c>
      <c r="C14" s="5" t="s">
        <v>13</v>
      </c>
      <c r="D14" s="5" t="str">
        <f>IF(LEFT(A2, 2) = "19", "Regular", "Lateral Entry")</f>
        <v>Lateral Entry</v>
      </c>
      <c r="E14" s="5">
        <v>25</v>
      </c>
      <c r="F14" s="5">
        <v>74</v>
      </c>
      <c r="G14" s="5">
        <f t="shared" si="0"/>
        <v>99</v>
      </c>
      <c r="H14" s="5" t="str">
        <f t="shared" si="1"/>
        <v>Pass</v>
      </c>
      <c r="I14" s="5" t="str">
        <f t="shared" si="2"/>
        <v>O</v>
      </c>
      <c r="J14" s="5">
        <f t="shared" si="3"/>
        <v>10</v>
      </c>
      <c r="K14" s="5">
        <v>25</v>
      </c>
      <c r="L14" s="5">
        <v>28</v>
      </c>
      <c r="M14" s="5">
        <f t="shared" si="4"/>
        <v>53</v>
      </c>
      <c r="N14" s="5" t="str">
        <f t="shared" si="5"/>
        <v>Pass</v>
      </c>
      <c r="O14" s="5" t="str">
        <f t="shared" si="6"/>
        <v>B</v>
      </c>
      <c r="P14" s="5">
        <f t="shared" si="7"/>
        <v>6</v>
      </c>
      <c r="Q14" s="5">
        <v>25</v>
      </c>
      <c r="R14" s="5">
        <v>33</v>
      </c>
      <c r="S14" s="5">
        <v>58</v>
      </c>
      <c r="T14" s="5" t="str">
        <f t="shared" si="8"/>
        <v>Pass</v>
      </c>
      <c r="U14" s="5" t="str">
        <f t="shared" si="9"/>
        <v>B</v>
      </c>
      <c r="V14" s="5">
        <f t="shared" si="10"/>
        <v>6</v>
      </c>
      <c r="W14" s="5">
        <v>25</v>
      </c>
      <c r="X14" s="5">
        <v>23</v>
      </c>
      <c r="Y14" s="5">
        <v>48</v>
      </c>
      <c r="Z14" s="5" t="str">
        <f t="shared" si="16"/>
        <v>Fail</v>
      </c>
      <c r="AA14" s="5" t="str">
        <f t="shared" si="11"/>
        <v>C</v>
      </c>
      <c r="AB14" s="5">
        <f t="shared" si="12"/>
        <v>5</v>
      </c>
      <c r="AC14" s="5" t="str">
        <f t="shared" si="13"/>
        <v>Fail</v>
      </c>
      <c r="AD14" s="5">
        <f t="shared" si="14"/>
        <v>64.5</v>
      </c>
    </row>
    <row r="15" spans="1:30" x14ac:dyDescent="0.3">
      <c r="A15" s="5" t="s">
        <v>28</v>
      </c>
      <c r="B15" s="5" t="s">
        <v>29</v>
      </c>
      <c r="C15" s="5" t="s">
        <v>13</v>
      </c>
      <c r="D15" s="5" t="str">
        <f>IF(LEFT(A2, 2) = "19", "Regular", "Lateral Entry")</f>
        <v>Lateral Entry</v>
      </c>
      <c r="E15" s="5">
        <v>24</v>
      </c>
      <c r="F15" s="5">
        <v>72</v>
      </c>
      <c r="G15" s="5">
        <f t="shared" si="0"/>
        <v>96</v>
      </c>
      <c r="H15" s="5" t="str">
        <f t="shared" si="1"/>
        <v>Pass</v>
      </c>
      <c r="I15" s="5" t="str">
        <f t="shared" si="2"/>
        <v>O</v>
      </c>
      <c r="J15" s="5">
        <f t="shared" si="3"/>
        <v>10</v>
      </c>
      <c r="K15" s="5">
        <v>25</v>
      </c>
      <c r="L15" s="5">
        <v>28</v>
      </c>
      <c r="M15" s="5">
        <f t="shared" si="4"/>
        <v>53</v>
      </c>
      <c r="N15" s="5" t="str">
        <f t="shared" si="5"/>
        <v>Pass</v>
      </c>
      <c r="O15" s="5" t="str">
        <f t="shared" si="6"/>
        <v>B</v>
      </c>
      <c r="P15" s="5">
        <f t="shared" si="7"/>
        <v>6</v>
      </c>
      <c r="Q15" s="5">
        <v>25</v>
      </c>
      <c r="R15" s="5">
        <v>28</v>
      </c>
      <c r="S15" s="5">
        <v>53</v>
      </c>
      <c r="T15" s="5" t="str">
        <f t="shared" si="8"/>
        <v>Pass</v>
      </c>
      <c r="U15" s="5" t="str">
        <f t="shared" si="9"/>
        <v>B</v>
      </c>
      <c r="V15" s="5">
        <f t="shared" si="10"/>
        <v>6</v>
      </c>
      <c r="W15" s="5">
        <v>24</v>
      </c>
      <c r="X15" s="5">
        <v>51</v>
      </c>
      <c r="Y15" s="5">
        <v>75</v>
      </c>
      <c r="Z15" s="5" t="str">
        <f t="shared" si="16"/>
        <v>Pass</v>
      </c>
      <c r="AA15" s="5" t="str">
        <f t="shared" si="11"/>
        <v>A</v>
      </c>
      <c r="AB15" s="5">
        <f t="shared" si="12"/>
        <v>8</v>
      </c>
      <c r="AC15" s="5" t="str">
        <f>IF(AND(H15="Pass", N15="Pass", T15="Pass", Z15="Pass"), "Pass", "Fail")</f>
        <v>Pass</v>
      </c>
      <c r="AD15" s="5">
        <f t="shared" si="14"/>
        <v>69.25</v>
      </c>
    </row>
    <row r="16" spans="1:30" x14ac:dyDescent="0.3">
      <c r="A16" s="5" t="s">
        <v>30</v>
      </c>
      <c r="B16" s="5" t="s">
        <v>31</v>
      </c>
      <c r="C16" s="5" t="s">
        <v>13</v>
      </c>
      <c r="D16" s="5" t="str">
        <f>IF(LEFT(A16, 2) = "19", "Regular", "Lateral Entry")</f>
        <v>Regular</v>
      </c>
      <c r="E16" s="5">
        <v>23</v>
      </c>
      <c r="F16" s="5">
        <v>74</v>
      </c>
      <c r="G16" s="5">
        <f t="shared" si="0"/>
        <v>97</v>
      </c>
      <c r="H16" s="5" t="str">
        <f t="shared" si="1"/>
        <v>Pass</v>
      </c>
      <c r="I16" s="5" t="str">
        <f t="shared" si="2"/>
        <v>O</v>
      </c>
      <c r="J16" s="5">
        <f t="shared" si="3"/>
        <v>10</v>
      </c>
      <c r="K16" s="5">
        <v>25</v>
      </c>
      <c r="L16" s="5">
        <v>38</v>
      </c>
      <c r="M16" s="5">
        <f t="shared" si="4"/>
        <v>63</v>
      </c>
      <c r="N16" s="5" t="str">
        <f t="shared" si="5"/>
        <v>Pass</v>
      </c>
      <c r="O16" s="5" t="str">
        <f t="shared" si="6"/>
        <v>B+</v>
      </c>
      <c r="P16" s="5">
        <f t="shared" si="7"/>
        <v>7</v>
      </c>
      <c r="Q16" s="5">
        <v>25</v>
      </c>
      <c r="R16" s="5">
        <v>44</v>
      </c>
      <c r="S16" s="5">
        <v>69</v>
      </c>
      <c r="T16" s="5" t="str">
        <f t="shared" si="8"/>
        <v>Pass</v>
      </c>
      <c r="U16" s="5" t="str">
        <f t="shared" si="9"/>
        <v>B+</v>
      </c>
      <c r="V16" s="5">
        <f t="shared" si="10"/>
        <v>7</v>
      </c>
      <c r="W16" s="5">
        <v>25</v>
      </c>
      <c r="X16" s="5">
        <v>54</v>
      </c>
      <c r="Y16" s="5">
        <v>79</v>
      </c>
      <c r="Z16" s="5" t="str">
        <f t="shared" si="16"/>
        <v>Pass</v>
      </c>
      <c r="AA16" s="5" t="str">
        <f t="shared" si="11"/>
        <v>A</v>
      </c>
      <c r="AB16" s="5">
        <f t="shared" si="12"/>
        <v>8</v>
      </c>
      <c r="AC16" s="5" t="str">
        <f t="shared" si="13"/>
        <v>Pass</v>
      </c>
      <c r="AD16" s="5">
        <f t="shared" si="14"/>
        <v>77</v>
      </c>
    </row>
    <row r="17" spans="1:30" x14ac:dyDescent="0.3">
      <c r="A17" s="5" t="s">
        <v>32</v>
      </c>
      <c r="B17" s="5" t="s">
        <v>33</v>
      </c>
      <c r="C17" s="5" t="s">
        <v>2</v>
      </c>
      <c r="D17" s="5" t="str">
        <f>IF(LEFT(A2, 2) = "19", "Regular", "Lateral Entry")</f>
        <v>Lateral Entry</v>
      </c>
      <c r="E17" s="5">
        <v>24</v>
      </c>
      <c r="F17" s="5">
        <v>70</v>
      </c>
      <c r="G17" s="5">
        <f t="shared" si="0"/>
        <v>94</v>
      </c>
      <c r="H17" s="5" t="str">
        <f t="shared" si="1"/>
        <v>Pass</v>
      </c>
      <c r="I17" s="5" t="str">
        <f t="shared" si="2"/>
        <v>O</v>
      </c>
      <c r="J17" s="5">
        <f t="shared" si="3"/>
        <v>10</v>
      </c>
      <c r="K17" s="5">
        <v>24</v>
      </c>
      <c r="L17" s="5">
        <v>19</v>
      </c>
      <c r="M17" s="5">
        <f t="shared" si="4"/>
        <v>43</v>
      </c>
      <c r="N17" s="5" t="str">
        <f t="shared" si="5"/>
        <v>Fail</v>
      </c>
      <c r="O17" s="5" t="str">
        <f t="shared" si="6"/>
        <v>C</v>
      </c>
      <c r="P17" s="5">
        <f t="shared" si="7"/>
        <v>5</v>
      </c>
      <c r="Q17" s="5">
        <v>25</v>
      </c>
      <c r="R17" s="5">
        <v>27</v>
      </c>
      <c r="S17" s="5">
        <v>52</v>
      </c>
      <c r="T17" s="5" t="str">
        <f t="shared" si="8"/>
        <v>Pass</v>
      </c>
      <c r="U17" s="5" t="str">
        <f t="shared" si="9"/>
        <v>B</v>
      </c>
      <c r="V17" s="5">
        <f t="shared" si="10"/>
        <v>6</v>
      </c>
      <c r="W17" s="5">
        <v>24</v>
      </c>
      <c r="X17" s="5">
        <v>42</v>
      </c>
      <c r="Y17" s="5">
        <v>66</v>
      </c>
      <c r="Z17" s="5" t="str">
        <f t="shared" si="16"/>
        <v>Pass</v>
      </c>
      <c r="AA17" s="5" t="str">
        <f t="shared" si="11"/>
        <v>B+</v>
      </c>
      <c r="AB17" s="5">
        <f t="shared" si="12"/>
        <v>7</v>
      </c>
      <c r="AC17" s="5" t="str">
        <f t="shared" si="13"/>
        <v>Fail</v>
      </c>
      <c r="AD17" s="5">
        <f t="shared" si="14"/>
        <v>63.75</v>
      </c>
    </row>
    <row r="18" spans="1:30" x14ac:dyDescent="0.3">
      <c r="A18" s="5" t="s">
        <v>34</v>
      </c>
      <c r="B18" s="5" t="s">
        <v>35</v>
      </c>
      <c r="C18" s="5" t="s">
        <v>2</v>
      </c>
      <c r="D18" s="5" t="str">
        <f>IF(LEFT(A18, 2) = "19", "Regular", "Lateral Entry")</f>
        <v>Regular</v>
      </c>
      <c r="E18" s="5">
        <v>24</v>
      </c>
      <c r="F18" s="5">
        <v>70</v>
      </c>
      <c r="G18" s="5">
        <f t="shared" si="0"/>
        <v>94</v>
      </c>
      <c r="H18" s="5" t="str">
        <f t="shared" si="1"/>
        <v>Pass</v>
      </c>
      <c r="I18" s="5" t="str">
        <f t="shared" si="2"/>
        <v>O</v>
      </c>
      <c r="J18" s="5">
        <f t="shared" si="3"/>
        <v>10</v>
      </c>
      <c r="K18" s="5">
        <v>24</v>
      </c>
      <c r="L18" s="5">
        <v>13</v>
      </c>
      <c r="M18" s="5">
        <f t="shared" si="4"/>
        <v>37</v>
      </c>
      <c r="N18" s="5" t="str">
        <f t="shared" si="5"/>
        <v>Fail</v>
      </c>
      <c r="O18" s="5" t="str">
        <f t="shared" si="6"/>
        <v>F</v>
      </c>
      <c r="P18" s="5" t="str">
        <f t="shared" si="7"/>
        <v>F</v>
      </c>
      <c r="Q18" s="5">
        <v>21</v>
      </c>
      <c r="R18" s="5">
        <v>10</v>
      </c>
      <c r="S18" s="5">
        <v>31</v>
      </c>
      <c r="T18" s="5" t="str">
        <f t="shared" si="8"/>
        <v>Fail</v>
      </c>
      <c r="U18" s="5" t="str">
        <f t="shared" si="9"/>
        <v>F</v>
      </c>
      <c r="V18" s="5" t="str">
        <f t="shared" si="10"/>
        <v>F</v>
      </c>
      <c r="W18" s="5">
        <v>25</v>
      </c>
      <c r="X18" s="5">
        <v>20</v>
      </c>
      <c r="Y18" s="5">
        <v>45</v>
      </c>
      <c r="Z18" s="5" t="str">
        <f t="shared" si="16"/>
        <v>Fail</v>
      </c>
      <c r="AA18" s="5" t="str">
        <f t="shared" si="11"/>
        <v>C</v>
      </c>
      <c r="AB18" s="5">
        <f t="shared" si="12"/>
        <v>5</v>
      </c>
      <c r="AC18" s="5" t="str">
        <f t="shared" si="13"/>
        <v>Fail</v>
      </c>
      <c r="AD18" s="5">
        <f t="shared" si="14"/>
        <v>51.75</v>
      </c>
    </row>
    <row r="19" spans="1:30" x14ac:dyDescent="0.3">
      <c r="A19" s="5" t="s">
        <v>36</v>
      </c>
      <c r="B19" s="5" t="s">
        <v>37</v>
      </c>
      <c r="C19" s="5" t="s">
        <v>2</v>
      </c>
      <c r="D19" s="5" t="str">
        <f>IF(LEFT(A19, 2) = "19", "Regular", "Lateral Entry")</f>
        <v>Regular</v>
      </c>
      <c r="E19" s="5">
        <v>24</v>
      </c>
      <c r="F19" s="5">
        <v>68</v>
      </c>
      <c r="G19" s="5">
        <f t="shared" si="0"/>
        <v>92</v>
      </c>
      <c r="H19" s="5" t="str">
        <f t="shared" si="1"/>
        <v>Pass</v>
      </c>
      <c r="I19" s="5" t="str">
        <f t="shared" si="2"/>
        <v>O</v>
      </c>
      <c r="J19" s="5">
        <f t="shared" si="3"/>
        <v>10</v>
      </c>
      <c r="K19" s="5">
        <v>24</v>
      </c>
      <c r="L19" s="5">
        <v>33</v>
      </c>
      <c r="M19" s="5">
        <f t="shared" si="4"/>
        <v>57</v>
      </c>
      <c r="N19" s="5" t="str">
        <f t="shared" si="5"/>
        <v>Pass</v>
      </c>
      <c r="O19" s="5" t="str">
        <f t="shared" si="6"/>
        <v>B</v>
      </c>
      <c r="P19" s="5">
        <f t="shared" si="7"/>
        <v>6</v>
      </c>
      <c r="Q19" s="5">
        <v>20</v>
      </c>
      <c r="R19" s="5">
        <v>46</v>
      </c>
      <c r="S19" s="5">
        <v>66</v>
      </c>
      <c r="T19" s="5" t="str">
        <f t="shared" si="8"/>
        <v>Pass</v>
      </c>
      <c r="U19" s="5" t="str">
        <f t="shared" si="9"/>
        <v>B+</v>
      </c>
      <c r="V19" s="5">
        <f t="shared" si="10"/>
        <v>7</v>
      </c>
      <c r="W19" s="5">
        <v>25</v>
      </c>
      <c r="X19" s="5">
        <v>44</v>
      </c>
      <c r="Y19" s="5">
        <v>69</v>
      </c>
      <c r="Z19" s="5" t="str">
        <f t="shared" si="16"/>
        <v>Pass</v>
      </c>
      <c r="AA19" s="5" t="str">
        <f t="shared" si="11"/>
        <v>B+</v>
      </c>
      <c r="AB19" s="5">
        <f t="shared" si="12"/>
        <v>7</v>
      </c>
      <c r="AC19" s="5" t="str">
        <f>IF(AND(H19="Pass", N19="Pass", T19="Pass", Z19="Pass"), "Pass", "Fail")</f>
        <v>Pass</v>
      </c>
      <c r="AD19" s="5">
        <f t="shared" si="14"/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Kumar</dc:creator>
  <cp:lastModifiedBy>Prasanna Kumar</cp:lastModifiedBy>
  <dcterms:created xsi:type="dcterms:W3CDTF">2024-12-09T10:21:41Z</dcterms:created>
  <dcterms:modified xsi:type="dcterms:W3CDTF">2024-12-09T13:04:41Z</dcterms:modified>
</cp:coreProperties>
</file>