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2f2c19eb87791330/Documents/"/>
    </mc:Choice>
  </mc:AlternateContent>
  <xr:revisionPtr revIDLastSave="916" documentId="8_{BEF5D24B-13EC-46F2-AA15-A0218CF0AB8D}" xr6:coauthVersionLast="47" xr6:coauthVersionMax="47" xr10:uidLastSave="{42021A87-A32A-442B-BE5D-E5060A4A683E}"/>
  <bookViews>
    <workbookView xWindow="-120" yWindow="-120" windowWidth="24240" windowHeight="13740" activeTab="2" xr2:uid="{5172002C-9A6B-4438-BEF0-F7C7640F6E4F}"/>
  </bookViews>
  <sheets>
    <sheet name="Sales Data" sheetId="1" r:id="rId1"/>
    <sheet name="Pivot Table" sheetId="5" r:id="rId2"/>
    <sheet name="Dashboard" sheetId="2" r:id="rId3"/>
    <sheet name="Sunburst" sheetId="9" r:id="rId4"/>
  </sheets>
  <definedNames>
    <definedName name="_xlchart.v1.0" hidden="1">Sunburst!$G$4:$H$15</definedName>
    <definedName name="_xlchart.v1.1" hidden="1">Sunburst!$I$3</definedName>
    <definedName name="_xlchart.v1.10" hidden="1">Sunburst!$I$3</definedName>
    <definedName name="_xlchart.v1.11" hidden="1">Sunburst!$I$4:$I$15</definedName>
    <definedName name="_xlchart.v1.2" hidden="1">Sunburst!$I$4:$I$15</definedName>
    <definedName name="_xlchart.v1.3" hidden="1">'Pivot Table'!$AI$4:$AI$8</definedName>
    <definedName name="_xlchart.v1.4" hidden="1">'Pivot Table'!$AJ$3</definedName>
    <definedName name="_xlchart.v1.5" hidden="1">'Pivot Table'!$AJ$4:$AJ$8</definedName>
    <definedName name="_xlchart.v1.6" hidden="1">Sunburst!$G$4:$H$15</definedName>
    <definedName name="_xlchart.v1.7" hidden="1">Sunburst!$I$3</definedName>
    <definedName name="_xlchart.v1.8" hidden="1">Sunburst!$I$4:$I$15</definedName>
    <definedName name="_xlchart.v1.9" hidden="1">Sunburst!$G$4:$H$15</definedName>
    <definedName name="Slicer_Month">#N/A</definedName>
    <definedName name="Slicer_Year">#N/A</definedName>
    <definedName name="Slicer_Year1">#N/A</definedName>
  </definedNames>
  <calcPr calcId="191029"/>
  <pivotCaches>
    <pivotCache cacheId="2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 i="5" l="1"/>
  <c r="X1" i="5" s="1"/>
  <c r="Y1" i="5" s="1"/>
  <c r="Z7" i="5" s="1" a="1"/>
  <c r="Z7" i="5" s="1"/>
  <c r="P4" i="5"/>
  <c r="P5" i="5"/>
  <c r="P6" i="5"/>
  <c r="P7" i="5"/>
  <c r="P8" i="5"/>
  <c r="P9" i="5"/>
  <c r="P10" i="5"/>
  <c r="P11" i="5"/>
  <c r="P12" i="5"/>
  <c r="P13" i="5"/>
  <c r="P14" i="5"/>
  <c r="P3" i="5"/>
  <c r="G10" i="5"/>
  <c r="G8" i="5"/>
  <c r="E4" i="5"/>
  <c r="J6" i="1"/>
  <c r="J3" i="1"/>
  <c r="J2" i="1"/>
  <c r="Y7" i="5" l="1" a="1"/>
  <c r="Y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<sst xmlns="http://schemas.openxmlformats.org/spreadsheetml/2006/main" count="6585" uniqueCount="323">
  <si>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</si>
  <si>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</si>
  <si>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</si>
  <si>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</si>
  <si>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</si>
  <si>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</si>
  <si>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</si>
  <si>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</si>
  <si>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</si>
  <si>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</si>
  <si>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</si>
  <si>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</si>
  <si>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</si>
  <si>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</si>
  <si>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</si>
  <si>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</si>
  <si>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</si>
  <si>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</si>
  <si>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</si>
  <si>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</si>
  <si>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</si>
  <si>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</si>
  <si>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</si>
  <si>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</si>
  <si>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</si>
  <si>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</si>
  <si>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</si>
  <si>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</si>
  <si>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</si>
  <si>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</si>
  <si>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</si>
  <si>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</si>
  <si>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</si>
  <si>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</si>
  <si>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</si>
  <si>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</si>
  <si>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</si>
  <si>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</si>
  <si>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</si>
  <si>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</si>
  <si>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</si>
  <si>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</si>
  <si>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</si>
  <si>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</si>
  <si>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</si>
  <si>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</si>
  <si>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</si>
  <si>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</si>
  <si>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</si>
  <si>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</si>
  <si>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</si>
  <si>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</si>
  <si>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</si>
  <si>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</si>
  <si>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</si>
  <si>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</si>
  <si>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</si>
  <si>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</si>
  <si>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</si>
  <si>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</si>
  <si>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</si>
  <si>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</si>
  <si>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</si>
  <si>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</si>
  <si>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</si>
  <si>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</si>
  <si>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</si>
  <si>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</si>
  <si>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</si>
  <si>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</si>
  <si>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</si>
  <si>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</si>
  <si>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</si>
  <si>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</si>
  <si>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</si>
  <si>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</si>
  <si>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</si>
  <si>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</si>
  <si>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</si>
  <si>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</si>
  <si>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</si>
  <si>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</si>
  <si>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</si>
  <si>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</si>
  <si>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</si>
  <si>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</si>
  <si>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</si>
  <si>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</si>
  <si>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</si>
  <si>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</si>
  <si>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</si>
  <si>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</si>
  <si>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</si>
  <si>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</si>
  <si>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</si>
  <si>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</si>
  <si>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</si>
  <si>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</si>
  <si>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</si>
  <si>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</si>
  <si>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</si>
  <si>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</si>
  <si>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</si>
  <si>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</si>
  <si>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</si>
  <si>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</si>
  <si>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</si>
  <si>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</si>
  <si>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</si>
  <si>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</si>
  <si>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</si>
  <si>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</si>
  <si>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</si>
  <si>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</si>
  <si>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</si>
  <si>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</si>
  <si>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</si>
  <si>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</si>
  <si>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</si>
  <si>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</si>
  <si>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</si>
  <si>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</si>
  <si>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</si>
  <si>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</si>
  <si>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</si>
  <si>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</si>
  <si>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</si>
  <si>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</si>
  <si>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</si>
  <si>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</si>
  <si>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</si>
  <si>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</si>
  <si>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</si>
  <si>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</si>
  <si>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</si>
  <si>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</si>
  <si>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</si>
  <si>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</si>
  <si>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</si>
  <si>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</si>
  <si>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</si>
  <si>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</si>
  <si>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</si>
  <si>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</si>
  <si>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</si>
  <si>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</si>
  <si>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</si>
  <si>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</si>
  <si>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</si>
  <si>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</si>
  <si>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</si>
  <si>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</si>
  <si>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</si>
  <si>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</si>
  <si>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</si>
  <si>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</si>
  <si>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</si>
  <si>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</si>
  <si>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</si>
  <si>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</si>
  <si>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</si>
  <si>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</si>
  <si>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</si>
  <si>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</si>
  <si>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</si>
  <si>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</si>
  <si>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</si>
  <si>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</si>
  <si>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</si>
  <si>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</si>
  <si>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</si>
  <si>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</si>
  <si>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</si>
  <si>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</si>
  <si>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</si>
  <si>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</si>
  <si>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</si>
  <si>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</si>
  <si>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</si>
  <si>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</si>
  <si>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</si>
  <si>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</si>
  <si>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</si>
  <si>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</si>
  <si>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</si>
  <si>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</si>
  <si>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</si>
  <si>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</si>
  <si>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</si>
  <si>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</si>
  <si>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</si>
  <si>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</si>
  <si>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</si>
  <si>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</si>
  <si>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</si>
  <si>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</si>
  <si>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</si>
  <si>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</si>
  <si>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</si>
  <si>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</si>
  <si>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</si>
  <si>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</si>
  <si>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</si>
  <si>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</si>
  <si>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</si>
  <si>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</si>
  <si>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</si>
  <si>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</si>
  <si>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</si>
  <si>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</si>
  <si>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</si>
  <si>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</si>
  <si>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</si>
  <si>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</si>
  <si>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</si>
  <si>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</si>
  <si>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</si>
  <si>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</si>
  <si>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</si>
  <si>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</si>
  <si>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</si>
  <si>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</si>
  <si>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</si>
  <si>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</si>
  <si>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</si>
  <si>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</si>
  <si>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</si>
  <si>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</si>
  <si>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</si>
  <si>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</si>
  <si>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</si>
  <si>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</si>
  <si>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</si>
  <si>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</si>
  <si>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</si>
  <si>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</si>
  <si>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</si>
  <si>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</si>
  <si>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</si>
  <si>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</si>
  <si>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</si>
  <si>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</si>
  <si>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</si>
  <si>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</si>
  <si>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</si>
  <si>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</si>
  <si>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</si>
  <si>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</si>
  <si>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</si>
  <si>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</si>
  <si>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</si>
  <si>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</si>
  <si>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</si>
  <si>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</si>
  <si>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</si>
  <si>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</si>
  <si>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</si>
  <si>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</si>
  <si>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</si>
  <si>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</si>
  <si>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</si>
  <si>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</si>
  <si>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</si>
  <si>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</si>
  <si>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</si>
  <si>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</si>
  <si>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</si>
  <si>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</si>
  <si>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</si>
  <si>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</si>
  <si>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</si>
  <si>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</si>
  <si>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</si>
  <si>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</si>
  <si>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</si>
  <si>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</si>
  <si>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</si>
  <si>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</si>
  <si>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</si>
  <si>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</si>
  <si>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</si>
  <si>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</si>
  <si>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</si>
  <si>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</si>
  <si>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</si>
  <si>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</si>
  <si>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</si>
  <si>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</si>
  <si>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</si>
  <si>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</si>
  <si>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</si>
  <si>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</si>
  <si>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</si>
  <si>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</si>
  <si>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</si>
  <si>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</si>
  <si>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</si>
  <si>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</si>
  <si>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</si>
  <si>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</si>
  <si>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</si>
  <si>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</si>
  <si>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</si>
  <si>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</si>
  <si>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</si>
  <si>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</si>
  <si>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</si>
  <si>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</si>
  <si>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</si>
  <si>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</si>
  <si>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</si>
  <si>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</si>
  <si>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</si>
  <si>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</si>
  <si>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</si>
  <si>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Grand Total</t>
  </si>
  <si>
    <t>Sum of Sales ('000)</t>
  </si>
  <si>
    <t>Sum of Profit ('000)</t>
  </si>
  <si>
    <t>Profit (%)</t>
  </si>
  <si>
    <t>Sales (%)</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</si>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</sst>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 #,##0.00_ ;_ * \-#,##0.00_ ;_ * &quot;-&quot;??_ ;_ @_ "/>
    <numFmt numFmtId="164" formatCode="0.0%"/>
    <numFmt numFmtId="165" formatCode="_ * #,##0_ ;_ * \-#,##0_ ;_ * &quot;-&quot;??_ ;_ @_ "/>
    <numFmt numFmtId="166" formatCode="[$$-409]#,##0.00"/>
    <numFmt numFmtId="167" formatCode="[$$-409]#,##0_ ;\-[$$-409]#,##0\ "/>
    <numFmt numFmtId="168" formatCode="_-[$$-409]* #,##0_ ;_-[$$-409]* \-#,##0\ ;_-[$$-409]* &quot;-&quot;??_ ;_-@_ "/>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theme="1" tint="4.9989318521683403E-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0">
    <xf numFmtId="0" fontId="0" fillId="0" borderId="0" xfId="0"/>
    <xf numFmtId="0" fontId="2" fillId="2" borderId="0" xfId="0" applyFont="1" applyFill="1"/>
    <xf numFmtId="43" fontId="0" fillId="0" borderId="0" xfId="1" applyFont="1"/>
    <xf numFmtId="14" fontId="0" fillId="0" borderId="0" xfId="0" applyNumberFormat="1"/>
    <xf numFmtId="9" fontId="0" fillId="0" borderId="0" xfId="2" applyFont="1"/>
    <xf numFmtId="164" fontId="0" fillId="0" borderId="0" xfId="2" applyNumberFormat="1" applyFont="1"/>
    <xf numFmtId="165" fontId="0" fillId="0" borderId="0" xfId="0" applyNumberFormat="1"/>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43" fontId="0" fillId="0" borderId="0" xfId="0" applyNumberFormat="1"/>
    <xf numFmtId="9" fontId="0" fillId="0" borderId="0" xfId="0" applyNumberFormat="1"/>
    <xf numFmtId="165" fontId="2" fillId="0" borderId="0" xfId="0" applyNumberFormat="1" applyFont="1"/>
    <xf numFmtId="0" fontId="2" fillId="0" borderId="0" xfId="0" applyFont="1"/>
    <xf numFmtId="168" fontId="2" fillId="0" borderId="0" xfId="0" applyNumberFormat="1" applyFont="1"/>
    <xf numFmtId="165" fontId="0" fillId="0" borderId="0" xfId="1" applyNumberFormat="1" applyFont="1"/>
    <xf numFmtId="0" fontId="0" fillId="0" borderId="0" xfId="0" applyAlignment="1">
      <alignment horizontal="left" indent="1"/>
    </xf>
    <xf numFmtId="0" fontId="2" fillId="0" borderId="1" xfId="0" applyFont="1" applyBorder="1"/>
    <xf numFmtId="0" fontId="3" fillId="3" borderId="1" xfId="0" applyFont="1" applyFill="1" applyBorder="1"/>
  </cellXfs>
  <cellStyles count="3">
    <cellStyle name="Comma" xfId="1" builtinId="3"/>
    <cellStyle name="Normal" xfId="0" builtinId="0"/>
    <cellStyle name="Percent" xfId="2" builtinId="5"/>
  </cellStyles>
  <dxfs count="232">
    <dxf>
      <font>
        <b/>
        <color theme="1"/>
      </font>
      <border>
        <bottom style="thin">
          <color theme="6"/>
        </bottom>
        <vertical/>
        <horizontal/>
      </border>
    </dxf>
    <dxf>
      <font>
        <b/>
        <i val="0"/>
        <sz val="8"/>
        <color theme="1"/>
        <name val="Comic Sans MS"/>
        <family val="4"/>
      </font>
      <fill>
        <patternFill>
          <bgColor theme="2" tint="-9.9948118533890809E-2"/>
        </patternFill>
      </fill>
      <border diagonalUp="0" diagonalDown="0">
        <left/>
        <right/>
        <top/>
        <bottom/>
        <vertical/>
        <horizontal/>
      </border>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65" formatCode="_ * #,##0_ ;_ * \-#,##0_ ;_ * &quot;-&quot;??_ ;_ @_ "/>
    </dxf>
    <dxf>
      <numFmt numFmtId="14" formatCode="0.00%"/>
    </dxf>
    <dxf>
      <numFmt numFmtId="14" formatCode="0.00%"/>
    </dxf>
    <dxf>
      <numFmt numFmtId="13" formatCode="0%"/>
    </dxf>
    <dxf>
      <numFmt numFmtId="165" formatCode="_ * #,##0_ ;_ * \-#,##0_ ;_ * &quot;-&quot;??_ ;_ @_ "/>
    </dxf>
    <dxf>
      <numFmt numFmtId="165" formatCode="_ * #,##0_ ;_ * \-#,##0_ ;_ * &quot;-&quot;??_ ;_ @_ "/>
    </dxf>
    <dxf>
      <numFmt numFmtId="166" formatCode="[$$-409]#,##0.00"/>
    </dxf>
    <dxf>
      <numFmt numFmtId="166" formatCode="[$$-409]#,##0.00"/>
    </dxf>
    <dxf>
      <numFmt numFmtId="167" formatCode="[$$-409]#,##0_ ;\-[$$-409]#,##0\ "/>
    </dxf>
    <dxf>
      <numFmt numFmtId="167" formatCode="[$$-409]#,##0_ ;\-[$$-409]#,##0\ "/>
    </dxf>
    <dxf>
      <numFmt numFmtId="165" formatCode="_ * #,##0_ ;_ * \-#,##0_ ;_ * &quot;-&quot;??_ ;_ @_ "/>
    </dxf>
    <dxf>
      <numFmt numFmtId="165" formatCode="_ * #,##0_ ;_ * \-#,##0_ ;_ * &quot;-&quot;??_ ;_ @_ "/>
    </dxf>
    <dxf>
      <numFmt numFmtId="14" formatCode="0.00%"/>
    </dxf>
    <dxf>
      <numFmt numFmtId="13" formatCode="0%"/>
    </dxf>
    <dxf>
      <numFmt numFmtId="165" formatCode="_ * #,##0_ ;_ * \-#,##0_ ;_ * &quot;-&quot;??_ ;_ @_ "/>
    </dxf>
    <dxf>
      <numFmt numFmtId="165" formatCode="_ * #,##0_ ;_ * \-#,##0_ ;_ * &quot;-&quot;??_ ;_ @_ "/>
    </dxf>
    <dxf>
      <numFmt numFmtId="13" formatCode="0%"/>
    </dxf>
    <dxf>
      <numFmt numFmtId="165" formatCode="_ * #,##0_ ;_ * \-#,##0_ ;_ * &quot;-&quot;??_ ;_ @_ "/>
    </dxf>
    <dxf>
      <numFmt numFmtId="14" formatCode="0.00%"/>
    </dxf>
    <dxf>
      <numFmt numFmtId="14" formatCode="0.00%"/>
    </dxf>
    <dxf>
      <numFmt numFmtId="13" formatCode="0%"/>
    </dxf>
    <dxf>
      <numFmt numFmtId="165" formatCode="_ * #,##0_ ;_ * \-#,##0_ ;_ * &quot;-&quot;??_ ;_ @_ "/>
    </dxf>
    <dxf>
      <numFmt numFmtId="165" formatCode="_ * #,##0_ ;_ * \-#,##0_ ;_ * &quot;-&quot;??_ ;_ @_ "/>
    </dxf>
    <dxf>
      <numFmt numFmtId="166" formatCode="[$$-409]#,##0.00"/>
    </dxf>
    <dxf>
      <numFmt numFmtId="166" formatCode="[$$-409]#,##0.00"/>
    </dxf>
    <dxf>
      <numFmt numFmtId="167" formatCode="[$$-409]#,##0_ ;\-[$$-409]#,##0\ "/>
    </dxf>
    <dxf>
      <numFmt numFmtId="167" formatCode="[$$-409]#,##0_ ;\-[$$-409]#,##0\ "/>
    </dxf>
    <dxf>
      <numFmt numFmtId="165" formatCode="_ * #,##0_ ;_ * \-#,##0_ ;_ * &quot;-&quot;??_ ;_ @_ "/>
    </dxf>
    <dxf>
      <numFmt numFmtId="165" formatCode="_ * #,##0_ ;_ * \-#,##0_ ;_ * &quot;-&quot;??_ ;_ @_ "/>
    </dxf>
    <dxf>
      <numFmt numFmtId="14" formatCode="0.00%"/>
    </dxf>
    <dxf>
      <numFmt numFmtId="13" formatCode="0%"/>
    </dxf>
    <dxf>
      <numFmt numFmtId="165" formatCode="_ * #,##0_ ;_ * \-#,##0_ ;_ * &quot;-&quot;??_ ;_ @_ "/>
    </dxf>
    <dxf>
      <numFmt numFmtId="165" formatCode="_ * #,##0_ ;_ * \-#,##0_ ;_ * &quot;-&quot;??_ ;_ @_ "/>
    </dxf>
    <dxf>
      <numFmt numFmtId="13" formatCode="0%"/>
    </dxf>
    <dxf>
      <numFmt numFmtId="165" formatCode="_ * #,##0_ ;_ * \-#,##0_ ;_ * &quot;-&quot;??_ ;_ @_ "/>
    </dxf>
    <dxf>
      <numFmt numFmtId="14" formatCode="0.00%"/>
    </dxf>
    <dxf>
      <numFmt numFmtId="14" formatCode="0.00%"/>
    </dxf>
    <dxf>
      <numFmt numFmtId="13" formatCode="0%"/>
    </dxf>
    <dxf>
      <numFmt numFmtId="165" formatCode="_ * #,##0_ ;_ * \-#,##0_ ;_ * &quot;-&quot;??_ ;_ @_ "/>
    </dxf>
    <dxf>
      <numFmt numFmtId="165" formatCode="_ * #,##0_ ;_ * \-#,##0_ ;_ * &quot;-&quot;??_ ;_ @_ "/>
    </dxf>
    <dxf>
      <numFmt numFmtId="166" formatCode="[$$-409]#,##0.00"/>
    </dxf>
    <dxf>
      <numFmt numFmtId="166" formatCode="[$$-409]#,##0.00"/>
    </dxf>
    <dxf>
      <numFmt numFmtId="167" formatCode="[$$-409]#,##0_ ;\-[$$-409]#,##0\ "/>
    </dxf>
    <dxf>
      <numFmt numFmtId="167" formatCode="[$$-409]#,##0_ ;\-[$$-409]#,##0\ "/>
    </dxf>
    <dxf>
      <numFmt numFmtId="165" formatCode="_ * #,##0_ ;_ * \-#,##0_ ;_ * &quot;-&quot;??_ ;_ @_ "/>
    </dxf>
    <dxf>
      <numFmt numFmtId="165" formatCode="_ * #,##0_ ;_ * \-#,##0_ ;_ * &quot;-&quot;??_ ;_ @_ "/>
    </dxf>
    <dxf>
      <numFmt numFmtId="14" formatCode="0.00%"/>
    </dxf>
    <dxf>
      <numFmt numFmtId="13" formatCode="0%"/>
    </dxf>
    <dxf>
      <numFmt numFmtId="165" formatCode="_ * #,##0_ ;_ * \-#,##0_ ;_ * &quot;-&quot;??_ ;_ @_ "/>
    </dxf>
    <dxf>
      <numFmt numFmtId="165" formatCode="_ * #,##0_ ;_ * \-#,##0_ ;_ * &quot;-&quot;??_ ;_ @_ "/>
    </dxf>
    <dxf>
      <numFmt numFmtId="13" formatCode="0%"/>
    </dxf>
    <dxf>
      <numFmt numFmtId="165" formatCode="_ * #,##0_ ;_ * \-#,##0_ ;_ * &quot;-&quot;??_ ;_ @_ "/>
    </dxf>
    <dxf>
      <numFmt numFmtId="14" formatCode="0.00%"/>
    </dxf>
    <dxf>
      <numFmt numFmtId="14" formatCode="0.00%"/>
    </dxf>
    <dxf>
      <numFmt numFmtId="13" formatCode="0%"/>
    </dxf>
    <dxf>
      <numFmt numFmtId="165" formatCode="_ * #,##0_ ;_ * \-#,##0_ ;_ * &quot;-&quot;??_ ;_ @_ "/>
    </dxf>
    <dxf>
      <numFmt numFmtId="165" formatCode="_ * #,##0_ ;_ * \-#,##0_ ;_ * &quot;-&quot;??_ ;_ @_ "/>
    </dxf>
    <dxf>
      <numFmt numFmtId="166" formatCode="[$$-409]#,##0.00"/>
    </dxf>
    <dxf>
      <numFmt numFmtId="166" formatCode="[$$-409]#,##0.00"/>
    </dxf>
    <dxf>
      <numFmt numFmtId="167" formatCode="[$$-409]#,##0_ ;\-[$$-409]#,##0\ "/>
    </dxf>
    <dxf>
      <numFmt numFmtId="167" formatCode="[$$-409]#,##0_ ;\-[$$-409]#,##0\ "/>
    </dxf>
    <dxf>
      <numFmt numFmtId="165" formatCode="_ * #,##0_ ;_ * \-#,##0_ ;_ * &quot;-&quot;??_ ;_ @_ "/>
    </dxf>
    <dxf>
      <numFmt numFmtId="165" formatCode="_ * #,##0_ ;_ * \-#,##0_ ;_ * &quot;-&quot;??_ ;_ @_ "/>
    </dxf>
    <dxf>
      <numFmt numFmtId="14" formatCode="0.00%"/>
    </dxf>
    <dxf>
      <numFmt numFmtId="13" formatCode="0%"/>
    </dxf>
    <dxf>
      <numFmt numFmtId="165" formatCode="_ * #,##0_ ;_ * \-#,##0_ ;_ * &quot;-&quot;??_ ;_ @_ "/>
    </dxf>
    <dxf>
      <numFmt numFmtId="165" formatCode="_ * #,##0_ ;_ * \-#,##0_ ;_ * &quot;-&quot;??_ ;_ @_ "/>
    </dxf>
    <dxf>
      <numFmt numFmtId="13" formatCode="0%"/>
    </dxf>
    <dxf>
      <numFmt numFmtId="165" formatCode="_ * #,##0_ ;_ * \-#,##0_ ;_ * &quot;-&quot;??_ ;_ @_ "/>
    </dxf>
    <dxf>
      <numFmt numFmtId="14" formatCode="0.00%"/>
    </dxf>
    <dxf>
      <numFmt numFmtId="14" formatCode="0.00%"/>
    </dxf>
    <dxf>
      <numFmt numFmtId="13" formatCode="0%"/>
    </dxf>
    <dxf>
      <numFmt numFmtId="165" formatCode="_ * #,##0_ ;_ * \-#,##0_ ;_ * &quot;-&quot;??_ ;_ @_ "/>
    </dxf>
    <dxf>
      <numFmt numFmtId="165" formatCode="_ * #,##0_ ;_ * \-#,##0_ ;_ * &quot;-&quot;??_ ;_ @_ "/>
    </dxf>
    <dxf>
      <numFmt numFmtId="166" formatCode="[$$-409]#,##0.00"/>
    </dxf>
    <dxf>
      <numFmt numFmtId="166" formatCode="[$$-409]#,##0.00"/>
    </dxf>
    <dxf>
      <numFmt numFmtId="167" formatCode="[$$-409]#,##0_ ;\-[$$-409]#,##0\ "/>
    </dxf>
    <dxf>
      <numFmt numFmtId="167" formatCode="[$$-409]#,##0_ ;\-[$$-409]#,##0\ "/>
    </dxf>
    <dxf>
      <numFmt numFmtId="165" formatCode="_ * #,##0_ ;_ * \-#,##0_ ;_ * &quot;-&quot;??_ ;_ @_ "/>
    </dxf>
    <dxf>
      <numFmt numFmtId="165" formatCode="_ * #,##0_ ;_ * \-#,##0_ ;_ * &quot;-&quot;??_ ;_ @_ "/>
    </dxf>
    <dxf>
      <numFmt numFmtId="14" formatCode="0.00%"/>
    </dxf>
    <dxf>
      <numFmt numFmtId="13" formatCode="0%"/>
    </dxf>
    <dxf>
      <numFmt numFmtId="165" formatCode="_ * #,##0_ ;_ * \-#,##0_ ;_ * &quot;-&quot;??_ ;_ @_ "/>
    </dxf>
    <dxf>
      <numFmt numFmtId="165" formatCode="_ * #,##0_ ;_ * \-#,##0_ ;_ * &quot;-&quot;??_ ;_ @_ "/>
    </dxf>
    <dxf>
      <numFmt numFmtId="13" formatCode="0%"/>
    </dxf>
    <dxf>
      <numFmt numFmtId="165" formatCode="_ * #,##0_ ;_ * \-#,##0_ ;_ * &quot;-&quot;??_ ;_ @_ "/>
    </dxf>
    <dxf>
      <numFmt numFmtId="14" formatCode="0.00%"/>
    </dxf>
    <dxf>
      <numFmt numFmtId="14" formatCode="0.00%"/>
    </dxf>
    <dxf>
      <numFmt numFmtId="13" formatCode="0%"/>
    </dxf>
    <dxf>
      <numFmt numFmtId="165" formatCode="_ * #,##0_ ;_ * \-#,##0_ ;_ * &quot;-&quot;??_ ;_ @_ "/>
    </dxf>
    <dxf>
      <numFmt numFmtId="165" formatCode="_ * #,##0_ ;_ * \-#,##0_ ;_ * &quot;-&quot;??_ ;_ @_ "/>
    </dxf>
    <dxf>
      <numFmt numFmtId="166" formatCode="[$$-409]#,##0.00"/>
    </dxf>
    <dxf>
      <numFmt numFmtId="166" formatCode="[$$-409]#,##0.00"/>
    </dxf>
    <dxf>
      <numFmt numFmtId="167" formatCode="[$$-409]#,##0_ ;\-[$$-409]#,##0\ "/>
    </dxf>
    <dxf>
      <numFmt numFmtId="167" formatCode="[$$-409]#,##0_ ;\-[$$-409]#,##0\ "/>
    </dxf>
    <dxf>
      <numFmt numFmtId="165" formatCode="_ * #,##0_ ;_ * \-#,##0_ ;_ * &quot;-&quot;??_ ;_ @_ "/>
    </dxf>
    <dxf>
      <numFmt numFmtId="165" formatCode="_ * #,##0_ ;_ * \-#,##0_ ;_ * &quot;-&quot;??_ ;_ @_ "/>
    </dxf>
    <dxf>
      <numFmt numFmtId="14" formatCode="0.00%"/>
    </dxf>
    <dxf>
      <numFmt numFmtId="13" formatCode="0%"/>
    </dxf>
    <dxf>
      <numFmt numFmtId="165" formatCode="_ * #,##0_ ;_ * \-#,##0_ ;_ * &quot;-&quot;??_ ;_ @_ "/>
    </dxf>
    <dxf>
      <numFmt numFmtId="165" formatCode="_ * #,##0_ ;_ * \-#,##0_ ;_ * &quot;-&quot;??_ ;_ @_ "/>
    </dxf>
    <dxf>
      <numFmt numFmtId="13" formatCode="0%"/>
    </dxf>
    <dxf>
      <numFmt numFmtId="165" formatCode="_ * #,##0_ ;_ * \-#,##0_ ;_ * &quot;-&quot;??_ ;_ @_ "/>
    </dxf>
    <dxf>
      <numFmt numFmtId="14" formatCode="0.00%"/>
    </dxf>
    <dxf>
      <numFmt numFmtId="14" formatCode="0.00%"/>
    </dxf>
    <dxf>
      <numFmt numFmtId="13" formatCode="0%"/>
    </dxf>
    <dxf>
      <numFmt numFmtId="165" formatCode="_ * #,##0_ ;_ * \-#,##0_ ;_ * &quot;-&quot;??_ ;_ @_ "/>
    </dxf>
    <dxf>
      <numFmt numFmtId="165" formatCode="_ * #,##0_ ;_ * \-#,##0_ ;_ * &quot;-&quot;??_ ;_ @_ "/>
    </dxf>
    <dxf>
      <numFmt numFmtId="166" formatCode="[$$-409]#,##0.00"/>
    </dxf>
    <dxf>
      <numFmt numFmtId="166" formatCode="[$$-409]#,##0.00"/>
    </dxf>
    <dxf>
      <numFmt numFmtId="167" formatCode="[$$-409]#,##0_ ;\-[$$-409]#,##0\ "/>
    </dxf>
    <dxf>
      <numFmt numFmtId="167" formatCode="[$$-409]#,##0_ ;\-[$$-409]#,##0\ "/>
    </dxf>
    <dxf>
      <numFmt numFmtId="165" formatCode="_ * #,##0_ ;_ * \-#,##0_ ;_ * &quot;-&quot;??_ ;_ @_ "/>
    </dxf>
    <dxf>
      <numFmt numFmtId="165" formatCode="_ * #,##0_ ;_ * \-#,##0_ ;_ * &quot;-&quot;??_ ;_ @_ "/>
    </dxf>
    <dxf>
      <numFmt numFmtId="14" formatCode="0.00%"/>
    </dxf>
    <dxf>
      <numFmt numFmtId="13" formatCode="0%"/>
    </dxf>
    <dxf>
      <numFmt numFmtId="165" formatCode="_ * #,##0_ ;_ * \-#,##0_ ;_ * &quot;-&quot;??_ ;_ @_ "/>
    </dxf>
    <dxf>
      <numFmt numFmtId="165" formatCode="_ * #,##0_ ;_ * \-#,##0_ ;_ * &quot;-&quot;??_ ;_ @_ "/>
    </dxf>
    <dxf>
      <numFmt numFmtId="13" formatCode="0%"/>
    </dxf>
    <dxf>
      <numFmt numFmtId="165" formatCode="_ * #,##0_ ;_ * \-#,##0_ ;_ * &quot;-&quot;??_ ;_ @_ "/>
    </dxf>
    <dxf>
      <numFmt numFmtId="14" formatCode="0.00%"/>
    </dxf>
    <dxf>
      <numFmt numFmtId="14" formatCode="0.00%"/>
    </dxf>
    <dxf>
      <numFmt numFmtId="13" formatCode="0%"/>
    </dxf>
    <dxf>
      <numFmt numFmtId="165" formatCode="_ * #,##0_ ;_ * \-#,##0_ ;_ * &quot;-&quot;??_ ;_ @_ "/>
    </dxf>
    <dxf>
      <numFmt numFmtId="165" formatCode="_ * #,##0_ ;_ * \-#,##0_ ;_ * &quot;-&quot;??_ ;_ @_ "/>
    </dxf>
    <dxf>
      <numFmt numFmtId="166" formatCode="[$$-409]#,##0.00"/>
    </dxf>
    <dxf>
      <numFmt numFmtId="166" formatCode="[$$-409]#,##0.00"/>
    </dxf>
    <dxf>
      <numFmt numFmtId="167" formatCode="[$$-409]#,##0_ ;\-[$$-409]#,##0\ "/>
    </dxf>
    <dxf>
      <numFmt numFmtId="167" formatCode="[$$-409]#,##0_ ;\-[$$-409]#,##0\ "/>
    </dxf>
    <dxf>
      <numFmt numFmtId="165" formatCode="_ * #,##0_ ;_ * \-#,##0_ ;_ * &quot;-&quot;??_ ;_ @_ "/>
    </dxf>
    <dxf>
      <numFmt numFmtId="165" formatCode="_ * #,##0_ ;_ * \-#,##0_ ;_ * &quot;-&quot;??_ ;_ @_ "/>
    </dxf>
    <dxf>
      <numFmt numFmtId="14" formatCode="0.00%"/>
    </dxf>
    <dxf>
      <numFmt numFmtId="13" formatCode="0%"/>
    </dxf>
    <dxf>
      <numFmt numFmtId="165" formatCode="_ * #,##0_ ;_ * \-#,##0_ ;_ * &quot;-&quot;??_ ;_ @_ "/>
    </dxf>
    <dxf>
      <numFmt numFmtId="165" formatCode="_ * #,##0_ ;_ * \-#,##0_ ;_ * &quot;-&quot;??_ ;_ @_ "/>
    </dxf>
    <dxf>
      <numFmt numFmtId="13" formatCode="0%"/>
    </dxf>
    <dxf>
      <numFmt numFmtId="165" formatCode="_ * #,##0_ ;_ * \-#,##0_ ;_ * &quot;-&quot;??_ ;_ @_ "/>
    </dxf>
    <dxf>
      <numFmt numFmtId="14" formatCode="0.00%"/>
    </dxf>
    <dxf>
      <numFmt numFmtId="14" formatCode="0.00%"/>
    </dxf>
    <dxf>
      <numFmt numFmtId="13" formatCode="0%"/>
    </dxf>
    <dxf>
      <numFmt numFmtId="165" formatCode="_ * #,##0_ ;_ * \-#,##0_ ;_ * &quot;-&quot;??_ ;_ @_ "/>
    </dxf>
    <dxf>
      <numFmt numFmtId="165" formatCode="_ * #,##0_ ;_ * \-#,##0_ ;_ * &quot;-&quot;??_ ;_ @_ "/>
    </dxf>
    <dxf>
      <numFmt numFmtId="166" formatCode="[$$-409]#,##0.00"/>
    </dxf>
    <dxf>
      <numFmt numFmtId="166" formatCode="[$$-409]#,##0.00"/>
    </dxf>
    <dxf>
      <numFmt numFmtId="167" formatCode="[$$-409]#,##0_ ;\-[$$-409]#,##0\ "/>
    </dxf>
    <dxf>
      <numFmt numFmtId="167" formatCode="[$$-409]#,##0_ ;\-[$$-409]#,##0\ "/>
    </dxf>
    <dxf>
      <numFmt numFmtId="165" formatCode="_ * #,##0_ ;_ * \-#,##0_ ;_ * &quot;-&quot;??_ ;_ @_ "/>
    </dxf>
    <dxf>
      <numFmt numFmtId="165" formatCode="_ * #,##0_ ;_ * \-#,##0_ ;_ * &quot;-&quot;??_ ;_ @_ "/>
    </dxf>
    <dxf>
      <numFmt numFmtId="14" formatCode="0.00%"/>
    </dxf>
    <dxf>
      <numFmt numFmtId="13" formatCode="0%"/>
    </dxf>
    <dxf>
      <numFmt numFmtId="165" formatCode="_ * #,##0_ ;_ * \-#,##0_ ;_ * &quot;-&quot;??_ ;_ @_ "/>
    </dxf>
    <dxf>
      <numFmt numFmtId="13" formatCode="0%"/>
    </dxf>
    <dxf>
      <numFmt numFmtId="165" formatCode="_ * #,##0_ ;_ * \-#,##0_ ;_ * &quot;-&quot;??_ ;_ @_ "/>
    </dxf>
    <dxf>
      <numFmt numFmtId="14" formatCode="0.00%"/>
    </dxf>
    <dxf>
      <numFmt numFmtId="14" formatCode="0.00%"/>
    </dxf>
    <dxf>
      <numFmt numFmtId="13" formatCode="0%"/>
    </dxf>
    <dxf>
      <numFmt numFmtId="165" formatCode="_ * #,##0_ ;_ * \-#,##0_ ;_ * &quot;-&quot;??_ ;_ @_ "/>
    </dxf>
    <dxf>
      <numFmt numFmtId="165" formatCode="_ * #,##0_ ;_ * \-#,##0_ ;_ * &quot;-&quot;??_ ;_ @_ "/>
    </dxf>
    <dxf>
      <numFmt numFmtId="166" formatCode="[$$-409]#,##0.00"/>
    </dxf>
    <dxf>
      <numFmt numFmtId="166" formatCode="[$$-409]#,##0.00"/>
    </dxf>
    <dxf>
      <numFmt numFmtId="167" formatCode="[$$-409]#,##0_ ;\-[$$-409]#,##0\ "/>
    </dxf>
    <dxf>
      <numFmt numFmtId="167" formatCode="[$$-409]#,##0_ ;\-[$$-409]#,##0\ "/>
    </dxf>
    <dxf>
      <numFmt numFmtId="165" formatCode="_ * #,##0_ ;_ * \-#,##0_ ;_ * &quot;-&quot;??_ ;_ @_ "/>
    </dxf>
    <dxf>
      <numFmt numFmtId="165" formatCode="_ * #,##0_ ;_ * \-#,##0_ ;_ * &quot;-&quot;??_ ;_ @_ "/>
    </dxf>
    <dxf>
      <numFmt numFmtId="14" formatCode="0.00%"/>
    </dxf>
    <dxf>
      <numFmt numFmtId="13" formatCode="0%"/>
    </dxf>
    <dxf>
      <numFmt numFmtId="165" formatCode="_ * #,##0_ ;_ * \-#,##0_ ;_ * &quot;-&quot;??_ ;_ @_ "/>
    </dxf>
    <dxf>
      <numFmt numFmtId="165" formatCode="_ * #,##0_ ;_ * \-#,##0_ ;_ * &quot;-&quot;??_ ;_ @_ "/>
    </dxf>
    <dxf>
      <numFmt numFmtId="13" formatCode="0%"/>
    </dxf>
    <dxf>
      <numFmt numFmtId="165" formatCode="_ * #,##0_ ;_ * \-#,##0_ ;_ * &quot;-&quot;??_ ;_ @_ "/>
    </dxf>
    <dxf>
      <numFmt numFmtId="14" formatCode="0.00%"/>
    </dxf>
    <dxf>
      <numFmt numFmtId="14" formatCode="0.00%"/>
    </dxf>
    <dxf>
      <numFmt numFmtId="13" formatCode="0%"/>
    </dxf>
    <dxf>
      <numFmt numFmtId="165" formatCode="_ * #,##0_ ;_ * \-#,##0_ ;_ * &quot;-&quot;??_ ;_ @_ "/>
    </dxf>
    <dxf>
      <numFmt numFmtId="165" formatCode="_ * #,##0_ ;_ * \-#,##0_ ;_ * &quot;-&quot;??_ ;_ @_ "/>
    </dxf>
    <dxf>
      <numFmt numFmtId="166" formatCode="[$$-409]#,##0.00"/>
    </dxf>
    <dxf>
      <numFmt numFmtId="166" formatCode="[$$-409]#,##0.00"/>
    </dxf>
    <dxf>
      <numFmt numFmtId="167" formatCode="[$$-409]#,##0_ ;\-[$$-409]#,##0\ "/>
    </dxf>
    <dxf>
      <numFmt numFmtId="167" formatCode="[$$-409]#,##0_ ;\-[$$-409]#,##0\ "/>
    </dxf>
    <dxf>
      <numFmt numFmtId="165" formatCode="_ * #,##0_ ;_ * \-#,##0_ ;_ * &quot;-&quot;??_ ;_ @_ "/>
    </dxf>
    <dxf>
      <numFmt numFmtId="165" formatCode="_ * #,##0_ ;_ * \-#,##0_ ;_ * &quot;-&quot;??_ ;_ @_ "/>
    </dxf>
    <dxf>
      <numFmt numFmtId="14" formatCode="0.00%"/>
    </dxf>
    <dxf>
      <numFmt numFmtId="13" formatCode="0%"/>
    </dxf>
    <dxf>
      <numFmt numFmtId="165" formatCode="_ * #,##0_ ;_ * \-#,##0_ ;_ * &quot;-&quot;??_ ;_ @_ "/>
    </dxf>
    <dxf>
      <font>
        <b/>
        <i val="0"/>
        <strike val="0"/>
        <condense val="0"/>
        <extend val="0"/>
        <outline val="0"/>
        <shadow val="0"/>
        <u val="none"/>
        <vertAlign val="baseline"/>
        <sz val="11"/>
        <color theme="1" tint="4.9989318521683403E-2"/>
        <name val="Calibri"/>
        <family val="2"/>
        <scheme val="minor"/>
      </font>
      <fill>
        <patternFill patternType="solid">
          <fgColor theme="4" tint="0.79998168889431442"/>
          <bgColor theme="4" tint="0.79998168889431442"/>
        </patternFill>
      </fill>
    </dxf>
    <dxf>
      <numFmt numFmtId="165"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numFmt numFmtId="169" formatCode="_ * #,##0.0_ ;_ * \-#,##0.0_ ;_ * &quot;-&quot;??_ ;_ @_ "/>
    </dxf>
    <dxf>
      <numFmt numFmtId="165" formatCode="_ * #,##0_ ;_ * \-#,##0_ ;_ * &quot;-&quot;??_ ;_ @_ "/>
    </dxf>
    <dxf>
      <numFmt numFmtId="169" formatCode="_ * #,##0.0_ ;_ * \-#,##0.0_ ;_ * &quot;-&quot;??_ ;_ @_ "/>
    </dxf>
    <dxf>
      <numFmt numFmtId="13" formatCode="0%"/>
    </dxf>
    <dxf>
      <numFmt numFmtId="165" formatCode="_ * #,##0_ ;_ * \-#,##0_ ;_ * &quot;-&quot;??_ ;_ @_ "/>
    </dxf>
    <dxf>
      <numFmt numFmtId="167" formatCode="[$$-409]#,##0_ ;\-[$$-409]#,##0\ "/>
    </dxf>
    <dxf>
      <numFmt numFmtId="167" formatCode="[$$-409]#,##0_ ;\-[$$-409]#,##0\ "/>
    </dxf>
    <dxf>
      <numFmt numFmtId="166" formatCode="[$$-409]#,##0.00"/>
    </dxf>
    <dxf>
      <numFmt numFmtId="166" formatCode="[$$-409]#,##0.00"/>
    </dxf>
    <dxf>
      <numFmt numFmtId="165" formatCode="_ * #,##0_ ;_ * \-#,##0_ ;_ * &quot;-&quot;??_ ;_ @_ "/>
    </dxf>
    <dxf>
      <numFmt numFmtId="13" formatCode="0%"/>
    </dxf>
    <dxf>
      <numFmt numFmtId="14" formatCode="0.00%"/>
    </dxf>
    <dxf>
      <numFmt numFmtId="14" formatCode="0.00%"/>
    </dxf>
    <dxf>
      <numFmt numFmtId="165" formatCode="_ * #,##0_ ;_ * \-#,##0_ ;_ * &quot;-&quot;??_ ;_ @_ "/>
    </dxf>
    <dxf>
      <numFmt numFmtId="165" formatCode="_ * #,##0_ ;_ * \-#,##0_ ;_ * &quot;-&quot;??_ ;_ @_ "/>
    </dxf>
    <dxf>
      <numFmt numFmtId="13" formatCode="0%"/>
    </dxf>
    <dxf>
      <numFmt numFmtId="14" formatCode="0.00%"/>
    </dxf>
    <dxf>
      <numFmt numFmtId="165" formatCode="_ * #,##0_ ;_ * \-#,##0_ ;_ * &quot;-&quot;??_ ;_ @_ "/>
    </dxf>
    <dxf>
      <numFmt numFmtId="165" formatCode="_ * #,##0_ ;_ * \-#,##0_ ;_ * &quot;-&quot;??_ ;_ @_ "/>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b/>
        <i val="0"/>
        <sz val="9"/>
        <color theme="1"/>
        <name val="Comic Sans MS"/>
        <family val="4"/>
      </font>
      <border diagonalUp="0" diagonalDown="0">
        <left/>
        <right/>
        <top/>
        <bottom/>
        <vertical/>
        <horizontal/>
      </border>
    </dxf>
    <dxf>
      <font>
        <b/>
        <i val="0"/>
        <sz val="10"/>
        <color theme="1"/>
        <name val="Comic Sans MS"/>
        <family val="4"/>
        <scheme val="none"/>
      </font>
      <fill>
        <patternFill patternType="none">
          <bgColor auto="1"/>
        </patternFill>
      </fill>
      <border diagonalUp="0" diagonalDown="0">
        <left/>
        <right/>
        <top/>
        <bottom/>
        <vertical/>
        <horizontal/>
      </border>
    </dxf>
  </dxfs>
  <tableStyles count="2" defaultTableStyle="TableStyleMedium2" defaultPivotStyle="PivotStyleLight16">
    <tableStyle name="Dashboard" pivot="0" table="0" count="10" xr9:uid="{E4BB7F88-6846-426D-837F-6D8886DAD15F}">
      <tableStyleElement type="wholeTable" dxfId="231"/>
      <tableStyleElement type="headerRow" dxfId="230"/>
    </tableStyle>
    <tableStyle name="Sunburst" pivot="0" table="0" count="10" xr9:uid="{93D17D2A-4FBF-4DE8-A964-1252744021D0}">
      <tableStyleElement type="wholeTable" dxfId="1"/>
      <tableStyleElement type="headerRow" dxfId="0"/>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a:solidFill>
                  <a:schemeClr val="tx1">
                    <a:lumMod val="95000"/>
                    <a:lumOff val="5000"/>
                  </a:schemeClr>
                </a:solidFill>
                <a:latin typeface="Comic Sans MS" panose="030F0702030302020204" pitchFamily="66" charset="0"/>
              </a:rPr>
              <a:t>Sales('000)</a:t>
            </a:r>
            <a:r>
              <a:rPr lang="en-IN" sz="1000" b="1" baseline="0">
                <a:solidFill>
                  <a:schemeClr val="tx1">
                    <a:lumMod val="95000"/>
                    <a:lumOff val="5000"/>
                  </a:schemeClr>
                </a:solidFill>
                <a:latin typeface="Comic Sans MS" panose="030F0702030302020204" pitchFamily="66" charset="0"/>
              </a:rPr>
              <a:t> &amp; Profit(%) by Month</a:t>
            </a:r>
            <a:endParaRPr lang="en-IN" sz="1000" b="1">
              <a:solidFill>
                <a:schemeClr val="tx1">
                  <a:lumMod val="95000"/>
                  <a:lumOff val="5000"/>
                </a:schemeClr>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fld id="{73ACC785-8B99-49E5-8832-EA923FFC032E}" type="CELLRANGE">
                  <a:rPr lang="en-US"/>
                  <a:pPr>
                    <a:defRPr sz="5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fld id="{6687C408-5884-47A5-9627-147BEC53596A}" type="CELLRANGE">
                  <a:rPr lang="en-IN"/>
                  <a:pPr>
                    <a:defRPr sz="5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fld id="{9EE6583F-F2EF-481F-9A67-1E279B6A5D13}" type="CELLRANGE">
                  <a:rPr lang="en-IN"/>
                  <a:pPr>
                    <a:defRPr sz="5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fld id="{0A6D2B41-1793-466F-8A40-3372B0622573}" type="CELLRANGE">
                  <a:rPr lang="en-IN"/>
                  <a:pPr>
                    <a:defRPr sz="5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fld id="{6600F34A-EBE0-4151-A84B-762C84AFDDA0}" type="CELLRANGE">
                  <a:rPr lang="en-IN"/>
                  <a:pPr>
                    <a:defRPr sz="5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fld id="{5A6F7108-7F48-4F4E-A38B-854A147E43D3}" type="CELLRANGE">
                  <a:rPr lang="en-IN"/>
                  <a:pPr>
                    <a:defRPr sz="5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fld id="{1ADD0773-22D4-419A-8E57-B34FD353D414}" type="CELLRANGE">
                  <a:rPr lang="en-IN"/>
                  <a:pPr>
                    <a:defRPr sz="5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fld id="{E13795B0-F104-4E5A-8150-7AE69EFCBFA8}" type="CELLRANGE">
                  <a:rPr lang="en-IN"/>
                  <a:pPr>
                    <a:defRPr sz="5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fld id="{CF734D2E-4267-4A88-BBD8-4CEC24E00305}" type="CELLRANGE">
                  <a:rPr lang="en-IN"/>
                  <a:pPr>
                    <a:defRPr sz="5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fld id="{D38BEDF8-A51A-4CBE-A6E3-F4E497FF8F94}" type="CELLRANGE">
                  <a:rPr lang="en-IN"/>
                  <a:pPr>
                    <a:defRPr sz="5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fld id="{2D2A168F-3E44-4C7F-BE7B-E4B7EF854A33}" type="CELLRANGE">
                  <a:rPr lang="en-IN"/>
                  <a:pPr>
                    <a:defRPr sz="5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fld id="{298315B8-970E-42A2-86B5-4D086930AB0E}" type="CELLRANGE">
                  <a:rPr lang="en-IN"/>
                  <a:pPr>
                    <a:defRPr sz="5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4219597386539737"/>
          <c:y val="0.2088556900162393"/>
          <c:w val="0.82222612721709265"/>
          <c:h val="0.6292908328187593"/>
        </c:manualLayout>
      </c:layout>
      <c:barChart>
        <c:barDir val="col"/>
        <c:grouping val="stacked"/>
        <c:varyColors val="0"/>
        <c:ser>
          <c:idx val="0"/>
          <c:order val="0"/>
          <c:tx>
            <c:strRef>
              <c:f>'Pivot Table'!$P$3:$P$14</c:f>
              <c:strCache>
                <c:ptCount val="1"/>
                <c:pt idx="0">
                  <c:v>Sum of Sales ('000)</c:v>
                </c:pt>
              </c:strCache>
            </c:strRef>
          </c:tx>
          <c:spPr>
            <a:solidFill>
              <a:schemeClr val="accent1">
                <a:lumMod val="60000"/>
                <a:lumOff val="40000"/>
              </a:schemeClr>
            </a:solidFill>
            <a:ln>
              <a:noFill/>
            </a:ln>
            <a:effectLst/>
          </c:spPr>
          <c:invertIfNegative val="0"/>
          <c:cat>
            <c:strRef>
              <c:f>'Pivot Table'!$P$3:$P$14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Table'!$P$3:$P$14</c:f>
              <c:numCache>
                <c:formatCode>_ * #,##0_ ;_ * \-#,##0_ ;_ * "-"??_ ;_ @_ </c:formatCode>
                <c:ptCount val="12"/>
                <c:pt idx="0">
                  <c:v>6752.737430000001</c:v>
                </c:pt>
                <c:pt idx="1">
                  <c:v>4497.1929850000015</c:v>
                </c:pt>
                <c:pt idx="2">
                  <c:v>6466.5453800000005</c:v>
                </c:pt>
                <c:pt idx="3">
                  <c:v>8833.8735799999977</c:v>
                </c:pt>
                <c:pt idx="4">
                  <c:v>9537.4810249999991</c:v>
                </c:pt>
                <c:pt idx="5">
                  <c:v>8152.6302400000013</c:v>
                </c:pt>
                <c:pt idx="6">
                  <c:v>10494.309959999999</c:v>
                </c:pt>
                <c:pt idx="7">
                  <c:v>8318.6461700000018</c:v>
                </c:pt>
                <c:pt idx="8">
                  <c:v>6881.1927650000016</c:v>
                </c:pt>
                <c:pt idx="9">
                  <c:v>5412.1038099999996</c:v>
                </c:pt>
                <c:pt idx="10">
                  <c:v>7274.1777899999997</c:v>
                </c:pt>
                <c:pt idx="11">
                  <c:v>9690.2036149999985</c:v>
                </c:pt>
              </c:numCache>
            </c:numRef>
          </c:val>
          <c:extLst>
            <c:ext xmlns:c16="http://schemas.microsoft.com/office/drawing/2014/chart" uri="{C3380CC4-5D6E-409C-BE32-E72D297353CC}">
              <c16:uniqueId val="{00000000-5A88-468B-8A63-64DA7E5BE789}"/>
            </c:ext>
          </c:extLst>
        </c:ser>
        <c:ser>
          <c:idx val="1"/>
          <c:order val="1"/>
          <c:tx>
            <c:strRef>
              <c:f>'Pivot Table'!$P$3:$P$14</c:f>
              <c:strCache>
                <c:ptCount val="1"/>
                <c:pt idx="0">
                  <c:v>Sum of Profit ('000)</c:v>
                </c:pt>
              </c:strCache>
            </c:strRef>
          </c:tx>
          <c:spPr>
            <a:solidFill>
              <a:schemeClr val="accent2">
                <a:lumMod val="60000"/>
                <a:lumOff val="40000"/>
              </a:schemeClr>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2-5A88-468B-8A63-64DA7E5BE789}"/>
              </c:ext>
            </c:extLst>
          </c:dPt>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5A88-468B-8A63-64DA7E5BE789}"/>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5A88-468B-8A63-64DA7E5BE789}"/>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5A88-468B-8A63-64DA7E5BE789}"/>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6-5A88-468B-8A63-64DA7E5BE789}"/>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7-5A88-468B-8A63-64DA7E5BE789}"/>
              </c:ext>
            </c:extLst>
          </c:dPt>
          <c:dPt>
            <c:idx val="6"/>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8-5A88-468B-8A63-64DA7E5BE789}"/>
              </c:ext>
            </c:extLst>
          </c:dPt>
          <c:dPt>
            <c:idx val="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5A88-468B-8A63-64DA7E5BE789}"/>
              </c:ext>
            </c:extLst>
          </c:dPt>
          <c:dPt>
            <c:idx val="8"/>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A-5A88-468B-8A63-64DA7E5BE789}"/>
              </c:ext>
            </c:extLst>
          </c:dPt>
          <c:dPt>
            <c:idx val="9"/>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B-5A88-468B-8A63-64DA7E5BE789}"/>
              </c:ext>
            </c:extLst>
          </c:dPt>
          <c:dPt>
            <c:idx val="1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C-5A88-468B-8A63-64DA7E5BE789}"/>
              </c:ext>
            </c:extLst>
          </c:dPt>
          <c:dPt>
            <c:idx val="1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D-5A88-468B-8A63-64DA7E5BE789}"/>
              </c:ext>
            </c:extLst>
          </c:dPt>
          <c:dLbls>
            <c:dLbl>
              <c:idx val="0"/>
              <c:tx>
                <c:rich>
                  <a:bodyPr/>
                  <a:lstStyle/>
                  <a:p>
                    <a:fld id="{73ACC785-8B99-49E5-8832-EA923FFC032E}"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5A88-468B-8A63-64DA7E5BE789}"/>
                </c:ext>
              </c:extLst>
            </c:dLbl>
            <c:dLbl>
              <c:idx val="1"/>
              <c:tx>
                <c:rich>
                  <a:bodyPr/>
                  <a:lstStyle/>
                  <a:p>
                    <a:fld id="{6687C408-5884-47A5-9627-147BEC53596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A88-468B-8A63-64DA7E5BE789}"/>
                </c:ext>
              </c:extLst>
            </c:dLbl>
            <c:dLbl>
              <c:idx val="2"/>
              <c:tx>
                <c:rich>
                  <a:bodyPr/>
                  <a:lstStyle/>
                  <a:p>
                    <a:fld id="{9EE6583F-F2EF-481F-9A67-1E279B6A5D1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A88-468B-8A63-64DA7E5BE789}"/>
                </c:ext>
              </c:extLst>
            </c:dLbl>
            <c:dLbl>
              <c:idx val="3"/>
              <c:tx>
                <c:rich>
                  <a:bodyPr/>
                  <a:lstStyle/>
                  <a:p>
                    <a:fld id="{0A6D2B41-1793-466F-8A40-3372B062257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A88-468B-8A63-64DA7E5BE789}"/>
                </c:ext>
              </c:extLst>
            </c:dLbl>
            <c:dLbl>
              <c:idx val="4"/>
              <c:tx>
                <c:rich>
                  <a:bodyPr/>
                  <a:lstStyle/>
                  <a:p>
                    <a:fld id="{6600F34A-EBE0-4151-A84B-762C84AFDDA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A88-468B-8A63-64DA7E5BE789}"/>
                </c:ext>
              </c:extLst>
            </c:dLbl>
            <c:dLbl>
              <c:idx val="5"/>
              <c:tx>
                <c:rich>
                  <a:bodyPr/>
                  <a:lstStyle/>
                  <a:p>
                    <a:fld id="{5A6F7108-7F48-4F4E-A38B-854A147E43D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A88-468B-8A63-64DA7E5BE789}"/>
                </c:ext>
              </c:extLst>
            </c:dLbl>
            <c:dLbl>
              <c:idx val="6"/>
              <c:tx>
                <c:rich>
                  <a:bodyPr/>
                  <a:lstStyle/>
                  <a:p>
                    <a:fld id="{1ADD0773-22D4-419A-8E57-B34FD353D41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A88-468B-8A63-64DA7E5BE789}"/>
                </c:ext>
              </c:extLst>
            </c:dLbl>
            <c:dLbl>
              <c:idx val="7"/>
              <c:tx>
                <c:rich>
                  <a:bodyPr/>
                  <a:lstStyle/>
                  <a:p>
                    <a:fld id="{E13795B0-F104-4E5A-8150-7AE69EFCBFA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A88-468B-8A63-64DA7E5BE789}"/>
                </c:ext>
              </c:extLst>
            </c:dLbl>
            <c:dLbl>
              <c:idx val="8"/>
              <c:tx>
                <c:rich>
                  <a:bodyPr/>
                  <a:lstStyle/>
                  <a:p>
                    <a:fld id="{CF734D2E-4267-4A88-BBD8-4CEC24E0030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A88-468B-8A63-64DA7E5BE789}"/>
                </c:ext>
              </c:extLst>
            </c:dLbl>
            <c:dLbl>
              <c:idx val="9"/>
              <c:tx>
                <c:rich>
                  <a:bodyPr/>
                  <a:lstStyle/>
                  <a:p>
                    <a:fld id="{D38BEDF8-A51A-4CBE-A6E3-F4E497FF8F9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A88-468B-8A63-64DA7E5BE789}"/>
                </c:ext>
              </c:extLst>
            </c:dLbl>
            <c:dLbl>
              <c:idx val="10"/>
              <c:tx>
                <c:rich>
                  <a:bodyPr/>
                  <a:lstStyle/>
                  <a:p>
                    <a:fld id="{2D2A168F-3E44-4C7F-BE7B-E4B7EF854A3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A88-468B-8A63-64DA7E5BE789}"/>
                </c:ext>
              </c:extLst>
            </c:dLbl>
            <c:dLbl>
              <c:idx val="11"/>
              <c:tx>
                <c:rich>
                  <a:bodyPr/>
                  <a:lstStyle/>
                  <a:p>
                    <a:fld id="{298315B8-970E-42A2-86B5-4D086930AB0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5A88-468B-8A63-64DA7E5BE789}"/>
                </c:ext>
              </c:extLst>
            </c:dLbl>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Table'!$P$3:$P$14</c:f>
              <c:numCache>
                <c:formatCode>_ * #,##0_ ;_ * \-#,##0_ ;_ * "-"??_ ;_ @_ </c:formatCode>
                <c:ptCount val="12"/>
                <c:pt idx="0">
                  <c:v>989.37593000000004</c:v>
                </c:pt>
                <c:pt idx="1">
                  <c:v>607.88998499999991</c:v>
                </c:pt>
                <c:pt idx="2">
                  <c:v>1045.1283799999999</c:v>
                </c:pt>
                <c:pt idx="3">
                  <c:v>1296.6285800000001</c:v>
                </c:pt>
                <c:pt idx="4">
                  <c:v>1282.1780249999997</c:v>
                </c:pt>
                <c:pt idx="5">
                  <c:v>1026.82374</c:v>
                </c:pt>
                <c:pt idx="6">
                  <c:v>1485.0109600000001</c:v>
                </c:pt>
                <c:pt idx="7">
                  <c:v>1266.4881699999996</c:v>
                </c:pt>
                <c:pt idx="8">
                  <c:v>993.29776500000025</c:v>
                </c:pt>
                <c:pt idx="9">
                  <c:v>502.49180999999993</c:v>
                </c:pt>
                <c:pt idx="10">
                  <c:v>1271.1402900000003</c:v>
                </c:pt>
                <c:pt idx="11">
                  <c:v>1248.7841150000002</c:v>
                </c:pt>
              </c:numCache>
            </c:numRef>
          </c:val>
          <c:extLst>
            <c:ext xmlns:c15="http://schemas.microsoft.com/office/drawing/2012/chart" uri="{02D57815-91ED-43cb-92C2-25804820EDAC}">
              <c15:datalabelsRange>
                <c15:f>'Pivot Table'!$P$3:$P$14</c15:f>
                <c15:dlblRangeCache>
                  <c:ptCount val="12"/>
                  <c:pt idx="0">
                    <c:v>15%</c:v>
                  </c:pt>
                  <c:pt idx="1">
                    <c:v>14%</c:v>
                  </c:pt>
                  <c:pt idx="2">
                    <c:v>16%</c:v>
                  </c:pt>
                  <c:pt idx="3">
                    <c:v>15%</c:v>
                  </c:pt>
                  <c:pt idx="4">
                    <c:v>13%</c:v>
                  </c:pt>
                  <c:pt idx="5">
                    <c:v>13%</c:v>
                  </c:pt>
                  <c:pt idx="6">
                    <c:v>14%</c:v>
                  </c:pt>
                  <c:pt idx="7">
                    <c:v>15%</c:v>
                  </c:pt>
                  <c:pt idx="8">
                    <c:v>14%</c:v>
                  </c:pt>
                  <c:pt idx="9">
                    <c:v>9%</c:v>
                  </c:pt>
                  <c:pt idx="10">
                    <c:v>17%</c:v>
                  </c:pt>
                  <c:pt idx="11">
                    <c:v>13%</c:v>
                  </c:pt>
                </c15:dlblRangeCache>
              </c15:datalabelsRange>
            </c:ext>
            <c:ext xmlns:c16="http://schemas.microsoft.com/office/drawing/2014/chart" uri="{C3380CC4-5D6E-409C-BE32-E72D297353CC}">
              <c16:uniqueId val="{00000001-5A88-468B-8A63-64DA7E5BE789}"/>
            </c:ext>
          </c:extLst>
        </c:ser>
        <c:dLbls>
          <c:showLegendKey val="0"/>
          <c:showVal val="0"/>
          <c:showCatName val="0"/>
          <c:showSerName val="0"/>
          <c:showPercent val="0"/>
          <c:showBubbleSize val="0"/>
        </c:dLbls>
        <c:gapWidth val="150"/>
        <c:overlap val="100"/>
        <c:axId val="1340421376"/>
        <c:axId val="1340419936"/>
      </c:barChart>
      <c:catAx>
        <c:axId val="13404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419936"/>
        <c:crosses val="autoZero"/>
        <c:auto val="1"/>
        <c:lblAlgn val="ctr"/>
        <c:lblOffset val="100"/>
        <c:noMultiLvlLbl val="0"/>
      </c:catAx>
      <c:valAx>
        <c:axId val="1340419936"/>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421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sz="1000" b="1">
                <a:solidFill>
                  <a:schemeClr val="tx1">
                    <a:lumMod val="95000"/>
                    <a:lumOff val="5000"/>
                  </a:schemeClr>
                </a:solidFill>
                <a:latin typeface="Comic Sans MS" panose="030F0702030302020204" pitchFamily="66" charset="0"/>
              </a:rPr>
              <a:t>Sales ($) generated by Customer</a:t>
            </a:r>
          </a:p>
        </c:rich>
      </c:tx>
      <c:layout>
        <c:manualLayout>
          <c:xMode val="edge"/>
          <c:yMode val="edge"/>
          <c:x val="0.10650845540911301"/>
          <c:y val="5.1938173125880546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22935372117189184"/>
          <c:y val="0.24379309759643397"/>
          <c:w val="0.59795692634021524"/>
          <c:h val="0.6295153836145696"/>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Table'!$Y$7:$Y$11</c:f>
              <c:strCache>
                <c:ptCount val="5"/>
                <c:pt idx="0">
                  <c:v>CUST_ID_013</c:v>
                </c:pt>
                <c:pt idx="1">
                  <c:v>CUST_ID_014</c:v>
                </c:pt>
                <c:pt idx="2">
                  <c:v>CUST_ID_015</c:v>
                </c:pt>
                <c:pt idx="3">
                  <c:v>CUST_ID_016</c:v>
                </c:pt>
                <c:pt idx="4">
                  <c:v>CUST_ID_017</c:v>
                </c:pt>
              </c:strCache>
            </c:strRef>
          </c:cat>
          <c:val>
            <c:numRef>
              <c:f>'Pivot Table'!$Z$7:$Z$11</c:f>
              <c:numCache>
                <c:formatCode>_ * #,##0_ ;_ * \-#,##0_ ;_ * "-"??_ ;_ @_ </c:formatCode>
                <c:ptCount val="5"/>
                <c:pt idx="0">
                  <c:v>748865</c:v>
                </c:pt>
                <c:pt idx="1">
                  <c:v>14979.72</c:v>
                </c:pt>
                <c:pt idx="2">
                  <c:v>958131.25</c:v>
                </c:pt>
                <c:pt idx="3">
                  <c:v>1309271.71</c:v>
                </c:pt>
                <c:pt idx="4">
                  <c:v>883053</c:v>
                </c:pt>
              </c:numCache>
            </c:numRef>
          </c:val>
          <c:extLst>
            <c:ext xmlns:c16="http://schemas.microsoft.com/office/drawing/2014/chart" uri="{C3380CC4-5D6E-409C-BE32-E72D297353CC}">
              <c16:uniqueId val="{00000000-29E2-4C24-9508-6A265C491E4E}"/>
            </c:ext>
          </c:extLst>
        </c:ser>
        <c:dLbls>
          <c:showLegendKey val="0"/>
          <c:showVal val="0"/>
          <c:showCatName val="0"/>
          <c:showSerName val="0"/>
          <c:showPercent val="0"/>
          <c:showBubbleSize val="0"/>
        </c:dLbls>
        <c:gapWidth val="100"/>
        <c:axId val="258648992"/>
        <c:axId val="258650912"/>
      </c:barChart>
      <c:catAx>
        <c:axId val="258648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crossAx val="258650912"/>
        <c:crosses val="autoZero"/>
        <c:auto val="1"/>
        <c:lblAlgn val="ctr"/>
        <c:lblOffset val="100"/>
        <c:noMultiLvlLbl val="0"/>
      </c:catAx>
      <c:valAx>
        <c:axId val="258650912"/>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crossAx val="25864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Table!PivotTable7</c:name>
    <c:fmtId val="5"/>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00" b="1">
                <a:solidFill>
                  <a:schemeClr val="tx1">
                    <a:lumMod val="95000"/>
                    <a:lumOff val="5000"/>
                  </a:schemeClr>
                </a:solidFill>
                <a:latin typeface="Comic Sans MS" panose="030F0702030302020204" pitchFamily="66" charset="0"/>
              </a:rPr>
              <a:t>Sales</a:t>
            </a:r>
            <a:r>
              <a:rPr lang="en-US" sz="1000" b="1" baseline="0">
                <a:solidFill>
                  <a:schemeClr val="tx1">
                    <a:lumMod val="95000"/>
                    <a:lumOff val="5000"/>
                  </a:schemeClr>
                </a:solidFill>
                <a:latin typeface="Comic Sans MS" panose="030F0702030302020204" pitchFamily="66" charset="0"/>
              </a:rPr>
              <a:t> (%) by Country</a:t>
            </a:r>
            <a:endParaRPr lang="en-US" sz="1000" b="1">
              <a:solidFill>
                <a:schemeClr val="tx1">
                  <a:lumMod val="95000"/>
                  <a:lumOff val="5000"/>
                </a:schemeClr>
              </a:solidFill>
              <a:latin typeface="Comic Sans MS" panose="030F0702030302020204" pitchFamily="66" charset="0"/>
            </a:endParaRPr>
          </a:p>
        </c:rich>
      </c:tx>
      <c:layout>
        <c:manualLayout>
          <c:xMode val="edge"/>
          <c:yMode val="edge"/>
          <c:x val="0.25793717965211149"/>
          <c:y val="4.068569817619149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2239528034118484"/>
          <c:y val="0.2505453025758842"/>
          <c:w val="0.48505492706379699"/>
          <c:h val="0.66874377036503974"/>
        </c:manualLayout>
      </c:layout>
      <c:doughnutChart>
        <c:varyColors val="1"/>
        <c:ser>
          <c:idx val="0"/>
          <c:order val="0"/>
          <c:tx>
            <c:strRef>
              <c:f>'Pivot Table'!$AC$3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1650-4E6D-B6DA-575C5D4E0930}"/>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1650-4E6D-B6DA-575C5D4E0930}"/>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1650-4E6D-B6DA-575C5D4E0930}"/>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1650-4E6D-B6DA-575C5D4E0930}"/>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1650-4E6D-B6DA-575C5D4E0930}"/>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1650-4E6D-B6DA-575C5D4E0930}"/>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1650-4E6D-B6DA-575C5D4E0930}"/>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1650-4E6D-B6DA-575C5D4E0930}"/>
              </c:ext>
            </c:extLst>
          </c:dPt>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Table'!$AB$4:$AB$11</c:f>
              <c:strCache>
                <c:ptCount val="8"/>
                <c:pt idx="0">
                  <c:v>Canada</c:v>
                </c:pt>
                <c:pt idx="1">
                  <c:v>England</c:v>
                </c:pt>
                <c:pt idx="2">
                  <c:v>France</c:v>
                </c:pt>
                <c:pt idx="3">
                  <c:v>Germany</c:v>
                </c:pt>
                <c:pt idx="4">
                  <c:v>India</c:v>
                </c:pt>
                <c:pt idx="5">
                  <c:v>Italy</c:v>
                </c:pt>
                <c:pt idx="6">
                  <c:v>Japan</c:v>
                </c:pt>
                <c:pt idx="7">
                  <c:v>USA</c:v>
                </c:pt>
              </c:strCache>
            </c:strRef>
          </c:cat>
          <c:val>
            <c:numRef>
              <c:f>'Pivot Table'!$AC$4:$AC$11</c:f>
              <c:numCache>
                <c:formatCode>0%</c:formatCode>
                <c:ptCount val="8"/>
                <c:pt idx="0">
                  <c:v>9.6665719480051968E-2</c:v>
                </c:pt>
                <c:pt idx="1">
                  <c:v>0.14795125154769109</c:v>
                </c:pt>
                <c:pt idx="2">
                  <c:v>0.14449476388643956</c:v>
                </c:pt>
                <c:pt idx="3">
                  <c:v>0.12904366162334999</c:v>
                </c:pt>
                <c:pt idx="4">
                  <c:v>0.10027105376734793</c:v>
                </c:pt>
                <c:pt idx="5">
                  <c:v>0.1047451511238848</c:v>
                </c:pt>
                <c:pt idx="6">
                  <c:v>0.15814916646300523</c:v>
                </c:pt>
                <c:pt idx="7">
                  <c:v>0.11867923210822931</c:v>
                </c:pt>
              </c:numCache>
            </c:numRef>
          </c:val>
          <c:extLst>
            <c:ext xmlns:c16="http://schemas.microsoft.com/office/drawing/2014/chart" uri="{C3380CC4-5D6E-409C-BE32-E72D297353CC}">
              <c16:uniqueId val="{00000010-1650-4E6D-B6DA-575C5D4E093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3251247537087572"/>
          <c:y val="0.28635727477667006"/>
          <c:w val="0.24792709102111843"/>
          <c:h val="0.551786086001408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Table!PivotTable11</c:name>
    <c:fmtId val="7"/>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000" b="1">
                <a:solidFill>
                  <a:schemeClr val="tx1">
                    <a:lumMod val="95000"/>
                    <a:lumOff val="5000"/>
                  </a:schemeClr>
                </a:solidFill>
                <a:latin typeface="Comic Sans MS" panose="030F0702030302020204" pitchFamily="66" charset="0"/>
              </a:rPr>
              <a:t>Profit</a:t>
            </a:r>
            <a:r>
              <a:rPr lang="en-US" sz="1000" b="1" baseline="0">
                <a:solidFill>
                  <a:schemeClr val="tx1">
                    <a:lumMod val="95000"/>
                    <a:lumOff val="5000"/>
                  </a:schemeClr>
                </a:solidFill>
                <a:latin typeface="Comic Sans MS" panose="030F0702030302020204" pitchFamily="66" charset="0"/>
              </a:rPr>
              <a:t> ($) generated over Month</a:t>
            </a:r>
            <a:endParaRPr lang="en-US" sz="1000" b="1">
              <a:solidFill>
                <a:schemeClr val="tx1">
                  <a:lumMod val="95000"/>
                  <a:lumOff val="5000"/>
                </a:schemeClr>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80483662240123"/>
          <c:y val="0.24510354062097284"/>
          <c:w val="0.8458036270880982"/>
          <c:h val="0.43566085270567839"/>
        </c:manualLayout>
      </c:layout>
      <c:lineChart>
        <c:grouping val="stacked"/>
        <c:varyColors val="0"/>
        <c:ser>
          <c:idx val="0"/>
          <c:order val="0"/>
          <c:tx>
            <c:strRef>
              <c:f>'Pivot Table'!$AN$3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Table'!$AM$4:$AM$16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2022</c:v>
                  </c:pt>
                </c:lvl>
              </c:multiLvlStrCache>
            </c:multiLvlStrRef>
          </c:cat>
          <c:val>
            <c:numRef>
              <c:f>'Pivot Table'!$AN$4:$AN$16</c:f>
              <c:numCache>
                <c:formatCode>_ * #,##0_ ;_ * \-#,##0_ ;_ * "-"??_ ;_ @_ </c:formatCode>
                <c:ptCount val="12"/>
                <c:pt idx="0">
                  <c:v>989375.92999999982</c:v>
                </c:pt>
                <c:pt idx="1">
                  <c:v>607889.98499999987</c:v>
                </c:pt>
                <c:pt idx="2">
                  <c:v>1045128.38</c:v>
                </c:pt>
                <c:pt idx="3">
                  <c:v>1296628.5799999998</c:v>
                </c:pt>
                <c:pt idx="4">
                  <c:v>1282178.0249999999</c:v>
                </c:pt>
                <c:pt idx="5">
                  <c:v>1026823.74</c:v>
                </c:pt>
                <c:pt idx="6">
                  <c:v>1485010.96</c:v>
                </c:pt>
                <c:pt idx="7">
                  <c:v>1266488.1700000004</c:v>
                </c:pt>
                <c:pt idx="8">
                  <c:v>993297.76500000001</c:v>
                </c:pt>
                <c:pt idx="9">
                  <c:v>502491.80999999982</c:v>
                </c:pt>
                <c:pt idx="10">
                  <c:v>1271140.2900000003</c:v>
                </c:pt>
                <c:pt idx="11">
                  <c:v>1248784.115</c:v>
                </c:pt>
              </c:numCache>
            </c:numRef>
          </c:val>
          <c:smooth val="0"/>
          <c:extLst>
            <c:ext xmlns:c16="http://schemas.microsoft.com/office/drawing/2014/chart" uri="{C3380CC4-5D6E-409C-BE32-E72D297353CC}">
              <c16:uniqueId val="{00000000-92D9-443B-AE35-2BCE28372483}"/>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38081568"/>
        <c:axId val="138082048"/>
      </c:lineChart>
      <c:catAx>
        <c:axId val="13808156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700" b="0" i="0" u="none" strike="noStrike" kern="1200" spc="20" baseline="0">
                <a:solidFill>
                  <a:schemeClr val="dk1">
                    <a:lumMod val="65000"/>
                    <a:lumOff val="35000"/>
                  </a:schemeClr>
                </a:solidFill>
                <a:latin typeface="+mn-lt"/>
                <a:ea typeface="+mn-ea"/>
                <a:cs typeface="+mn-cs"/>
              </a:defRPr>
            </a:pPr>
            <a:endParaRPr lang="en-US"/>
          </a:p>
        </c:txPr>
        <c:crossAx val="138082048"/>
        <c:crosses val="autoZero"/>
        <c:auto val="1"/>
        <c:lblAlgn val="ctr"/>
        <c:lblOffset val="100"/>
        <c:noMultiLvlLbl val="0"/>
      </c:catAx>
      <c:valAx>
        <c:axId val="138082048"/>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spc="20" baseline="0">
                <a:solidFill>
                  <a:schemeClr val="dk1">
                    <a:lumMod val="65000"/>
                    <a:lumOff val="35000"/>
                  </a:schemeClr>
                </a:solidFill>
                <a:latin typeface="+mn-lt"/>
                <a:ea typeface="+mn-ea"/>
                <a:cs typeface="+mn-cs"/>
              </a:defRPr>
            </a:pPr>
            <a:endParaRPr lang="en-US"/>
          </a:p>
        </c:txPr>
        <c:crossAx val="138081568"/>
        <c:crosses val="autoZero"/>
        <c:crossBetween val="between"/>
      </c:valAx>
      <c:spPr>
        <a:gradFill>
          <a:gsLst>
            <a:gs pos="0">
              <a:schemeClr val="accent1">
                <a:lumMod val="5000"/>
                <a:lumOff val="95000"/>
              </a:schemeClr>
            </a:gs>
            <a:gs pos="100000">
              <a:schemeClr val="accent3"/>
            </a:gs>
          </a:gsLst>
          <a:lin ang="5400000" scaled="1"/>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Table!PivotTable12</c:name>
    <c:fmtId val="5"/>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00" b="1">
                <a:solidFill>
                  <a:schemeClr val="tx1">
                    <a:lumMod val="95000"/>
                    <a:lumOff val="5000"/>
                  </a:schemeClr>
                </a:solidFill>
                <a:latin typeface="Comic Sans MS" panose="030F0702030302020204" pitchFamily="66" charset="0"/>
              </a:rPr>
              <a:t>Units</a:t>
            </a:r>
            <a:r>
              <a:rPr lang="en-US" sz="1000" b="1" baseline="0">
                <a:solidFill>
                  <a:schemeClr val="tx1">
                    <a:lumMod val="95000"/>
                    <a:lumOff val="5000"/>
                  </a:schemeClr>
                </a:solidFill>
                <a:latin typeface="Comic Sans MS" panose="030F0702030302020204" pitchFamily="66" charset="0"/>
              </a:rPr>
              <a:t> Sold Spilit %</a:t>
            </a:r>
            <a:endParaRPr lang="en-US" sz="1000" b="1">
              <a:solidFill>
                <a:schemeClr val="tx1">
                  <a:lumMod val="95000"/>
                  <a:lumOff val="5000"/>
                </a:schemeClr>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2542405606678811"/>
          <c:y val="0.22110215816666703"/>
          <c:w val="0.51638978393004453"/>
          <c:h val="0.72056445173999684"/>
        </c:manualLayout>
      </c:layout>
      <c:pieChart>
        <c:varyColors val="1"/>
        <c:ser>
          <c:idx val="0"/>
          <c:order val="0"/>
          <c:tx>
            <c:strRef>
              <c:f>'Pivot Table'!$AR$3</c:f>
              <c:strCache>
                <c:ptCount val="1"/>
                <c:pt idx="0">
                  <c:v>Total</c:v>
                </c:pt>
              </c:strCache>
            </c:strRef>
          </c:tx>
          <c:explosion val="2"/>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0E48-4619-A92D-E2423714B500}"/>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0E48-4619-A92D-E2423714B500}"/>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0E48-4619-A92D-E2423714B500}"/>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0E48-4619-A92D-E2423714B500}"/>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0E48-4619-A92D-E2423714B500}"/>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0E48-4619-A92D-E2423714B5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Table'!$AQ$4:$AQ$9</c:f>
              <c:strCache>
                <c:ptCount val="6"/>
                <c:pt idx="0">
                  <c:v>Amarilla</c:v>
                </c:pt>
                <c:pt idx="1">
                  <c:v>Carretera</c:v>
                </c:pt>
                <c:pt idx="2">
                  <c:v>Montana</c:v>
                </c:pt>
                <c:pt idx="3">
                  <c:v>Paseo</c:v>
                </c:pt>
                <c:pt idx="4">
                  <c:v>Velo</c:v>
                </c:pt>
                <c:pt idx="5">
                  <c:v>VTT</c:v>
                </c:pt>
              </c:strCache>
            </c:strRef>
          </c:cat>
          <c:val>
            <c:numRef>
              <c:f>'Pivot Table'!$AR$4:$AR$9</c:f>
              <c:numCache>
                <c:formatCode>0%</c:formatCode>
                <c:ptCount val="6"/>
                <c:pt idx="0">
                  <c:v>0.14124083183530517</c:v>
                </c:pt>
                <c:pt idx="1">
                  <c:v>0.13405842542142204</c:v>
                </c:pt>
                <c:pt idx="2">
                  <c:v>0.1369337105112805</c:v>
                </c:pt>
                <c:pt idx="3">
                  <c:v>0.29727440160161278</c:v>
                </c:pt>
                <c:pt idx="4">
                  <c:v>0.14278124608074025</c:v>
                </c:pt>
                <c:pt idx="5">
                  <c:v>0.14771138454963931</c:v>
                </c:pt>
              </c:numCache>
            </c:numRef>
          </c:val>
          <c:extLst>
            <c:ext xmlns:c16="http://schemas.microsoft.com/office/drawing/2014/chart" uri="{C3380CC4-5D6E-409C-BE32-E72D297353CC}">
              <c16:uniqueId val="{0000000C-0E48-4619-A92D-E2423714B50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5434998535504028"/>
          <c:y val="0.23332407230283872"/>
          <c:w val="0.2181974702588429"/>
          <c:h val="0.55200675903405938"/>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000" b="1" i="0" u="none" strike="noStrike" spc="0" normalizeH="0" baseline="0">
              <a:solidFill>
                <a:schemeClr val="tx1">
                  <a:lumMod val="95000"/>
                  <a:lumOff val="5000"/>
                </a:schemeClr>
              </a:solidFill>
              <a:latin typeface="Comic Sans MS" panose="030F0702030302020204" pitchFamily="66" charset="0"/>
            </a:rPr>
            <a:t>Sales breakup % by Segment</a:t>
          </a:r>
        </a:p>
      </cx:txPr>
    </cx:title>
    <cx:plotArea>
      <cx:plotAreaRegion>
        <cx:series layoutId="treemap" uniqueId="{5FA89A97-8A17-4106-A6A6-3F29356A7C20}">
          <cx:tx>
            <cx:txData>
              <cx:f>_xlchart.v1.4</cx:f>
              <cx:v>Sales (%)</cx:v>
            </cx:txData>
          </cx:tx>
          <cx:spPr>
            <a:ln>
              <a:noFill/>
            </a:ln>
          </cx:spPr>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sunburst" uniqueId="{D65265DF-F445-46A6-A3FD-BA4E3A20B9C9}">
          <cx:tx>
            <cx:txData>
              <cx:f>_xlchart.v1.1</cx:f>
              <cx:v>Total</cx:v>
            </cx:txData>
          </cx:tx>
          <cx:dataLabels pos="ctr">
            <cx:txPr>
              <a:bodyPr spcFirstLastPara="1" vertOverflow="ellipsis" horzOverflow="overflow" wrap="square" lIns="0" tIns="0" rIns="0" bIns="0" anchor="ctr" anchorCtr="1"/>
              <a:lstStyle/>
              <a:p>
                <a:pPr algn="ctr" rtl="0">
                  <a:defRPr sz="600" b="1">
                    <a:solidFill>
                      <a:schemeClr val="tx1">
                        <a:lumMod val="95000"/>
                        <a:lumOff val="5000"/>
                      </a:schemeClr>
                    </a:solidFill>
                  </a:defRPr>
                </a:pPr>
                <a:endParaRPr lang="en-US" sz="600" b="1" i="0" u="none" strike="noStrike" baseline="0">
                  <a:solidFill>
                    <a:schemeClr val="tx1">
                      <a:lumMod val="95000"/>
                      <a:lumOff val="5000"/>
                    </a:schemeClr>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2" fmlaLink="'Pivot Table'!$V:$V" max="150" min="1" page="5" val="13"/>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0</xdr:rowOff>
    </xdr:from>
    <xdr:to>
      <xdr:col>21</xdr:col>
      <xdr:colOff>361360</xdr:colOff>
      <xdr:row>37</xdr:row>
      <xdr:rowOff>107622</xdr:rowOff>
    </xdr:to>
    <xdr:sp macro="" textlink="">
      <xdr:nvSpPr>
        <xdr:cNvPr id="2" name="Rectangle: Rounded Corners 1">
          <a:extLst>
            <a:ext uri="{FF2B5EF4-FFF2-40B4-BE49-F238E27FC236}">
              <a16:creationId xmlns:a16="http://schemas.microsoft.com/office/drawing/2014/main" id="{E9789583-7D2A-4B91-A80A-5B4559F0E091}"/>
            </a:ext>
          </a:extLst>
        </xdr:cNvPr>
        <xdr:cNvSpPr/>
      </xdr:nvSpPr>
      <xdr:spPr>
        <a:xfrm>
          <a:off x="1219200" y="571500"/>
          <a:ext cx="11943760" cy="6584622"/>
        </a:xfrm>
        <a:prstGeom prst="roundRect">
          <a:avLst>
            <a:gd name="adj" fmla="val 3736"/>
          </a:avLst>
        </a:prstGeom>
        <a:solidFill>
          <a:schemeClr val="bg1">
            <a:lumMod val="75000"/>
          </a:schemeClr>
        </a:solidFill>
        <a:ln>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 </a:t>
          </a:r>
        </a:p>
      </xdr:txBody>
    </xdr:sp>
    <xdr:clientData/>
  </xdr:twoCellAnchor>
  <xdr:twoCellAnchor>
    <xdr:from>
      <xdr:col>2</xdr:col>
      <xdr:colOff>102022</xdr:colOff>
      <xdr:row>3</xdr:row>
      <xdr:rowOff>168111</xdr:rowOff>
    </xdr:from>
    <xdr:to>
      <xdr:col>9</xdr:col>
      <xdr:colOff>269170</xdr:colOff>
      <xdr:row>8</xdr:row>
      <xdr:rowOff>80850</xdr:rowOff>
    </xdr:to>
    <xdr:sp macro="" textlink="">
      <xdr:nvSpPr>
        <xdr:cNvPr id="3" name="Rectangle: Rounded Corners 2">
          <a:extLst>
            <a:ext uri="{FF2B5EF4-FFF2-40B4-BE49-F238E27FC236}">
              <a16:creationId xmlns:a16="http://schemas.microsoft.com/office/drawing/2014/main" id="{1309CBAD-CEA7-4D08-B6A2-FBDB45EDCFCC}"/>
            </a:ext>
          </a:extLst>
        </xdr:cNvPr>
        <xdr:cNvSpPr/>
      </xdr:nvSpPr>
      <xdr:spPr>
        <a:xfrm>
          <a:off x="1321222" y="739611"/>
          <a:ext cx="4434348" cy="865239"/>
        </a:xfrm>
        <a:prstGeom prst="roundRect">
          <a:avLst/>
        </a:prstGeom>
        <a:gradFill>
          <a:gsLst>
            <a:gs pos="0">
              <a:schemeClr val="accent1">
                <a:lumMod val="5000"/>
                <a:lumOff val="95000"/>
              </a:schemeClr>
            </a:gs>
            <a:gs pos="100000">
              <a:schemeClr val="accent3"/>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700" b="1"/>
            <a:t>    </a:t>
          </a:r>
          <a:r>
            <a:rPr lang="en-IN" sz="2700" b="1">
              <a:solidFill>
                <a:schemeClr val="tx1">
                  <a:lumMod val="95000"/>
                  <a:lumOff val="5000"/>
                </a:schemeClr>
              </a:solidFill>
            </a:rPr>
            <a:t>     SALES</a:t>
          </a:r>
          <a:r>
            <a:rPr lang="en-IN" sz="2700" b="1" baseline="0">
              <a:solidFill>
                <a:schemeClr val="tx1">
                  <a:lumMod val="95000"/>
                  <a:lumOff val="5000"/>
                </a:schemeClr>
              </a:solidFill>
            </a:rPr>
            <a:t> DASHBOARD</a:t>
          </a:r>
          <a:endParaRPr lang="en-IN" sz="2700" b="1">
            <a:solidFill>
              <a:schemeClr val="tx1">
                <a:lumMod val="95000"/>
                <a:lumOff val="5000"/>
              </a:schemeClr>
            </a:solidFill>
          </a:endParaRPr>
        </a:p>
      </xdr:txBody>
    </xdr:sp>
    <xdr:clientData/>
  </xdr:twoCellAnchor>
  <xdr:twoCellAnchor>
    <xdr:from>
      <xdr:col>9</xdr:col>
      <xdr:colOff>382191</xdr:colOff>
      <xdr:row>3</xdr:row>
      <xdr:rowOff>168110</xdr:rowOff>
    </xdr:from>
    <xdr:to>
      <xdr:col>12</xdr:col>
      <xdr:colOff>259338</xdr:colOff>
      <xdr:row>8</xdr:row>
      <xdr:rowOff>80849</xdr:rowOff>
    </xdr:to>
    <xdr:sp macro="" textlink="">
      <xdr:nvSpPr>
        <xdr:cNvPr id="4" name="Rectangle: Rounded Corners 3">
          <a:extLst>
            <a:ext uri="{FF2B5EF4-FFF2-40B4-BE49-F238E27FC236}">
              <a16:creationId xmlns:a16="http://schemas.microsoft.com/office/drawing/2014/main" id="{6D9A98E5-4419-44B3-8C9C-5DE45C8165F3}"/>
            </a:ext>
          </a:extLst>
        </xdr:cNvPr>
        <xdr:cNvSpPr/>
      </xdr:nvSpPr>
      <xdr:spPr>
        <a:xfrm>
          <a:off x="5868591" y="739610"/>
          <a:ext cx="1705947" cy="865239"/>
        </a:xfrm>
        <a:prstGeom prst="roundRect">
          <a:avLst/>
        </a:prstGeom>
        <a:gradFill>
          <a:gsLst>
            <a:gs pos="0">
              <a:schemeClr val="accent1">
                <a:lumMod val="5000"/>
                <a:lumOff val="95000"/>
              </a:schemeClr>
            </a:gs>
            <a:gs pos="100000">
              <a:schemeClr val="accent3"/>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400080</xdr:colOff>
      <xdr:row>3</xdr:row>
      <xdr:rowOff>168108</xdr:rowOff>
    </xdr:from>
    <xdr:to>
      <xdr:col>15</xdr:col>
      <xdr:colOff>277227</xdr:colOff>
      <xdr:row>8</xdr:row>
      <xdr:rowOff>80847</xdr:rowOff>
    </xdr:to>
    <xdr:sp macro="" textlink="">
      <xdr:nvSpPr>
        <xdr:cNvPr id="5" name="Rectangle: Rounded Corners 4">
          <a:extLst>
            <a:ext uri="{FF2B5EF4-FFF2-40B4-BE49-F238E27FC236}">
              <a16:creationId xmlns:a16="http://schemas.microsoft.com/office/drawing/2014/main" id="{6276C5B9-019E-4F6F-B2DB-C58F2F002BEC}"/>
            </a:ext>
          </a:extLst>
        </xdr:cNvPr>
        <xdr:cNvSpPr/>
      </xdr:nvSpPr>
      <xdr:spPr>
        <a:xfrm>
          <a:off x="7715280" y="739608"/>
          <a:ext cx="1705947" cy="865239"/>
        </a:xfrm>
        <a:prstGeom prst="roundRect">
          <a:avLst/>
        </a:prstGeom>
        <a:gradFill>
          <a:gsLst>
            <a:gs pos="0">
              <a:schemeClr val="accent1">
                <a:lumMod val="5000"/>
                <a:lumOff val="95000"/>
              </a:schemeClr>
            </a:gs>
            <a:gs pos="100000">
              <a:schemeClr val="accent3"/>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390248</xdr:colOff>
      <xdr:row>3</xdr:row>
      <xdr:rowOff>168108</xdr:rowOff>
    </xdr:from>
    <xdr:to>
      <xdr:col>18</xdr:col>
      <xdr:colOff>267395</xdr:colOff>
      <xdr:row>8</xdr:row>
      <xdr:rowOff>80847</xdr:rowOff>
    </xdr:to>
    <xdr:sp macro="" textlink="">
      <xdr:nvSpPr>
        <xdr:cNvPr id="6" name="Rectangle: Rounded Corners 5">
          <a:extLst>
            <a:ext uri="{FF2B5EF4-FFF2-40B4-BE49-F238E27FC236}">
              <a16:creationId xmlns:a16="http://schemas.microsoft.com/office/drawing/2014/main" id="{F9F58300-F0D4-4E4A-BCB6-275707B4F9FD}"/>
            </a:ext>
          </a:extLst>
        </xdr:cNvPr>
        <xdr:cNvSpPr/>
      </xdr:nvSpPr>
      <xdr:spPr>
        <a:xfrm>
          <a:off x="9534248" y="739608"/>
          <a:ext cx="1705947" cy="865239"/>
        </a:xfrm>
        <a:prstGeom prst="roundRect">
          <a:avLst/>
        </a:prstGeom>
        <a:gradFill>
          <a:gsLst>
            <a:gs pos="0">
              <a:schemeClr val="accent1">
                <a:lumMod val="5000"/>
                <a:lumOff val="95000"/>
              </a:schemeClr>
            </a:gs>
            <a:gs pos="100000">
              <a:schemeClr val="accent3"/>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382191</xdr:colOff>
      <xdr:row>3</xdr:row>
      <xdr:rowOff>168110</xdr:rowOff>
    </xdr:from>
    <xdr:to>
      <xdr:col>21</xdr:col>
      <xdr:colOff>259338</xdr:colOff>
      <xdr:row>8</xdr:row>
      <xdr:rowOff>80849</xdr:rowOff>
    </xdr:to>
    <xdr:sp macro="" textlink="">
      <xdr:nvSpPr>
        <xdr:cNvPr id="7" name="Rectangle: Rounded Corners 6">
          <a:extLst>
            <a:ext uri="{FF2B5EF4-FFF2-40B4-BE49-F238E27FC236}">
              <a16:creationId xmlns:a16="http://schemas.microsoft.com/office/drawing/2014/main" id="{1233AF98-807F-4C0D-AF4B-B0B22F0AC9E4}"/>
            </a:ext>
          </a:extLst>
        </xdr:cNvPr>
        <xdr:cNvSpPr/>
      </xdr:nvSpPr>
      <xdr:spPr>
        <a:xfrm>
          <a:off x="11354991" y="739610"/>
          <a:ext cx="1705947" cy="865239"/>
        </a:xfrm>
        <a:prstGeom prst="roundRect">
          <a:avLst/>
        </a:prstGeom>
        <a:gradFill>
          <a:gsLst>
            <a:gs pos="0">
              <a:schemeClr val="accent1">
                <a:lumMod val="5000"/>
                <a:lumOff val="95000"/>
              </a:schemeClr>
            </a:gs>
            <a:gs pos="100000">
              <a:schemeClr val="accent3"/>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102022</xdr:colOff>
      <xdr:row>9</xdr:row>
      <xdr:rowOff>58460</xdr:rowOff>
    </xdr:from>
    <xdr:to>
      <xdr:col>5</xdr:col>
      <xdr:colOff>131519</xdr:colOff>
      <xdr:row>13</xdr:row>
      <xdr:rowOff>161699</xdr:rowOff>
    </xdr:to>
    <xdr:sp macro="" textlink="">
      <xdr:nvSpPr>
        <xdr:cNvPr id="8" name="Rectangle: Rounded Corners 7">
          <a:extLst>
            <a:ext uri="{FF2B5EF4-FFF2-40B4-BE49-F238E27FC236}">
              <a16:creationId xmlns:a16="http://schemas.microsoft.com/office/drawing/2014/main" id="{6828A290-9E38-4299-A102-BC3FE86CBDED}"/>
            </a:ext>
          </a:extLst>
        </xdr:cNvPr>
        <xdr:cNvSpPr/>
      </xdr:nvSpPr>
      <xdr:spPr>
        <a:xfrm>
          <a:off x="1321222" y="1772960"/>
          <a:ext cx="1858297" cy="865239"/>
        </a:xfrm>
        <a:prstGeom prst="roundRect">
          <a:avLst/>
        </a:prstGeom>
        <a:gradFill>
          <a:gsLst>
            <a:gs pos="0">
              <a:schemeClr val="accent1">
                <a:lumMod val="5000"/>
                <a:lumOff val="95000"/>
              </a:schemeClr>
            </a:gs>
            <a:gs pos="100000">
              <a:schemeClr val="accent3"/>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102021</xdr:colOff>
      <xdr:row>14</xdr:row>
      <xdr:rowOff>139309</xdr:rowOff>
    </xdr:from>
    <xdr:to>
      <xdr:col>5</xdr:col>
      <xdr:colOff>131518</xdr:colOff>
      <xdr:row>28</xdr:row>
      <xdr:rowOff>154592</xdr:rowOff>
    </xdr:to>
    <xdr:sp macro="" textlink="">
      <xdr:nvSpPr>
        <xdr:cNvPr id="9" name="Rectangle: Rounded Corners 8">
          <a:extLst>
            <a:ext uri="{FF2B5EF4-FFF2-40B4-BE49-F238E27FC236}">
              <a16:creationId xmlns:a16="http://schemas.microsoft.com/office/drawing/2014/main" id="{F31F5247-775C-4ED7-8E52-EBBD54B6F1C9}"/>
            </a:ext>
          </a:extLst>
        </xdr:cNvPr>
        <xdr:cNvSpPr/>
      </xdr:nvSpPr>
      <xdr:spPr>
        <a:xfrm>
          <a:off x="1321221" y="2806309"/>
          <a:ext cx="1858297" cy="2682283"/>
        </a:xfrm>
        <a:prstGeom prst="roundRect">
          <a:avLst/>
        </a:prstGeom>
        <a:gradFill>
          <a:gsLst>
            <a:gs pos="0">
              <a:schemeClr val="accent1">
                <a:lumMod val="5000"/>
                <a:lumOff val="95000"/>
              </a:schemeClr>
            </a:gs>
            <a:gs pos="100000">
              <a:schemeClr val="accent3"/>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102021</xdr:colOff>
      <xdr:row>29</xdr:row>
      <xdr:rowOff>132202</xdr:rowOff>
    </xdr:from>
    <xdr:to>
      <xdr:col>5</xdr:col>
      <xdr:colOff>131518</xdr:colOff>
      <xdr:row>36</xdr:row>
      <xdr:rowOff>130011</xdr:rowOff>
    </xdr:to>
    <xdr:sp macro="" textlink="">
      <xdr:nvSpPr>
        <xdr:cNvPr id="10" name="Rectangle: Rounded Corners 9">
          <a:extLst>
            <a:ext uri="{FF2B5EF4-FFF2-40B4-BE49-F238E27FC236}">
              <a16:creationId xmlns:a16="http://schemas.microsoft.com/office/drawing/2014/main" id="{E566FF62-C41F-4BF4-BF34-6FC2302C247C}"/>
            </a:ext>
          </a:extLst>
        </xdr:cNvPr>
        <xdr:cNvSpPr/>
      </xdr:nvSpPr>
      <xdr:spPr>
        <a:xfrm>
          <a:off x="1321221" y="5656702"/>
          <a:ext cx="1858297" cy="1331309"/>
        </a:xfrm>
        <a:prstGeom prst="roundRect">
          <a:avLst/>
        </a:prstGeom>
        <a:gradFill>
          <a:gsLst>
            <a:gs pos="0">
              <a:schemeClr val="accent1">
                <a:lumMod val="5000"/>
                <a:lumOff val="95000"/>
              </a:schemeClr>
            </a:gs>
            <a:gs pos="100000">
              <a:schemeClr val="accent3"/>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308499</xdr:colOff>
      <xdr:row>9</xdr:row>
      <xdr:rowOff>58458</xdr:rowOff>
    </xdr:from>
    <xdr:to>
      <xdr:col>10</xdr:col>
      <xdr:colOff>249506</xdr:colOff>
      <xdr:row>28</xdr:row>
      <xdr:rowOff>154591</xdr:rowOff>
    </xdr:to>
    <xdr:sp macro="" textlink="">
      <xdr:nvSpPr>
        <xdr:cNvPr id="11" name="Rectangle: Rounded Corners 10">
          <a:extLst>
            <a:ext uri="{FF2B5EF4-FFF2-40B4-BE49-F238E27FC236}">
              <a16:creationId xmlns:a16="http://schemas.microsoft.com/office/drawing/2014/main" id="{8B2C6FAA-C631-4569-AF34-87094990D74F}"/>
            </a:ext>
          </a:extLst>
        </xdr:cNvPr>
        <xdr:cNvSpPr/>
      </xdr:nvSpPr>
      <xdr:spPr>
        <a:xfrm>
          <a:off x="3356499" y="1772958"/>
          <a:ext cx="2989007" cy="3715633"/>
        </a:xfrm>
        <a:prstGeom prst="roundRect">
          <a:avLst/>
        </a:prstGeom>
        <a:gradFill>
          <a:gsLst>
            <a:gs pos="0">
              <a:schemeClr val="accent1">
                <a:lumMod val="5000"/>
                <a:lumOff val="95000"/>
              </a:schemeClr>
            </a:gs>
            <a:gs pos="100000">
              <a:schemeClr val="accent3"/>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416654</xdr:colOff>
      <xdr:row>9</xdr:row>
      <xdr:rowOff>58460</xdr:rowOff>
    </xdr:from>
    <xdr:to>
      <xdr:col>17</xdr:col>
      <xdr:colOff>43028</xdr:colOff>
      <xdr:row>18</xdr:row>
      <xdr:rowOff>142301</xdr:rowOff>
    </xdr:to>
    <xdr:sp macro="" textlink="">
      <xdr:nvSpPr>
        <xdr:cNvPr id="12" name="Rectangle: Rounded Corners 11">
          <a:extLst>
            <a:ext uri="{FF2B5EF4-FFF2-40B4-BE49-F238E27FC236}">
              <a16:creationId xmlns:a16="http://schemas.microsoft.com/office/drawing/2014/main" id="{7E3C9E64-9F33-47C3-AD6B-43B7E418FF96}"/>
            </a:ext>
          </a:extLst>
        </xdr:cNvPr>
        <xdr:cNvSpPr/>
      </xdr:nvSpPr>
      <xdr:spPr>
        <a:xfrm>
          <a:off x="6512654" y="1772960"/>
          <a:ext cx="3893574" cy="1798341"/>
        </a:xfrm>
        <a:prstGeom prst="roundRect">
          <a:avLst/>
        </a:prstGeom>
        <a:gradFill>
          <a:gsLst>
            <a:gs pos="0">
              <a:schemeClr val="accent1">
                <a:lumMod val="5000"/>
                <a:lumOff val="95000"/>
              </a:schemeClr>
            </a:gs>
            <a:gs pos="100000">
              <a:schemeClr val="accent3"/>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210176</xdr:colOff>
      <xdr:row>9</xdr:row>
      <xdr:rowOff>58460</xdr:rowOff>
    </xdr:from>
    <xdr:to>
      <xdr:col>21</xdr:col>
      <xdr:colOff>259338</xdr:colOff>
      <xdr:row>18</xdr:row>
      <xdr:rowOff>142301</xdr:rowOff>
    </xdr:to>
    <xdr:sp macro="" textlink="">
      <xdr:nvSpPr>
        <xdr:cNvPr id="13" name="Rectangle: Rounded Corners 12">
          <a:extLst>
            <a:ext uri="{FF2B5EF4-FFF2-40B4-BE49-F238E27FC236}">
              <a16:creationId xmlns:a16="http://schemas.microsoft.com/office/drawing/2014/main" id="{441EA436-6CA0-439B-AFB5-30611B17C3AD}"/>
            </a:ext>
          </a:extLst>
        </xdr:cNvPr>
        <xdr:cNvSpPr/>
      </xdr:nvSpPr>
      <xdr:spPr>
        <a:xfrm>
          <a:off x="10514494" y="1728428"/>
          <a:ext cx="2473708" cy="1753808"/>
        </a:xfrm>
        <a:prstGeom prst="roundRect">
          <a:avLst/>
        </a:prstGeom>
        <a:gradFill>
          <a:gsLst>
            <a:gs pos="0">
              <a:schemeClr val="accent1">
                <a:lumMod val="5000"/>
                <a:lumOff val="95000"/>
              </a:schemeClr>
            </a:gs>
            <a:gs pos="100000">
              <a:schemeClr val="accent3"/>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416654</xdr:colOff>
      <xdr:row>19</xdr:row>
      <xdr:rowOff>119912</xdr:rowOff>
    </xdr:from>
    <xdr:to>
      <xdr:col>17</xdr:col>
      <xdr:colOff>43028</xdr:colOff>
      <xdr:row>29</xdr:row>
      <xdr:rowOff>13253</xdr:rowOff>
    </xdr:to>
    <xdr:sp macro="" textlink="">
      <xdr:nvSpPr>
        <xdr:cNvPr id="14" name="Rectangle: Rounded Corners 13">
          <a:extLst>
            <a:ext uri="{FF2B5EF4-FFF2-40B4-BE49-F238E27FC236}">
              <a16:creationId xmlns:a16="http://schemas.microsoft.com/office/drawing/2014/main" id="{CE5429AA-2CE5-445F-B07D-A0EF48C03543}"/>
            </a:ext>
          </a:extLst>
        </xdr:cNvPr>
        <xdr:cNvSpPr/>
      </xdr:nvSpPr>
      <xdr:spPr>
        <a:xfrm>
          <a:off x="6512654" y="3739412"/>
          <a:ext cx="3893574" cy="1798341"/>
        </a:xfrm>
        <a:prstGeom prst="roundRect">
          <a:avLst/>
        </a:prstGeom>
        <a:gradFill>
          <a:gsLst>
            <a:gs pos="0">
              <a:schemeClr val="accent1">
                <a:lumMod val="5000"/>
                <a:lumOff val="95000"/>
              </a:schemeClr>
            </a:gs>
            <a:gs pos="100000">
              <a:schemeClr val="accent3"/>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210176</xdr:colOff>
      <xdr:row>19</xdr:row>
      <xdr:rowOff>119912</xdr:rowOff>
    </xdr:from>
    <xdr:to>
      <xdr:col>21</xdr:col>
      <xdr:colOff>259338</xdr:colOff>
      <xdr:row>29</xdr:row>
      <xdr:rowOff>13253</xdr:rowOff>
    </xdr:to>
    <xdr:sp macro="" textlink="">
      <xdr:nvSpPr>
        <xdr:cNvPr id="15" name="Rectangle: Rounded Corners 14">
          <a:extLst>
            <a:ext uri="{FF2B5EF4-FFF2-40B4-BE49-F238E27FC236}">
              <a16:creationId xmlns:a16="http://schemas.microsoft.com/office/drawing/2014/main" id="{026AC6D7-6AB4-48B7-B5F6-1A695988DDB6}"/>
            </a:ext>
          </a:extLst>
        </xdr:cNvPr>
        <xdr:cNvSpPr/>
      </xdr:nvSpPr>
      <xdr:spPr>
        <a:xfrm>
          <a:off x="10573376" y="3739412"/>
          <a:ext cx="2487562" cy="1798341"/>
        </a:xfrm>
        <a:prstGeom prst="roundRect">
          <a:avLst/>
        </a:prstGeom>
        <a:gradFill>
          <a:gsLst>
            <a:gs pos="0">
              <a:schemeClr val="accent1">
                <a:lumMod val="5000"/>
                <a:lumOff val="95000"/>
              </a:schemeClr>
            </a:gs>
            <a:gs pos="100000">
              <a:schemeClr val="accent3"/>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308498</xdr:colOff>
      <xdr:row>29</xdr:row>
      <xdr:rowOff>132199</xdr:rowOff>
    </xdr:from>
    <xdr:to>
      <xdr:col>13</xdr:col>
      <xdr:colOff>121685</xdr:colOff>
      <xdr:row>36</xdr:row>
      <xdr:rowOff>130011</xdr:rowOff>
    </xdr:to>
    <xdr:sp macro="" textlink="">
      <xdr:nvSpPr>
        <xdr:cNvPr id="16" name="Rectangle: Rounded Corners 15">
          <a:extLst>
            <a:ext uri="{FF2B5EF4-FFF2-40B4-BE49-F238E27FC236}">
              <a16:creationId xmlns:a16="http://schemas.microsoft.com/office/drawing/2014/main" id="{C0B4C94B-D0D0-4ADC-9A02-7FEF44BD5445}"/>
            </a:ext>
          </a:extLst>
        </xdr:cNvPr>
        <xdr:cNvSpPr/>
      </xdr:nvSpPr>
      <xdr:spPr>
        <a:xfrm>
          <a:off x="3356498" y="5656699"/>
          <a:ext cx="4689987" cy="1331312"/>
        </a:xfrm>
        <a:prstGeom prst="roundRect">
          <a:avLst/>
        </a:prstGeom>
        <a:gradFill>
          <a:gsLst>
            <a:gs pos="0">
              <a:schemeClr val="accent1">
                <a:lumMod val="5000"/>
                <a:lumOff val="95000"/>
              </a:schemeClr>
            </a:gs>
            <a:gs pos="100000">
              <a:schemeClr val="accent3"/>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298665</xdr:colOff>
      <xdr:row>29</xdr:row>
      <xdr:rowOff>132199</xdr:rowOff>
    </xdr:from>
    <xdr:to>
      <xdr:col>21</xdr:col>
      <xdr:colOff>259338</xdr:colOff>
      <xdr:row>36</xdr:row>
      <xdr:rowOff>130011</xdr:rowOff>
    </xdr:to>
    <xdr:sp macro="" textlink="">
      <xdr:nvSpPr>
        <xdr:cNvPr id="17" name="Rectangle: Rounded Corners 16">
          <a:extLst>
            <a:ext uri="{FF2B5EF4-FFF2-40B4-BE49-F238E27FC236}">
              <a16:creationId xmlns:a16="http://schemas.microsoft.com/office/drawing/2014/main" id="{95DD3488-5B75-41E3-9BDA-7904A0604F85}"/>
            </a:ext>
          </a:extLst>
        </xdr:cNvPr>
        <xdr:cNvSpPr/>
      </xdr:nvSpPr>
      <xdr:spPr>
        <a:xfrm>
          <a:off x="8223465" y="5656699"/>
          <a:ext cx="4837473" cy="1331312"/>
        </a:xfrm>
        <a:prstGeom prst="roundRect">
          <a:avLst/>
        </a:prstGeom>
        <a:gradFill>
          <a:gsLst>
            <a:gs pos="0">
              <a:schemeClr val="accent1">
                <a:lumMod val="5000"/>
                <a:lumOff val="95000"/>
              </a:schemeClr>
            </a:gs>
            <a:gs pos="100000">
              <a:schemeClr val="accent3"/>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2</xdr:col>
      <xdr:colOff>170983</xdr:colOff>
      <xdr:row>4</xdr:row>
      <xdr:rowOff>46463</xdr:rowOff>
    </xdr:from>
    <xdr:to>
      <xdr:col>3</xdr:col>
      <xdr:colOff>516860</xdr:colOff>
      <xdr:row>8</xdr:row>
      <xdr:rowOff>58080</xdr:rowOff>
    </xdr:to>
    <xdr:pic>
      <xdr:nvPicPr>
        <xdr:cNvPr id="18" name="Graphic 17" descr="Bar chart with solid fill">
          <a:extLst>
            <a:ext uri="{FF2B5EF4-FFF2-40B4-BE49-F238E27FC236}">
              <a16:creationId xmlns:a16="http://schemas.microsoft.com/office/drawing/2014/main" id="{E2FDDFD6-CF92-4932-AA99-0A70748AA1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390183" y="808463"/>
          <a:ext cx="955477" cy="773617"/>
        </a:xfrm>
        <a:prstGeom prst="rect">
          <a:avLst/>
        </a:prstGeom>
      </xdr:spPr>
    </xdr:pic>
    <xdr:clientData/>
  </xdr:twoCellAnchor>
  <xdr:twoCellAnchor editAs="oneCell">
    <xdr:from>
      <xdr:col>17</xdr:col>
      <xdr:colOff>246944</xdr:colOff>
      <xdr:row>3</xdr:row>
      <xdr:rowOff>139677</xdr:rowOff>
    </xdr:from>
    <xdr:to>
      <xdr:col>18</xdr:col>
      <xdr:colOff>172847</xdr:colOff>
      <xdr:row>6</xdr:row>
      <xdr:rowOff>110627</xdr:rowOff>
    </xdr:to>
    <xdr:pic>
      <xdr:nvPicPr>
        <xdr:cNvPr id="19" name="Graphic 18" descr="Coins with solid fill">
          <a:extLst>
            <a:ext uri="{FF2B5EF4-FFF2-40B4-BE49-F238E27FC236}">
              <a16:creationId xmlns:a16="http://schemas.microsoft.com/office/drawing/2014/main" id="{2DC57D40-0B9D-430D-90CD-3188F073D73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0642129" y="704121"/>
          <a:ext cx="537385" cy="535395"/>
        </a:xfrm>
        <a:prstGeom prst="rect">
          <a:avLst/>
        </a:prstGeom>
      </xdr:spPr>
    </xdr:pic>
    <xdr:clientData/>
  </xdr:twoCellAnchor>
  <xdr:oneCellAnchor>
    <xdr:from>
      <xdr:col>3</xdr:col>
      <xdr:colOff>453018</xdr:colOff>
      <xdr:row>6</xdr:row>
      <xdr:rowOff>127774</xdr:rowOff>
    </xdr:from>
    <xdr:ext cx="1415063" cy="302012"/>
    <xdr:sp macro="" textlink="">
      <xdr:nvSpPr>
        <xdr:cNvPr id="23" name="TextBox 22">
          <a:extLst>
            <a:ext uri="{FF2B5EF4-FFF2-40B4-BE49-F238E27FC236}">
              <a16:creationId xmlns:a16="http://schemas.microsoft.com/office/drawing/2014/main" id="{07FB4133-6990-474F-A4F8-7B09FFDC96E5}"/>
            </a:ext>
          </a:extLst>
        </xdr:cNvPr>
        <xdr:cNvSpPr txBox="1"/>
      </xdr:nvSpPr>
      <xdr:spPr>
        <a:xfrm>
          <a:off x="2281818" y="1270774"/>
          <a:ext cx="1415063" cy="3020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400" b="1">
              <a:solidFill>
                <a:schemeClr val="accent1">
                  <a:lumMod val="50000"/>
                </a:schemeClr>
              </a:solidFill>
              <a:latin typeface="Comic Sans MS" panose="030F0702030302020204" pitchFamily="66" charset="0"/>
            </a:rPr>
            <a:t>  Bicyle Shop</a:t>
          </a:r>
        </a:p>
      </xdr:txBody>
    </xdr:sp>
    <xdr:clientData/>
  </xdr:oneCellAnchor>
  <xdr:oneCellAnchor>
    <xdr:from>
      <xdr:col>9</xdr:col>
      <xdr:colOff>435316</xdr:colOff>
      <xdr:row>3</xdr:row>
      <xdr:rowOff>176159</xdr:rowOff>
    </xdr:from>
    <xdr:ext cx="1199221" cy="294212"/>
    <xdr:sp macro="" textlink="">
      <xdr:nvSpPr>
        <xdr:cNvPr id="24" name="TextBox 23">
          <a:extLst>
            <a:ext uri="{FF2B5EF4-FFF2-40B4-BE49-F238E27FC236}">
              <a16:creationId xmlns:a16="http://schemas.microsoft.com/office/drawing/2014/main" id="{8EB0DB63-8356-4710-9C4D-C6B7ED0209BF}"/>
            </a:ext>
          </a:extLst>
        </xdr:cNvPr>
        <xdr:cNvSpPr txBox="1"/>
      </xdr:nvSpPr>
      <xdr:spPr>
        <a:xfrm>
          <a:off x="5938649" y="740603"/>
          <a:ext cx="1199221" cy="294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100" b="1">
              <a:solidFill>
                <a:schemeClr val="accent1">
                  <a:lumMod val="50000"/>
                </a:schemeClr>
              </a:solidFill>
              <a:latin typeface="Comic Sans MS" panose="030F0702030302020204" pitchFamily="66" charset="0"/>
            </a:rPr>
            <a:t>TOTAL</a:t>
          </a:r>
          <a:r>
            <a:rPr lang="en-IN" sz="1100" b="1" baseline="0">
              <a:solidFill>
                <a:schemeClr val="accent1">
                  <a:lumMod val="50000"/>
                </a:schemeClr>
              </a:solidFill>
              <a:latin typeface="Comic Sans MS" panose="030F0702030302020204" pitchFamily="66" charset="0"/>
            </a:rPr>
            <a:t> SALES</a:t>
          </a:r>
          <a:endParaRPr lang="en-IN" sz="1100" b="1">
            <a:solidFill>
              <a:schemeClr val="accent1">
                <a:lumMod val="50000"/>
              </a:schemeClr>
            </a:solidFill>
            <a:latin typeface="Comic Sans MS" panose="030F0702030302020204" pitchFamily="66" charset="0"/>
          </a:endParaRPr>
        </a:p>
      </xdr:txBody>
    </xdr:sp>
    <xdr:clientData/>
  </xdr:oneCellAnchor>
  <xdr:twoCellAnchor editAs="oneCell">
    <xdr:from>
      <xdr:col>11</xdr:col>
      <xdr:colOff>353025</xdr:colOff>
      <xdr:row>3</xdr:row>
      <xdr:rowOff>119571</xdr:rowOff>
    </xdr:from>
    <xdr:to>
      <xdr:col>12</xdr:col>
      <xdr:colOff>155420</xdr:colOff>
      <xdr:row>5</xdr:row>
      <xdr:rowOff>158858</xdr:rowOff>
    </xdr:to>
    <xdr:pic>
      <xdr:nvPicPr>
        <xdr:cNvPr id="25" name="Graphic 24" descr="Money with solid fill">
          <a:extLst>
            <a:ext uri="{FF2B5EF4-FFF2-40B4-BE49-F238E27FC236}">
              <a16:creationId xmlns:a16="http://schemas.microsoft.com/office/drawing/2014/main" id="{2C77C12A-CBC6-40BA-98EA-2675C06A59B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058625" y="691071"/>
          <a:ext cx="411995" cy="420287"/>
        </a:xfrm>
        <a:prstGeom prst="rect">
          <a:avLst/>
        </a:prstGeom>
      </xdr:spPr>
    </xdr:pic>
    <xdr:clientData/>
  </xdr:twoCellAnchor>
  <xdr:oneCellAnchor>
    <xdr:from>
      <xdr:col>9</xdr:col>
      <xdr:colOff>455972</xdr:colOff>
      <xdr:row>5</xdr:row>
      <xdr:rowOff>119729</xdr:rowOff>
    </xdr:from>
    <xdr:ext cx="1887481" cy="560628"/>
    <xdr:sp macro="" textlink="'Pivot Table'!B4">
      <xdr:nvSpPr>
        <xdr:cNvPr id="26" name="TextBox 25">
          <a:extLst>
            <a:ext uri="{FF2B5EF4-FFF2-40B4-BE49-F238E27FC236}">
              <a16:creationId xmlns:a16="http://schemas.microsoft.com/office/drawing/2014/main" id="{CE6215A1-4C65-4012-9123-019EC541F29A}"/>
            </a:ext>
          </a:extLst>
        </xdr:cNvPr>
        <xdr:cNvSpPr txBox="1"/>
      </xdr:nvSpPr>
      <xdr:spPr>
        <a:xfrm>
          <a:off x="5898829" y="1102467"/>
          <a:ext cx="1887481" cy="560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8D93C9F0-592A-4986-BF77-3ECB2C7989A5}" type="TxLink">
            <a:rPr lang="en-US" sz="1800" b="1" i="0" u="none" strike="noStrike">
              <a:solidFill>
                <a:srgbClr val="000000"/>
              </a:solidFill>
              <a:latin typeface="Calibri"/>
              <a:ea typeface="Calibri"/>
              <a:cs typeface="Calibri"/>
            </a:rPr>
            <a:pPr/>
            <a:t>$9,23,11,095 </a:t>
          </a:fld>
          <a:endParaRPr lang="en-IN" sz="1800" b="1">
            <a:solidFill>
              <a:schemeClr val="accent1">
                <a:lumMod val="50000"/>
              </a:schemeClr>
            </a:solidFill>
            <a:latin typeface="Comic Sans MS" panose="030F0702030302020204" pitchFamily="66" charset="0"/>
          </a:endParaRPr>
        </a:p>
      </xdr:txBody>
    </xdr:sp>
    <xdr:clientData/>
  </xdr:oneCellAnchor>
  <xdr:oneCellAnchor>
    <xdr:from>
      <xdr:col>12</xdr:col>
      <xdr:colOff>458137</xdr:colOff>
      <xdr:row>3</xdr:row>
      <xdr:rowOff>149965</xdr:rowOff>
    </xdr:from>
    <xdr:ext cx="1415063" cy="302012"/>
    <xdr:sp macro="" textlink="">
      <xdr:nvSpPr>
        <xdr:cNvPr id="27" name="TextBox 26">
          <a:extLst>
            <a:ext uri="{FF2B5EF4-FFF2-40B4-BE49-F238E27FC236}">
              <a16:creationId xmlns:a16="http://schemas.microsoft.com/office/drawing/2014/main" id="{BE140C7D-EA5D-479A-BA78-323F6DEECE19}"/>
            </a:ext>
          </a:extLst>
        </xdr:cNvPr>
        <xdr:cNvSpPr txBox="1"/>
      </xdr:nvSpPr>
      <xdr:spPr>
        <a:xfrm>
          <a:off x="7715280" y="739608"/>
          <a:ext cx="1415063" cy="3020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100" b="1">
              <a:solidFill>
                <a:schemeClr val="accent1">
                  <a:lumMod val="50000"/>
                </a:schemeClr>
              </a:solidFill>
              <a:latin typeface="Comic Sans MS" panose="030F0702030302020204" pitchFamily="66" charset="0"/>
            </a:rPr>
            <a:t>PROFIT ($)</a:t>
          </a:r>
        </a:p>
      </xdr:txBody>
    </xdr:sp>
    <xdr:clientData/>
  </xdr:oneCellAnchor>
  <xdr:oneCellAnchor>
    <xdr:from>
      <xdr:col>12</xdr:col>
      <xdr:colOff>478793</xdr:colOff>
      <xdr:row>5</xdr:row>
      <xdr:rowOff>93535</xdr:rowOff>
    </xdr:from>
    <xdr:ext cx="1887481" cy="560628"/>
    <xdr:sp macro="" textlink="'Pivot Table'!C4">
      <xdr:nvSpPr>
        <xdr:cNvPr id="28" name="TextBox 27">
          <a:extLst>
            <a:ext uri="{FF2B5EF4-FFF2-40B4-BE49-F238E27FC236}">
              <a16:creationId xmlns:a16="http://schemas.microsoft.com/office/drawing/2014/main" id="{E4DF2B5C-A3D5-4AC2-BC45-217C37E3FBD3}"/>
            </a:ext>
          </a:extLst>
        </xdr:cNvPr>
        <xdr:cNvSpPr txBox="1"/>
      </xdr:nvSpPr>
      <xdr:spPr>
        <a:xfrm>
          <a:off x="7735936" y="1076273"/>
          <a:ext cx="1887481" cy="560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9D41A340-4B93-442C-B701-71093C7D30B0}" type="TxLink">
            <a:rPr lang="en-US" sz="1800" b="1" i="0" u="none" strike="noStrike">
              <a:solidFill>
                <a:srgbClr val="000000"/>
              </a:solidFill>
              <a:latin typeface="Calibri"/>
              <a:ea typeface="Calibri"/>
              <a:cs typeface="Calibri"/>
            </a:rPr>
            <a:pPr/>
            <a:t>$1,30,15,238 </a:t>
          </a:fld>
          <a:endParaRPr lang="en-IN" sz="1800" b="1">
            <a:solidFill>
              <a:schemeClr val="accent1">
                <a:lumMod val="50000"/>
              </a:schemeClr>
            </a:solidFill>
            <a:latin typeface="Comic Sans MS" panose="030F0702030302020204" pitchFamily="66" charset="0"/>
          </a:endParaRPr>
        </a:p>
      </xdr:txBody>
    </xdr:sp>
    <xdr:clientData/>
  </xdr:oneCellAnchor>
  <xdr:twoCellAnchor editAs="oneCell">
    <xdr:from>
      <xdr:col>14</xdr:col>
      <xdr:colOff>388055</xdr:colOff>
      <xdr:row>3</xdr:row>
      <xdr:rowOff>141112</xdr:rowOff>
    </xdr:from>
    <xdr:to>
      <xdr:col>15</xdr:col>
      <xdr:colOff>204542</xdr:colOff>
      <xdr:row>6</xdr:row>
      <xdr:rowOff>5434</xdr:rowOff>
    </xdr:to>
    <xdr:pic>
      <xdr:nvPicPr>
        <xdr:cNvPr id="20" name="Graphic 19" descr="Bank with solid fill">
          <a:extLst>
            <a:ext uri="{FF2B5EF4-FFF2-40B4-BE49-F238E27FC236}">
              <a16:creationId xmlns:a16="http://schemas.microsoft.com/office/drawing/2014/main" id="{DDEFAEEB-C300-4C95-9F87-59A7F14960B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948796" y="705556"/>
          <a:ext cx="427968" cy="428767"/>
        </a:xfrm>
        <a:prstGeom prst="rect">
          <a:avLst/>
        </a:prstGeom>
      </xdr:spPr>
    </xdr:pic>
    <xdr:clientData/>
  </xdr:twoCellAnchor>
  <xdr:oneCellAnchor>
    <xdr:from>
      <xdr:col>15</xdr:col>
      <xdr:colOff>362026</xdr:colOff>
      <xdr:row>3</xdr:row>
      <xdr:rowOff>175164</xdr:rowOff>
    </xdr:from>
    <xdr:ext cx="1415063" cy="302012"/>
    <xdr:sp macro="" textlink="">
      <xdr:nvSpPr>
        <xdr:cNvPr id="29" name="TextBox 28">
          <a:extLst>
            <a:ext uri="{FF2B5EF4-FFF2-40B4-BE49-F238E27FC236}">
              <a16:creationId xmlns:a16="http://schemas.microsoft.com/office/drawing/2014/main" id="{B4EB4A7A-284D-4703-85F8-C6789596DD14}"/>
            </a:ext>
          </a:extLst>
        </xdr:cNvPr>
        <xdr:cNvSpPr txBox="1"/>
      </xdr:nvSpPr>
      <xdr:spPr>
        <a:xfrm>
          <a:off x="9534248" y="739608"/>
          <a:ext cx="1415063" cy="3020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100" b="1">
              <a:solidFill>
                <a:schemeClr val="accent1">
                  <a:lumMod val="50000"/>
                </a:schemeClr>
              </a:solidFill>
              <a:latin typeface="Comic Sans MS" panose="030F0702030302020204" pitchFamily="66" charset="0"/>
            </a:rPr>
            <a:t>PROFIT (%)</a:t>
          </a:r>
        </a:p>
      </xdr:txBody>
    </xdr:sp>
    <xdr:clientData/>
  </xdr:oneCellAnchor>
  <xdr:oneCellAnchor>
    <xdr:from>
      <xdr:col>16</xdr:col>
      <xdr:colOff>129352</xdr:colOff>
      <xdr:row>5</xdr:row>
      <xdr:rowOff>118734</xdr:rowOff>
    </xdr:from>
    <xdr:ext cx="1529329" cy="560628"/>
    <xdr:sp macro="" textlink="'Pivot Table'!E4">
      <xdr:nvSpPr>
        <xdr:cNvPr id="30" name="TextBox 29">
          <a:extLst>
            <a:ext uri="{FF2B5EF4-FFF2-40B4-BE49-F238E27FC236}">
              <a16:creationId xmlns:a16="http://schemas.microsoft.com/office/drawing/2014/main" id="{8B2DCDF8-D565-494A-B862-82A2BAC67243}"/>
            </a:ext>
          </a:extLst>
        </xdr:cNvPr>
        <xdr:cNvSpPr txBox="1"/>
      </xdr:nvSpPr>
      <xdr:spPr>
        <a:xfrm>
          <a:off x="9913056" y="1059475"/>
          <a:ext cx="1529329" cy="560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US" sz="1800" b="1" i="0" u="none" strike="noStrike">
              <a:solidFill>
                <a:srgbClr val="000000"/>
              </a:solidFill>
              <a:latin typeface="Calibri"/>
              <a:ea typeface="Calibri"/>
              <a:cs typeface="Calibri"/>
            </a:rPr>
            <a:t> </a:t>
          </a:r>
          <a:fld id="{46265C6B-9E08-45F2-B037-3D3C58D3C515}" type="TxLink">
            <a:rPr lang="en-US" sz="1800" b="1" i="0" u="none" strike="noStrike">
              <a:solidFill>
                <a:srgbClr val="000000"/>
              </a:solidFill>
              <a:latin typeface="Calibri"/>
              <a:ea typeface="Calibri"/>
              <a:cs typeface="Calibri"/>
            </a:rPr>
            <a:pPr algn="l"/>
            <a:t>14.2%</a:t>
          </a:fld>
          <a:endParaRPr lang="en-IN" sz="1800" b="1">
            <a:solidFill>
              <a:schemeClr val="accent1">
                <a:lumMod val="50000"/>
              </a:schemeClr>
            </a:solidFill>
            <a:latin typeface="Comic Sans MS" panose="030F0702030302020204" pitchFamily="66" charset="0"/>
          </a:endParaRPr>
        </a:p>
      </xdr:txBody>
    </xdr:sp>
    <xdr:clientData/>
  </xdr:oneCellAnchor>
  <xdr:oneCellAnchor>
    <xdr:from>
      <xdr:col>18</xdr:col>
      <xdr:colOff>348324</xdr:colOff>
      <xdr:row>3</xdr:row>
      <xdr:rowOff>175166</xdr:rowOff>
    </xdr:from>
    <xdr:ext cx="1415063" cy="302012"/>
    <xdr:sp macro="" textlink="">
      <xdr:nvSpPr>
        <xdr:cNvPr id="31" name="TextBox 30">
          <a:extLst>
            <a:ext uri="{FF2B5EF4-FFF2-40B4-BE49-F238E27FC236}">
              <a16:creationId xmlns:a16="http://schemas.microsoft.com/office/drawing/2014/main" id="{E4014C4D-CF2E-4F9D-8F02-11E6C41C0F5C}"/>
            </a:ext>
          </a:extLst>
        </xdr:cNvPr>
        <xdr:cNvSpPr txBox="1"/>
      </xdr:nvSpPr>
      <xdr:spPr>
        <a:xfrm>
          <a:off x="11354991" y="739610"/>
          <a:ext cx="1415063" cy="3020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100" b="1">
              <a:solidFill>
                <a:schemeClr val="accent1">
                  <a:lumMod val="50000"/>
                </a:schemeClr>
              </a:solidFill>
              <a:latin typeface="Comic Sans MS" panose="030F0702030302020204" pitchFamily="66" charset="0"/>
            </a:rPr>
            <a:t>UNIT</a:t>
          </a:r>
          <a:r>
            <a:rPr lang="en-IN" sz="1100" b="1" baseline="0">
              <a:solidFill>
                <a:schemeClr val="accent1">
                  <a:lumMod val="50000"/>
                </a:schemeClr>
              </a:solidFill>
              <a:latin typeface="Comic Sans MS" panose="030F0702030302020204" pitchFamily="66" charset="0"/>
            </a:rPr>
            <a:t> SOLD</a:t>
          </a:r>
          <a:endParaRPr lang="en-IN" sz="1100" b="1">
            <a:solidFill>
              <a:schemeClr val="accent1">
                <a:lumMod val="50000"/>
              </a:schemeClr>
            </a:solidFill>
            <a:latin typeface="Comic Sans MS" panose="030F0702030302020204" pitchFamily="66" charset="0"/>
          </a:endParaRPr>
        </a:p>
      </xdr:txBody>
    </xdr:sp>
    <xdr:clientData/>
  </xdr:oneCellAnchor>
  <xdr:oneCellAnchor>
    <xdr:from>
      <xdr:col>18</xdr:col>
      <xdr:colOff>599722</xdr:colOff>
      <xdr:row>5</xdr:row>
      <xdr:rowOff>118736</xdr:rowOff>
    </xdr:from>
    <xdr:ext cx="1656739" cy="560628"/>
    <xdr:sp macro="" textlink="'Pivot Table'!D4">
      <xdr:nvSpPr>
        <xdr:cNvPr id="32" name="TextBox 31">
          <a:extLst>
            <a:ext uri="{FF2B5EF4-FFF2-40B4-BE49-F238E27FC236}">
              <a16:creationId xmlns:a16="http://schemas.microsoft.com/office/drawing/2014/main" id="{DDEDDB70-7FAC-4AA4-B08D-319F1BD38EFC}"/>
            </a:ext>
          </a:extLst>
        </xdr:cNvPr>
        <xdr:cNvSpPr txBox="1"/>
      </xdr:nvSpPr>
      <xdr:spPr>
        <a:xfrm>
          <a:off x="11578538" y="1079591"/>
          <a:ext cx="1656739" cy="560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fld id="{4694A3F6-4D4F-4DD8-A1A1-B958993E6D3C}" type="TxLink">
            <a:rPr lang="en-US" sz="1800" b="1" i="0" u="none" strike="noStrike">
              <a:solidFill>
                <a:srgbClr val="000000"/>
              </a:solidFill>
              <a:latin typeface="Calibri"/>
              <a:ea typeface="Calibri"/>
              <a:cs typeface="Calibri"/>
            </a:rPr>
            <a:pPr algn="l"/>
            <a:t> 8,61,132 </a:t>
          </a:fld>
          <a:endParaRPr lang="en-IN" sz="1800" b="1">
            <a:solidFill>
              <a:schemeClr val="accent1">
                <a:lumMod val="50000"/>
              </a:schemeClr>
            </a:solidFill>
            <a:latin typeface="Comic Sans MS" panose="030F0702030302020204" pitchFamily="66" charset="0"/>
          </a:endParaRPr>
        </a:p>
      </xdr:txBody>
    </xdr:sp>
    <xdr:clientData/>
  </xdr:oneCellAnchor>
  <xdr:twoCellAnchor editAs="oneCell">
    <xdr:from>
      <xdr:col>20</xdr:col>
      <xdr:colOff>285329</xdr:colOff>
      <xdr:row>3</xdr:row>
      <xdr:rowOff>154419</xdr:rowOff>
    </xdr:from>
    <xdr:to>
      <xdr:col>21</xdr:col>
      <xdr:colOff>115802</xdr:colOff>
      <xdr:row>6</xdr:row>
      <xdr:rowOff>28575</xdr:rowOff>
    </xdr:to>
    <xdr:pic>
      <xdr:nvPicPr>
        <xdr:cNvPr id="21" name="Graphic 20" descr="Presentation with bar chart with solid fill">
          <a:extLst>
            <a:ext uri="{FF2B5EF4-FFF2-40B4-BE49-F238E27FC236}">
              <a16:creationId xmlns:a16="http://schemas.microsoft.com/office/drawing/2014/main" id="{1C19B20B-810F-44F0-9A9E-003BCC0CF4F2}"/>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477329" y="725919"/>
          <a:ext cx="440073" cy="445656"/>
        </a:xfrm>
        <a:prstGeom prst="rect">
          <a:avLst/>
        </a:prstGeom>
      </xdr:spPr>
    </xdr:pic>
    <xdr:clientData/>
  </xdr:twoCellAnchor>
  <xdr:oneCellAnchor>
    <xdr:from>
      <xdr:col>17</xdr:col>
      <xdr:colOff>274741</xdr:colOff>
      <xdr:row>9</xdr:row>
      <xdr:rowOff>118030</xdr:rowOff>
    </xdr:from>
    <xdr:ext cx="1271526" cy="735507"/>
    <xdr:sp macro="" textlink="">
      <xdr:nvSpPr>
        <xdr:cNvPr id="33" name="TextBox 32">
          <a:extLst>
            <a:ext uri="{FF2B5EF4-FFF2-40B4-BE49-F238E27FC236}">
              <a16:creationId xmlns:a16="http://schemas.microsoft.com/office/drawing/2014/main" id="{99511570-3A1E-408B-8D4F-8778FB881DD4}"/>
            </a:ext>
          </a:extLst>
        </xdr:cNvPr>
        <xdr:cNvSpPr txBox="1"/>
      </xdr:nvSpPr>
      <xdr:spPr>
        <a:xfrm>
          <a:off x="10579059" y="1787998"/>
          <a:ext cx="1271526" cy="735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IN" sz="1100" b="1">
              <a:solidFill>
                <a:schemeClr val="accent1">
                  <a:lumMod val="50000"/>
                </a:schemeClr>
              </a:solidFill>
              <a:latin typeface="Comic Sans MS" panose="030F0702030302020204" pitchFamily="66" charset="0"/>
            </a:rPr>
            <a:t>TOP SELLING</a:t>
          </a:r>
          <a:r>
            <a:rPr lang="en-IN" sz="1100" b="1" baseline="0">
              <a:solidFill>
                <a:schemeClr val="accent1">
                  <a:lumMod val="50000"/>
                </a:schemeClr>
              </a:solidFill>
              <a:latin typeface="Comic Sans MS" panose="030F0702030302020204" pitchFamily="66" charset="0"/>
            </a:rPr>
            <a:t> </a:t>
          </a:r>
        </a:p>
        <a:p>
          <a:pPr algn="ctr"/>
          <a:r>
            <a:rPr lang="en-IN" sz="1100" b="1" baseline="0">
              <a:solidFill>
                <a:schemeClr val="accent1">
                  <a:lumMod val="50000"/>
                </a:schemeClr>
              </a:solidFill>
              <a:latin typeface="Comic Sans MS" panose="030F0702030302020204" pitchFamily="66" charset="0"/>
            </a:rPr>
            <a:t>PRODUCT</a:t>
          </a:r>
          <a:endParaRPr lang="en-IN" sz="1100" b="1">
            <a:solidFill>
              <a:schemeClr val="accent1">
                <a:lumMod val="50000"/>
              </a:schemeClr>
            </a:solidFill>
            <a:latin typeface="Comic Sans MS" panose="030F0702030302020204" pitchFamily="66" charset="0"/>
          </a:endParaRPr>
        </a:p>
      </xdr:txBody>
    </xdr:sp>
    <xdr:clientData/>
  </xdr:oneCellAnchor>
  <xdr:oneCellAnchor>
    <xdr:from>
      <xdr:col>17</xdr:col>
      <xdr:colOff>550878</xdr:colOff>
      <xdr:row>12</xdr:row>
      <xdr:rowOff>185304</xdr:rowOff>
    </xdr:from>
    <xdr:ext cx="2022109" cy="560628"/>
    <xdr:sp macro="" textlink="'Pivot Table'!G8">
      <xdr:nvSpPr>
        <xdr:cNvPr id="34" name="TextBox 33">
          <a:extLst>
            <a:ext uri="{FF2B5EF4-FFF2-40B4-BE49-F238E27FC236}">
              <a16:creationId xmlns:a16="http://schemas.microsoft.com/office/drawing/2014/main" id="{06D82CA0-8745-427C-A74D-4EE4CAF54591}"/>
            </a:ext>
          </a:extLst>
        </xdr:cNvPr>
        <xdr:cNvSpPr txBox="1"/>
      </xdr:nvSpPr>
      <xdr:spPr>
        <a:xfrm>
          <a:off x="10855196" y="2411927"/>
          <a:ext cx="2022109" cy="560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fld id="{156FD661-9E72-4176-B4B1-2082588D265E}" type="TxLink">
            <a:rPr lang="en-US" sz="1800" b="1" i="0" u="none" strike="noStrike">
              <a:solidFill>
                <a:srgbClr val="000000"/>
              </a:solidFill>
              <a:latin typeface="Calibri"/>
              <a:ea typeface="Calibri"/>
              <a:cs typeface="Calibri"/>
            </a:rPr>
            <a:pPr algn="l"/>
            <a:t>PROD_ID_002</a:t>
          </a:fld>
          <a:endParaRPr lang="en-IN" sz="1800" b="1">
            <a:solidFill>
              <a:schemeClr val="accent1">
                <a:lumMod val="50000"/>
              </a:schemeClr>
            </a:solidFill>
            <a:latin typeface="Comic Sans MS" panose="030F0702030302020204" pitchFamily="66" charset="0"/>
          </a:endParaRPr>
        </a:p>
      </xdr:txBody>
    </xdr:sp>
    <xdr:clientData/>
  </xdr:oneCellAnchor>
  <xdr:oneCellAnchor>
    <xdr:from>
      <xdr:col>17</xdr:col>
      <xdr:colOff>546882</xdr:colOff>
      <xdr:row>15</xdr:row>
      <xdr:rowOff>56181</xdr:rowOff>
    </xdr:from>
    <xdr:ext cx="1927144" cy="560628"/>
    <xdr:sp macro="" textlink="'Pivot Table'!G10">
      <xdr:nvSpPr>
        <xdr:cNvPr id="35" name="TextBox 34">
          <a:extLst>
            <a:ext uri="{FF2B5EF4-FFF2-40B4-BE49-F238E27FC236}">
              <a16:creationId xmlns:a16="http://schemas.microsoft.com/office/drawing/2014/main" id="{3F701536-E5D3-442B-B858-6B89E0871E96}"/>
            </a:ext>
          </a:extLst>
        </xdr:cNvPr>
        <xdr:cNvSpPr txBox="1"/>
      </xdr:nvSpPr>
      <xdr:spPr>
        <a:xfrm>
          <a:off x="10851200" y="2839460"/>
          <a:ext cx="1927144" cy="560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fld id="{81C488B5-9383-49DE-AA90-08ACCECA51CB}" type="TxLink">
            <a:rPr lang="en-US" sz="1800" b="1" i="0" u="none" strike="noStrike">
              <a:solidFill>
                <a:srgbClr val="000000"/>
              </a:solidFill>
              <a:latin typeface="Calibri"/>
              <a:ea typeface="Calibri"/>
              <a:cs typeface="Calibri"/>
            </a:rPr>
            <a:pPr algn="l"/>
            <a:t> $2,70,96,397 </a:t>
          </a:fld>
          <a:endParaRPr lang="en-IN" sz="1800" b="1">
            <a:solidFill>
              <a:schemeClr val="accent1">
                <a:lumMod val="50000"/>
              </a:schemeClr>
            </a:solidFill>
            <a:latin typeface="Comic Sans MS" panose="030F0702030302020204" pitchFamily="66" charset="0"/>
          </a:endParaRPr>
        </a:p>
      </xdr:txBody>
    </xdr:sp>
    <xdr:clientData/>
  </xdr:oneCellAnchor>
  <xdr:twoCellAnchor editAs="oneCell">
    <xdr:from>
      <xdr:col>19</xdr:col>
      <xdr:colOff>487485</xdr:colOff>
      <xdr:row>9</xdr:row>
      <xdr:rowOff>58833</xdr:rowOff>
    </xdr:from>
    <xdr:to>
      <xdr:col>20</xdr:col>
      <xdr:colOff>567432</xdr:colOff>
      <xdr:row>12</xdr:row>
      <xdr:rowOff>185551</xdr:rowOff>
    </xdr:to>
    <xdr:pic>
      <xdr:nvPicPr>
        <xdr:cNvPr id="22" name="Graphic 21" descr="Open hand with plant with solid fill">
          <a:extLst>
            <a:ext uri="{FF2B5EF4-FFF2-40B4-BE49-F238E27FC236}">
              <a16:creationId xmlns:a16="http://schemas.microsoft.com/office/drawing/2014/main" id="{D1D67C97-B146-4354-B683-21F298CB671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2004076" y="1728801"/>
          <a:ext cx="686083" cy="683373"/>
        </a:xfrm>
        <a:prstGeom prst="rect">
          <a:avLst/>
        </a:prstGeom>
      </xdr:spPr>
    </xdr:pic>
    <xdr:clientData/>
  </xdr:twoCellAnchor>
  <xdr:twoCellAnchor>
    <xdr:from>
      <xdr:col>10</xdr:col>
      <xdr:colOff>410765</xdr:colOff>
      <xdr:row>9</xdr:row>
      <xdr:rowOff>53578</xdr:rowOff>
    </xdr:from>
    <xdr:to>
      <xdr:col>17</xdr:col>
      <xdr:colOff>53577</xdr:colOff>
      <xdr:row>18</xdr:row>
      <xdr:rowOff>141587</xdr:rowOff>
    </xdr:to>
    <xdr:graphicFrame macro="">
      <xdr:nvGraphicFramePr>
        <xdr:cNvPr id="36" name="Chart 35">
          <a:extLst>
            <a:ext uri="{FF2B5EF4-FFF2-40B4-BE49-F238E27FC236}">
              <a16:creationId xmlns:a16="http://schemas.microsoft.com/office/drawing/2014/main" id="{DE977DC2-49DE-4DA1-A147-A56B4E4B07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523875</xdr:colOff>
          <xdr:row>20</xdr:row>
          <xdr:rowOff>66675</xdr:rowOff>
        </xdr:from>
        <xdr:to>
          <xdr:col>11</xdr:col>
          <xdr:colOff>123825</xdr:colOff>
          <xdr:row>28</xdr:row>
          <xdr:rowOff>38100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11</xdr:col>
      <xdr:colOff>167473</xdr:colOff>
      <xdr:row>19</xdr:row>
      <xdr:rowOff>120371</xdr:rowOff>
    </xdr:from>
    <xdr:to>
      <xdr:col>17</xdr:col>
      <xdr:colOff>62802</xdr:colOff>
      <xdr:row>29</xdr:row>
      <xdr:rowOff>4095</xdr:rowOff>
    </xdr:to>
    <xdr:graphicFrame macro="">
      <xdr:nvGraphicFramePr>
        <xdr:cNvPr id="37" name="Chart 36">
          <a:extLst>
            <a:ext uri="{FF2B5EF4-FFF2-40B4-BE49-F238E27FC236}">
              <a16:creationId xmlns:a16="http://schemas.microsoft.com/office/drawing/2014/main" id="{A4462DB1-DC90-4084-A928-5B5DA58D2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212130</xdr:colOff>
      <xdr:row>19</xdr:row>
      <xdr:rowOff>107022</xdr:rowOff>
    </xdr:from>
    <xdr:to>
      <xdr:col>21</xdr:col>
      <xdr:colOff>246153</xdr:colOff>
      <xdr:row>28</xdr:row>
      <xdr:rowOff>191331</xdr:rowOff>
    </xdr:to>
    <xdr:graphicFrame macro="">
      <xdr:nvGraphicFramePr>
        <xdr:cNvPr id="38" name="Chart 37">
          <a:extLst>
            <a:ext uri="{FF2B5EF4-FFF2-40B4-BE49-F238E27FC236}">
              <a16:creationId xmlns:a16="http://schemas.microsoft.com/office/drawing/2014/main" id="{632F5FCC-C1C6-474D-8FBC-A6C58A0B16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482435</xdr:colOff>
      <xdr:row>29</xdr:row>
      <xdr:rowOff>80406</xdr:rowOff>
    </xdr:from>
    <xdr:to>
      <xdr:col>21</xdr:col>
      <xdr:colOff>92776</xdr:colOff>
      <xdr:row>36</xdr:row>
      <xdr:rowOff>129887</xdr:rowOff>
    </xdr:to>
    <mc:AlternateContent xmlns:mc="http://schemas.openxmlformats.org/markup-compatibility/2006">
      <mc:Choice xmlns:cx1="http://schemas.microsoft.com/office/drawing/2015/9/8/chartex" Requires="cx1">
        <xdr:graphicFrame macro="">
          <xdr:nvGraphicFramePr>
            <xdr:cNvPr id="39" name="Chart 38">
              <a:extLst>
                <a:ext uri="{FF2B5EF4-FFF2-40B4-BE49-F238E27FC236}">
                  <a16:creationId xmlns:a16="http://schemas.microsoft.com/office/drawing/2014/main" id="{EDDF16FD-DD45-450C-A0A8-1CC86D4C85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8407235" y="5604906"/>
              <a:ext cx="4487141" cy="138298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273490</xdr:colOff>
      <xdr:row>29</xdr:row>
      <xdr:rowOff>132030</xdr:rowOff>
    </xdr:from>
    <xdr:to>
      <xdr:col>13</xdr:col>
      <xdr:colOff>122598</xdr:colOff>
      <xdr:row>36</xdr:row>
      <xdr:rowOff>103738</xdr:rowOff>
    </xdr:to>
    <xdr:graphicFrame macro="">
      <xdr:nvGraphicFramePr>
        <xdr:cNvPr id="40" name="Chart 39">
          <a:extLst>
            <a:ext uri="{FF2B5EF4-FFF2-40B4-BE49-F238E27FC236}">
              <a16:creationId xmlns:a16="http://schemas.microsoft.com/office/drawing/2014/main" id="{10BC72D1-484D-4A3E-8D6A-1401C93DA3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101795</xdr:colOff>
      <xdr:row>29</xdr:row>
      <xdr:rowOff>131381</xdr:rowOff>
    </xdr:from>
    <xdr:to>
      <xdr:col>5</xdr:col>
      <xdr:colOff>119971</xdr:colOff>
      <xdr:row>36</xdr:row>
      <xdr:rowOff>125408</xdr:rowOff>
    </xdr:to>
    <xdr:graphicFrame macro="">
      <xdr:nvGraphicFramePr>
        <xdr:cNvPr id="42" name="Chart 41">
          <a:extLst>
            <a:ext uri="{FF2B5EF4-FFF2-40B4-BE49-F238E27FC236}">
              <a16:creationId xmlns:a16="http://schemas.microsoft.com/office/drawing/2014/main" id="{F0144A67-2983-41B9-8C5F-09B8176A58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2</xdr:col>
      <xdr:colOff>229620</xdr:colOff>
      <xdr:row>15</xdr:row>
      <xdr:rowOff>93549</xdr:rowOff>
    </xdr:from>
    <xdr:to>
      <xdr:col>5</xdr:col>
      <xdr:colOff>25513</xdr:colOff>
      <xdr:row>27</xdr:row>
      <xdr:rowOff>127567</xdr:rowOff>
    </xdr:to>
    <mc:AlternateContent xmlns:mc="http://schemas.openxmlformats.org/markup-compatibility/2006" xmlns:a14="http://schemas.microsoft.com/office/drawing/2010/main">
      <mc:Choice Requires="a14">
        <xdr:graphicFrame macro="">
          <xdr:nvGraphicFramePr>
            <xdr:cNvPr id="43" name="Month">
              <a:extLst>
                <a:ext uri="{FF2B5EF4-FFF2-40B4-BE49-F238E27FC236}">
                  <a16:creationId xmlns:a16="http://schemas.microsoft.com/office/drawing/2014/main" id="{D45601AF-4BCE-4E30-874D-63C489297B1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452232" y="2865750"/>
              <a:ext cx="1629811" cy="2251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207349</xdr:colOff>
      <xdr:row>9</xdr:row>
      <xdr:rowOff>110152</xdr:rowOff>
    </xdr:from>
    <xdr:to>
      <xdr:col>5</xdr:col>
      <xdr:colOff>25920</xdr:colOff>
      <xdr:row>13</xdr:row>
      <xdr:rowOff>103672</xdr:rowOff>
    </xdr:to>
    <mc:AlternateContent xmlns:mc="http://schemas.openxmlformats.org/markup-compatibility/2006" xmlns:a14="http://schemas.microsoft.com/office/drawing/2010/main">
      <mc:Choice Requires="a14">
        <xdr:graphicFrame macro="">
          <xdr:nvGraphicFramePr>
            <xdr:cNvPr id="44" name="Year">
              <a:extLst>
                <a:ext uri="{FF2B5EF4-FFF2-40B4-BE49-F238E27FC236}">
                  <a16:creationId xmlns:a16="http://schemas.microsoft.com/office/drawing/2014/main" id="{282CE1C0-0519-4080-B7B6-7FEA8C2946A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429961" y="1773473"/>
              <a:ext cx="1652489" cy="7327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317501</xdr:colOff>
      <xdr:row>9</xdr:row>
      <xdr:rowOff>68479</xdr:rowOff>
    </xdr:from>
    <xdr:to>
      <xdr:col>10</xdr:col>
      <xdr:colOff>236569</xdr:colOff>
      <xdr:row>25</xdr:row>
      <xdr:rowOff>187196</xdr:rowOff>
    </xdr:to>
    <mc:AlternateContent xmlns:mc="http://schemas.openxmlformats.org/markup-compatibility/2006">
      <mc:Choice xmlns:cx1="http://schemas.microsoft.com/office/drawing/2015/9/8/chartex" Requires="cx1">
        <xdr:graphicFrame macro="">
          <xdr:nvGraphicFramePr>
            <xdr:cNvPr id="41" name="Chart 40">
              <a:extLst>
                <a:ext uri="{FF2B5EF4-FFF2-40B4-BE49-F238E27FC236}">
                  <a16:creationId xmlns:a16="http://schemas.microsoft.com/office/drawing/2014/main" id="{D02EAAB3-E76C-42F1-ADA3-08C56C45FD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3373209" y="1802800"/>
              <a:ext cx="2974776" cy="320195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526007</xdr:colOff>
      <xdr:row>25</xdr:row>
      <xdr:rowOff>106007</xdr:rowOff>
    </xdr:from>
    <xdr:to>
      <xdr:col>10</xdr:col>
      <xdr:colOff>48228</xdr:colOff>
      <xdr:row>27</xdr:row>
      <xdr:rowOff>161192</xdr:rowOff>
    </xdr:to>
    <mc:AlternateContent xmlns:mc="http://schemas.openxmlformats.org/markup-compatibility/2006">
      <mc:Choice xmlns:sle15="http://schemas.microsoft.com/office/drawing/2012/slicer" Requires="sle15">
        <xdr:graphicFrame macro="">
          <xdr:nvGraphicFramePr>
            <xdr:cNvPr id="45" name="Year 1">
              <a:extLst>
                <a:ext uri="{FF2B5EF4-FFF2-40B4-BE49-F238E27FC236}">
                  <a16:creationId xmlns:a16="http://schemas.microsoft.com/office/drawing/2014/main" id="{2612C884-9617-4AFB-AD23-A45F1C1FD19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550838" y="4932865"/>
              <a:ext cx="2547052" cy="441334"/>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 SONI" refreshedDate="45763.027372337965" createdVersion="8" refreshedVersion="8" minRefreshableVersion="3" recordCount="700" xr:uid="{9A7D7D46-BD05-4554-BDE9-6F641650AA75}">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6799192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BBCED6-4EC2-4454-8575-BE5541FAF2EE}" name="PivotTable8" cacheId="25"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location ref="AF3:AG8"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2">
    <format dxfId="199">
      <pivotArea collapsedLevelsAreSubtotals="1" fieldPosition="0">
        <references count="1">
          <reference field="0" count="0"/>
        </references>
      </pivotArea>
    </format>
    <format dxfId="19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2CB0AB-2B95-45CB-9764-CC014F4F866C}" name="PivotTable2" cacheId="25" applyNumberFormats="0" applyBorderFormats="0" applyFontFormats="0" applyPatternFormats="0" applyAlignmentFormats="0" applyWidthHeightFormats="1" dataCaption="Values" updatedVersion="8" minRefreshableVersion="3" useAutoFormatting="1" itemPrintTitles="1" createdVersion="8" indent="0" multipleFieldFilters="0" fieldListSortAscending="1">
  <location ref="B3:D4"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7"/>
    <dataField name="Sum of Profit" fld="12" baseField="0" baseItem="0" numFmtId="167"/>
    <dataField name="Sum of Units Sold" fld="4" baseField="0" baseItem="0" numFmtId="165"/>
  </dataFields>
  <formats count="5">
    <format dxfId="204">
      <pivotArea outline="0" collapsedLevelsAreSubtotals="1" fieldPosition="0">
        <references count="1">
          <reference field="4294967294" count="1" selected="0">
            <x v="2"/>
          </reference>
        </references>
      </pivotArea>
    </format>
    <format dxfId="203">
      <pivotArea dataOnly="0" labelOnly="1" outline="0" fieldPosition="0">
        <references count="1">
          <reference field="4294967294" count="1">
            <x v="0"/>
          </reference>
        </references>
      </pivotArea>
    </format>
    <format dxfId="202">
      <pivotArea dataOnly="0" labelOnly="1" outline="0" fieldPosition="0">
        <references count="1">
          <reference field="4294967294" count="1">
            <x v="1"/>
          </reference>
        </references>
      </pivotArea>
    </format>
    <format dxfId="201">
      <pivotArea outline="0" collapsedLevelsAreSubtotals="1" fieldPosition="0">
        <references count="1">
          <reference field="4294967294" count="1" selected="0">
            <x v="0"/>
          </reference>
        </references>
      </pivotArea>
    </format>
    <format dxfId="2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1C343F-B123-4C34-8CC0-5EDAC00F63F6}" name="PivotTable7" cacheId="25"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6">
  <location ref="AB3:AC11"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4">
    <format dxfId="208">
      <pivotArea collapsedLevelsAreSubtotals="1" fieldPosition="0">
        <references count="1">
          <reference field="20" count="0"/>
        </references>
      </pivotArea>
    </format>
    <format dxfId="207">
      <pivotArea outline="0" fieldPosition="0">
        <references count="1">
          <reference field="4294967294" count="1">
            <x v="0"/>
          </reference>
        </references>
      </pivotArea>
    </format>
    <format dxfId="206">
      <pivotArea collapsedLevelsAreSubtotals="1" fieldPosition="0">
        <references count="1">
          <reference field="20" count="1">
            <x v="2"/>
          </reference>
        </references>
      </pivotArea>
    </format>
    <format dxfId="205">
      <pivotArea outline="0" collapsedLevelsAreSubtotals="1" fieldPosition="0"/>
    </format>
  </formats>
  <chartFormats count="9">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0" count="1" selected="0">
            <x v="0"/>
          </reference>
        </references>
      </pivotArea>
    </chartFormat>
    <chartFormat chart="5" format="12">
      <pivotArea type="data" outline="0" fieldPosition="0">
        <references count="2">
          <reference field="4294967294" count="1" selected="0">
            <x v="0"/>
          </reference>
          <reference field="20" count="1" selected="0">
            <x v="1"/>
          </reference>
        </references>
      </pivotArea>
    </chartFormat>
    <chartFormat chart="5" format="13">
      <pivotArea type="data" outline="0" fieldPosition="0">
        <references count="2">
          <reference field="4294967294" count="1" selected="0">
            <x v="0"/>
          </reference>
          <reference field="20" count="1" selected="0">
            <x v="2"/>
          </reference>
        </references>
      </pivotArea>
    </chartFormat>
    <chartFormat chart="5" format="14">
      <pivotArea type="data" outline="0" fieldPosition="0">
        <references count="2">
          <reference field="4294967294" count="1" selected="0">
            <x v="0"/>
          </reference>
          <reference field="20" count="1" selected="0">
            <x v="3"/>
          </reference>
        </references>
      </pivotArea>
    </chartFormat>
    <chartFormat chart="5" format="15">
      <pivotArea type="data" outline="0" fieldPosition="0">
        <references count="2">
          <reference field="4294967294" count="1" selected="0">
            <x v="0"/>
          </reference>
          <reference field="20" count="1" selected="0">
            <x v="4"/>
          </reference>
        </references>
      </pivotArea>
    </chartFormat>
    <chartFormat chart="5" format="16">
      <pivotArea type="data" outline="0" fieldPosition="0">
        <references count="2">
          <reference field="4294967294" count="1" selected="0">
            <x v="0"/>
          </reference>
          <reference field="20" count="1" selected="0">
            <x v="5"/>
          </reference>
        </references>
      </pivotArea>
    </chartFormat>
    <chartFormat chart="5" format="17">
      <pivotArea type="data" outline="0" fieldPosition="0">
        <references count="2">
          <reference field="4294967294" count="1" selected="0">
            <x v="0"/>
          </reference>
          <reference field="20" count="1" selected="0">
            <x v="6"/>
          </reference>
        </references>
      </pivotArea>
    </chartFormat>
    <chartFormat chart="5"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289057-65C4-485D-9B96-88366B262286}" name="PivotTable4" cacheId="25"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location ref="S2:T152"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4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931F1C-91A6-41A0-AE6D-E3B8D10EBF11}" name="PivotTable3" cacheId="25"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6">
  <location ref="M2:O14"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numFmtId="43"/>
    <dataField name="Sum of Profit ('000)" fld="13" baseField="0" baseItem="0" numFmtId="43"/>
  </dataFields>
  <formats count="1">
    <format dxfId="209">
      <pivotArea outline="0" collapsedLevelsAreSubtotals="1" fieldPosition="0"/>
    </format>
  </formats>
  <chartFormats count="14">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5" format="6">
      <pivotArea type="data" outline="0" fieldPosition="0">
        <references count="2">
          <reference field="4294967294" count="1" selected="0">
            <x v="1"/>
          </reference>
          <reference field="15" count="1" selected="0">
            <x v="0"/>
          </reference>
        </references>
      </pivotArea>
    </chartFormat>
    <chartFormat chart="5" format="7">
      <pivotArea type="data" outline="0" fieldPosition="0">
        <references count="2">
          <reference field="4294967294" count="1" selected="0">
            <x v="1"/>
          </reference>
          <reference field="15" count="1" selected="0">
            <x v="1"/>
          </reference>
        </references>
      </pivotArea>
    </chartFormat>
    <chartFormat chart="5" format="8">
      <pivotArea type="data" outline="0" fieldPosition="0">
        <references count="2">
          <reference field="4294967294" count="1" selected="0">
            <x v="1"/>
          </reference>
          <reference field="15" count="1" selected="0">
            <x v="2"/>
          </reference>
        </references>
      </pivotArea>
    </chartFormat>
    <chartFormat chart="5" format="9">
      <pivotArea type="data" outline="0" fieldPosition="0">
        <references count="2">
          <reference field="4294967294" count="1" selected="0">
            <x v="1"/>
          </reference>
          <reference field="15" count="1" selected="0">
            <x v="3"/>
          </reference>
        </references>
      </pivotArea>
    </chartFormat>
    <chartFormat chart="5" format="10">
      <pivotArea type="data" outline="0" fieldPosition="0">
        <references count="2">
          <reference field="4294967294" count="1" selected="0">
            <x v="1"/>
          </reference>
          <reference field="15" count="1" selected="0">
            <x v="4"/>
          </reference>
        </references>
      </pivotArea>
    </chartFormat>
    <chartFormat chart="5" format="11">
      <pivotArea type="data" outline="0" fieldPosition="0">
        <references count="2">
          <reference field="4294967294" count="1" selected="0">
            <x v="1"/>
          </reference>
          <reference field="15" count="1" selected="0">
            <x v="5"/>
          </reference>
        </references>
      </pivotArea>
    </chartFormat>
    <chartFormat chart="5" format="12">
      <pivotArea type="data" outline="0" fieldPosition="0">
        <references count="2">
          <reference field="4294967294" count="1" selected="0">
            <x v="1"/>
          </reference>
          <reference field="15" count="1" selected="0">
            <x v="6"/>
          </reference>
        </references>
      </pivotArea>
    </chartFormat>
    <chartFormat chart="5" format="13">
      <pivotArea type="data" outline="0" fieldPosition="0">
        <references count="2">
          <reference field="4294967294" count="1" selected="0">
            <x v="1"/>
          </reference>
          <reference field="15" count="1" selected="0">
            <x v="7"/>
          </reference>
        </references>
      </pivotArea>
    </chartFormat>
    <chartFormat chart="5" format="14">
      <pivotArea type="data" outline="0" fieldPosition="0">
        <references count="2">
          <reference field="4294967294" count="1" selected="0">
            <x v="1"/>
          </reference>
          <reference field="15" count="1" selected="0">
            <x v="8"/>
          </reference>
        </references>
      </pivotArea>
    </chartFormat>
    <chartFormat chart="5" format="15">
      <pivotArea type="data" outline="0" fieldPosition="0">
        <references count="2">
          <reference field="4294967294" count="1" selected="0">
            <x v="1"/>
          </reference>
          <reference field="15" count="1" selected="0">
            <x v="9"/>
          </reference>
        </references>
      </pivotArea>
    </chartFormat>
    <chartFormat chart="5" format="16">
      <pivotArea type="data" outline="0" fieldPosition="0">
        <references count="2">
          <reference field="4294967294" count="1" selected="0">
            <x v="1"/>
          </reference>
          <reference field="15" count="1" selected="0">
            <x v="10"/>
          </reference>
        </references>
      </pivotArea>
    </chartFormat>
    <chartFormat chart="5"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D0C266B-3DE6-4CC5-8A74-7400D3AE0772}" name="PivotTable12" cacheId="25"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6" fieldListSortAscending="1">
  <location ref="AQ3:AR9"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
    <format dxfId="211">
      <pivotArea outline="0" fieldPosition="0">
        <references count="1">
          <reference field="4294967294" count="1">
            <x v="0"/>
          </reference>
        </references>
      </pivotArea>
    </format>
    <format dxfId="210">
      <pivotArea outline="0" collapsedLevelsAreSubtotals="1" fieldPosition="0"/>
    </format>
  </formats>
  <chartFormats count="7">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9" count="1" selected="0">
            <x v="0"/>
          </reference>
        </references>
      </pivotArea>
    </chartFormat>
    <chartFormat chart="5" format="10">
      <pivotArea type="data" outline="0" fieldPosition="0">
        <references count="2">
          <reference field="4294967294" count="1" selected="0">
            <x v="0"/>
          </reference>
          <reference field="19" count="1" selected="0">
            <x v="1"/>
          </reference>
        </references>
      </pivotArea>
    </chartFormat>
    <chartFormat chart="5" format="11">
      <pivotArea type="data" outline="0" fieldPosition="0">
        <references count="2">
          <reference field="4294967294" count="1" selected="0">
            <x v="0"/>
          </reference>
          <reference field="19" count="1" selected="0">
            <x v="2"/>
          </reference>
        </references>
      </pivotArea>
    </chartFormat>
    <chartFormat chart="5" format="12">
      <pivotArea type="data" outline="0" fieldPosition="0">
        <references count="2">
          <reference field="4294967294" count="1" selected="0">
            <x v="0"/>
          </reference>
          <reference field="19" count="1" selected="0">
            <x v="3"/>
          </reference>
        </references>
      </pivotArea>
    </chartFormat>
    <chartFormat chart="5" format="13">
      <pivotArea type="data" outline="0" fieldPosition="0">
        <references count="2">
          <reference field="4294967294" count="1" selected="0">
            <x v="0"/>
          </reference>
          <reference field="19" count="1" selected="0">
            <x v="4"/>
          </reference>
        </references>
      </pivotArea>
    </chartFormat>
    <chartFormat chart="5"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F35B81-B543-4642-9ED9-66070CFCC5B0}" name="PivotTable11" cacheId="25"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8">
  <location ref="AM3:AN16"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h="1" x="0"/>
        <item x="1"/>
        <item t="default"/>
      </items>
    </pivotField>
    <pivotField showAll="0"/>
    <pivotField showAll="0"/>
    <pivotField showAll="0"/>
  </pivotFields>
  <rowFields count="2">
    <field x="17"/>
    <field x="15"/>
  </rowFields>
  <rowItems count="13">
    <i>
      <x v="1"/>
    </i>
    <i r="1">
      <x/>
    </i>
    <i r="1">
      <x v="1"/>
    </i>
    <i r="1">
      <x v="2"/>
    </i>
    <i r="1">
      <x v="3"/>
    </i>
    <i r="1">
      <x v="4"/>
    </i>
    <i r="1">
      <x v="5"/>
    </i>
    <i r="1">
      <x v="6"/>
    </i>
    <i r="1">
      <x v="7"/>
    </i>
    <i r="1">
      <x v="8"/>
    </i>
    <i r="1">
      <x v="9"/>
    </i>
    <i r="1">
      <x v="10"/>
    </i>
    <i r="1">
      <x v="11"/>
    </i>
  </rowItems>
  <colItems count="1">
    <i/>
  </colItems>
  <dataFields count="1">
    <dataField name="Sum of Profit" fld="12" baseField="0" baseItem="0" numFmtId="165"/>
  </dataFields>
  <formats count="1">
    <format dxfId="212">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44CC812-EBA3-42ED-B73D-A11E7CC7224C}" name="PivotTable1" cacheId="25" applyNumberFormats="0" applyBorderFormats="0" applyFontFormats="0" applyPatternFormats="0" applyAlignmentFormats="0" applyWidthHeightFormats="1" dataCaption="Values" updatedVersion="8" minRefreshableVersion="3" useAutoFormatting="1" itemPrintTitles="1" createdVersion="8" indent="0" multipleFieldFilters="0">
  <location ref="D6:E13"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2"/>
  </rowFields>
  <rowItems count="7">
    <i>
      <x/>
    </i>
    <i>
      <x v="1"/>
    </i>
    <i>
      <x v="2"/>
    </i>
    <i>
      <x v="3"/>
    </i>
    <i>
      <x v="4"/>
    </i>
    <i>
      <x v="5"/>
    </i>
    <i t="grand">
      <x/>
    </i>
  </rowItems>
  <colItems count="1">
    <i/>
  </colItems>
  <dataFields count="1">
    <dataField name="Sum of Sales" fld="9" baseField="0" baseItem="0" numFmtId="165"/>
  </dataFields>
  <formats count="1">
    <format dxfId="2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16D879B-3D62-491E-9B59-3B7020F336A9}" name="PivotTable14" cacheId="25"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B2:D9"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items count="13">
        <item x="1"/>
        <item x="4"/>
        <item x="8"/>
        <item x="5"/>
        <item x="10"/>
        <item x="11"/>
        <item x="3"/>
        <item x="2"/>
        <item x="0"/>
        <item x="9"/>
        <item x="6"/>
        <item x="7"/>
        <item t="default"/>
      </items>
    </pivotField>
    <pivotField compact="0" outline="0" showAll="0"/>
    <pivotField axis="axisRow" compact="0" outline="0" showAll="0" defaultSubtotal="0">
      <items count="2">
        <item h="1" x="0"/>
        <item x="1"/>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6">
    <i>
      <x/>
      <x v="1"/>
    </i>
    <i>
      <x v="1"/>
      <x v="1"/>
    </i>
    <i>
      <x v="2"/>
      <x v="1"/>
    </i>
    <i>
      <x v="3"/>
      <x v="1"/>
    </i>
    <i>
      <x v="4"/>
      <x v="1"/>
    </i>
    <i>
      <x v="5"/>
      <x v="1"/>
    </i>
  </rowItems>
  <colItems count="1">
    <i/>
  </colItems>
  <dataFields count="1">
    <dataField name="Sum of Sales" fld="9" baseField="0" baseItem="0" numFmtId="165"/>
  </dataFields>
  <formats count="1">
    <format dxfId="19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DFA458F-F1EA-49B2-B7FC-8DA0DB787072}" sourceName="Month">
  <pivotTables>
    <pivotTable tabId="5" name="PivotTable12"/>
    <pivotTable tabId="5" name="PivotTable1"/>
    <pivotTable tabId="5" name="PivotTable11"/>
    <pivotTable tabId="5" name="PivotTable2"/>
    <pivotTable tabId="5" name="PivotTable3"/>
    <pivotTable tabId="5" name="PivotTable4"/>
    <pivotTable tabId="5" name="PivotTable7"/>
    <pivotTable tabId="5" name="PivotTable8"/>
  </pivotTables>
  <data>
    <tabular pivotCacheId="1679919243">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C20905F-AD65-412B-B520-27D8EA28DC49}" sourceName="Year">
  <pivotTables>
    <pivotTable tabId="5" name="PivotTable12"/>
    <pivotTable tabId="5" name="PivotTable1"/>
    <pivotTable tabId="5" name="PivotTable11"/>
    <pivotTable tabId="5" name="PivotTable2"/>
    <pivotTable tabId="5" name="PivotTable3"/>
    <pivotTable tabId="5" name="PivotTable4"/>
    <pivotTable tabId="5" name="PivotTable7"/>
    <pivotTable tabId="5" name="PivotTable8"/>
  </pivotTables>
  <data>
    <tabular pivotCacheId="1679919243">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6E6A870A-15D3-4B36-B6B6-585BF4411D0B}"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A91E5145-8E69-4D8A-BD1F-DA49CF0925F7}" cache="Slicer_Month" caption="Month" columnCount="2" style="Dashboard" rowHeight="241300"/>
  <slicer name="Year" xr10:uid="{7DDE5864-6348-4DA5-95A9-F830F23A1BAD}" cache="Slicer_Year" caption="Year" columnCount="2" style="Dashbo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A698013C-9B5C-4E5C-825F-E4BB2E9C1C2B}" cache="Slicer_Year1" caption="Year" columnCount="2" showCaption="0" style="Sunburs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229">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228" dataCellStyle="Comma"/>
    <tableColumn id="6" xr3:uid="{D1FA2F6E-B448-447A-822E-476E75AB0D24}" name="Manufacturing Price" dataDxfId="227" dataCellStyle="Comma"/>
    <tableColumn id="7" xr3:uid="{746807AF-7C02-410B-AA9B-C470D904CB91}" name="Sale Price" dataDxfId="226" dataCellStyle="Comma"/>
    <tableColumn id="8" xr3:uid="{19549595-54CD-44CA-85C9-58EF681308B8}" name="Gross Sales" dataDxfId="225" dataCellStyle="Comma"/>
    <tableColumn id="9" xr3:uid="{104167EA-E422-4774-B956-4B36C140EE94}" name="Discounts"/>
    <tableColumn id="10" xr3:uid="{DCEF5F63-00A0-4BBE-88B5-9FC52CE9FD87}" name="Sales" dataDxfId="224" dataCellStyle="Comma"/>
    <tableColumn id="21" xr3:uid="{49F6513B-8752-4727-A580-49EAA8AD80C5}" name="Sales ('000)" dataDxfId="223" dataCellStyle="Comma"/>
    <tableColumn id="11" xr3:uid="{F597BE21-FABB-4B22-924F-0FB9047BF885}" name="COGS" dataDxfId="222" dataCellStyle="Comma"/>
    <tableColumn id="12" xr3:uid="{D84A41A3-4370-4BF9-BD15-26F6A8F5F68C}" name="Profit" dataDxfId="221" dataCellStyle="Comma"/>
    <tableColumn id="22" xr3:uid="{B5433BD7-98D5-4C89-827A-9EB8FF47A48A}" name="Profit ('000)" dataDxfId="220" dataCellStyle="Comma"/>
    <tableColumn id="13" xr3:uid="{99DFFC76-741A-4785-B95C-D4515358E697}" name="Date" dataDxfId="219"/>
    <tableColumn id="14" xr3:uid="{D2C87CE1-8D3A-4190-9B63-84E5DA80158A}" name="Month" dataDxfId="218"/>
    <tableColumn id="20" xr3:uid="{00040B4C-ACDE-4878-B9D9-F9B6BFCA1252}" name="Quarter" dataDxfId="217"/>
    <tableColumn id="15" xr3:uid="{E905F66B-7952-44D0-8D91-E3991859BDBA}" name="Year"/>
    <tableColumn id="16" xr3:uid="{1B3165FF-A4D1-47E3-9C63-4AC99EF81BFA}" name="Customer_Name" dataDxfId="216"/>
    <tableColumn id="17" xr3:uid="{81851813-2BE4-4FF6-BF0F-14E82153B91A}" name="Product_Name" dataDxfId="215"/>
    <tableColumn id="23" xr3:uid="{BF904181-AD5D-4D36-B316-14EC624E04BF}" name="Country" dataDxfId="21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54E9CCB-4556-4FEC-BE58-8C3B02DE72DB}" name="Table4" displayName="Table4" ref="G3:I15" totalsRowShown="0" headerRowDxfId="191" headerRowBorderDxfId="194">
  <autoFilter ref="G3:I15" xr:uid="{854E9CCB-4556-4FEC-BE58-8C3B02DE72DB}"/>
  <tableColumns count="3">
    <tableColumn id="1" xr3:uid="{8FA4B83E-BC6D-4980-93B1-906F1ED9CDEE}" name="Product_Name" dataDxfId="193"/>
    <tableColumn id="2" xr3:uid="{A54700CB-2770-4209-818D-B6B4D0497B96}" name="Year"/>
    <tableColumn id="3" xr3:uid="{7348B72B-2C0D-4DED-917A-5BA975B659A3}" name="Total" dataDxfId="192"/>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C1" zoomScale="87" workbookViewId="0">
      <pane ySplit="1" topLeftCell="A668" activePane="bottomLeft" state="frozen"/>
      <selection pane="bottomLeft"/>
    </sheetView>
  </sheetViews>
  <sheetFormatPr defaultRowHeight="15" x14ac:dyDescent="0.25"/>
  <cols>
    <col min="1" max="1" width="14.85546875" bestFit="1" customWidth="1"/>
    <col min="2" max="2" width="14.140625" bestFit="1" customWidth="1"/>
    <col min="3" max="3" width="12.7109375" bestFit="1" customWidth="1"/>
    <col min="4" max="4" width="15.42578125" bestFit="1" customWidth="1"/>
    <col min="5" max="5" width="11.7109375" bestFit="1" customWidth="1"/>
    <col min="6" max="6" width="20.5703125" bestFit="1" customWidth="1"/>
    <col min="7" max="7" width="11.42578125" bestFit="1" customWidth="1"/>
    <col min="8" max="8" width="13.5703125" bestFit="1" customWidth="1"/>
    <col min="9" max="9" width="11.42578125" bestFit="1" customWidth="1"/>
    <col min="10" max="10" width="13.5703125" bestFit="1" customWidth="1"/>
    <col min="11" max="11" width="12.85546875" bestFit="1" customWidth="1"/>
    <col min="12" max="12" width="13.5703125" bestFit="1" customWidth="1"/>
    <col min="13" max="13" width="12.85546875" bestFit="1" customWidth="1"/>
    <col min="14" max="14" width="13.28515625" bestFit="1" customWidth="1"/>
    <col min="15" max="15" width="12.85546875" bestFit="1" customWidth="1"/>
    <col min="16" max="16" width="9" bestFit="1" customWidth="1"/>
    <col min="17" max="17" width="9.7109375" bestFit="1" customWidth="1"/>
    <col min="18" max="18" width="7"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2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2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2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2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2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2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2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2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2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2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2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2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2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2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2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2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2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2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2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2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2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2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2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2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2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2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2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2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2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2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2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2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2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2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2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2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2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2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2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2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2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2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2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2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2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2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2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2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2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2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2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2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2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2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2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2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2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2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2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2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2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2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2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2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2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2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2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2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2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2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2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2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2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2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2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2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2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2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2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2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2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2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2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2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2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2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2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2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2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2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2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2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2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2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2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2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2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2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2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2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2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2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2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2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2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2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2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2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2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2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2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2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2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2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2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2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2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2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2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2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2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2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2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2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2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2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2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2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2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2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2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2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2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2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2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2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2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2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2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2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2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2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2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2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2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2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2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2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2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2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2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2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2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2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2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2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2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2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2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2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2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2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2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2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2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2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2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2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2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2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2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2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2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2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2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2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2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2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2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2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2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2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2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2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2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2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2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2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2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2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2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2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2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2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2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2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2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2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2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2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2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2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2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2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2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2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2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2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2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2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2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2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2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2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2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2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2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2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2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2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2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2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2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2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2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2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2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2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2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2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2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2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2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2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2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2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2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2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2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2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2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2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2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2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2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2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2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2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2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2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2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2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2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2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2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2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2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2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2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2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2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2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2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2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2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2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2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2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2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2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2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2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2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2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2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2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2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2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2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2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2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2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2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2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2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2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9DE71-E61B-42EA-8F8E-10A92881EF3A}">
  <dimension ref="B1:AR152"/>
  <sheetViews>
    <sheetView topLeftCell="AH14" workbookViewId="0">
      <selection activeCell="AQ6" sqref="AQ6:AR6"/>
      <pivotSelection pane="bottomRight" showHeader="1" extendable="1" start="2" max="6" activeRow="5" activeCol="42" click="1" r:id="rId6">
        <pivotArea dataOnly="0" fieldPosition="0">
          <references count="1">
            <reference field="19" count="1">
              <x v="2"/>
            </reference>
          </references>
        </pivotArea>
      </pivotSelection>
    </sheetView>
  </sheetViews>
  <sheetFormatPr defaultRowHeight="15" x14ac:dyDescent="0.25"/>
  <cols>
    <col min="2" max="2" width="12.140625" bestFit="1" customWidth="1"/>
    <col min="3" max="3" width="12.5703125" bestFit="1" customWidth="1"/>
    <col min="4" max="4" width="16.7109375" bestFit="1" customWidth="1"/>
    <col min="5" max="5" width="12.140625" bestFit="1" customWidth="1"/>
    <col min="7" max="7" width="15.5703125" bestFit="1" customWidth="1"/>
    <col min="13" max="13" width="13.140625" bestFit="1" customWidth="1"/>
    <col min="14" max="14" width="17.85546875" bestFit="1" customWidth="1"/>
    <col min="15" max="15" width="18.28515625" bestFit="1" customWidth="1"/>
    <col min="19" max="19" width="13.140625" bestFit="1" customWidth="1"/>
    <col min="20" max="20" width="12.5703125" bestFit="1" customWidth="1"/>
    <col min="25" max="25" width="14.140625" customWidth="1"/>
    <col min="26" max="26" width="12.5703125" bestFit="1" customWidth="1"/>
    <col min="28" max="28" width="13.140625" bestFit="1" customWidth="1"/>
    <col min="29" max="29" width="12.140625" bestFit="1" customWidth="1"/>
    <col min="32" max="32" width="16.28515625" bestFit="1" customWidth="1"/>
    <col min="33" max="33" width="12.140625" bestFit="1" customWidth="1"/>
    <col min="35" max="35" width="13.42578125" customWidth="1"/>
    <col min="39" max="39" width="13.140625" bestFit="1" customWidth="1"/>
    <col min="40" max="40" width="12.5703125" bestFit="1" customWidth="1"/>
    <col min="43" max="43" width="13.140625" bestFit="1" customWidth="1"/>
    <col min="44" max="44" width="16.7109375" bestFit="1" customWidth="1"/>
  </cols>
  <sheetData>
    <row r="1" spans="2:44" x14ac:dyDescent="0.25">
      <c r="V1">
        <v>13</v>
      </c>
      <c r="W1">
        <f>COUNT(T:T)</f>
        <v>150</v>
      </c>
      <c r="X1">
        <f>W1-4</f>
        <v>146</v>
      </c>
      <c r="Y1">
        <f>MIN(X1,V1)</f>
        <v>13</v>
      </c>
    </row>
    <row r="2" spans="2:44" x14ac:dyDescent="0.25">
      <c r="M2" s="9" t="s">
        <v>314</v>
      </c>
      <c r="N2" t="s">
        <v>316</v>
      </c>
      <c r="O2" t="s">
        <v>317</v>
      </c>
      <c r="P2" t="s">
        <v>318</v>
      </c>
      <c r="S2" s="9" t="s">
        <v>314</v>
      </c>
      <c r="T2" t="s">
        <v>310</v>
      </c>
    </row>
    <row r="3" spans="2:44" x14ac:dyDescent="0.25">
      <c r="B3" s="7" t="s">
        <v>310</v>
      </c>
      <c r="C3" s="7" t="s">
        <v>311</v>
      </c>
      <c r="D3" t="s">
        <v>312</v>
      </c>
      <c r="E3" t="s">
        <v>313</v>
      </c>
      <c r="M3" s="10" t="s">
        <v>33</v>
      </c>
      <c r="N3" s="6">
        <v>6752.737430000001</v>
      </c>
      <c r="O3" s="6">
        <v>989.37593000000004</v>
      </c>
      <c r="P3" s="4">
        <f>O3/N3</f>
        <v>0.14651479348279647</v>
      </c>
      <c r="S3" s="10" t="s">
        <v>22</v>
      </c>
      <c r="T3" s="11">
        <v>333187.5</v>
      </c>
      <c r="AB3" s="9" t="s">
        <v>314</v>
      </c>
      <c r="AC3" t="s">
        <v>310</v>
      </c>
      <c r="AF3" s="9" t="s">
        <v>314</v>
      </c>
      <c r="AG3" t="s">
        <v>310</v>
      </c>
      <c r="AI3" s="14" t="s">
        <v>0</v>
      </c>
      <c r="AJ3" s="14" t="s">
        <v>319</v>
      </c>
      <c r="AM3" s="9" t="s">
        <v>314</v>
      </c>
      <c r="AN3" t="s">
        <v>311</v>
      </c>
      <c r="AQ3" s="9" t="s">
        <v>314</v>
      </c>
      <c r="AR3" t="s">
        <v>312</v>
      </c>
    </row>
    <row r="4" spans="2:44" x14ac:dyDescent="0.25">
      <c r="B4" s="8">
        <v>92311094.749999896</v>
      </c>
      <c r="C4" s="8">
        <v>13015237.750000009</v>
      </c>
      <c r="D4" s="6">
        <v>861132</v>
      </c>
      <c r="E4" s="5">
        <f>C4/B4</f>
        <v>0.14099321197791367</v>
      </c>
      <c r="M4" s="10" t="s">
        <v>62</v>
      </c>
      <c r="N4" s="6">
        <v>4497.1929850000015</v>
      </c>
      <c r="O4" s="6">
        <v>607.88998499999991</v>
      </c>
      <c r="P4" s="4">
        <f t="shared" ref="P4:P14" si="0">O4/N4</f>
        <v>0.13517098043770068</v>
      </c>
      <c r="S4" s="10" t="s">
        <v>31</v>
      </c>
      <c r="T4" s="11">
        <v>171082.2</v>
      </c>
      <c r="AB4" s="10" t="s">
        <v>37</v>
      </c>
      <c r="AC4" s="12">
        <v>9.6665719480051968E-2</v>
      </c>
      <c r="AF4" s="10" t="s">
        <v>47</v>
      </c>
      <c r="AG4" s="12">
        <v>1.5193226380840854E-2</v>
      </c>
      <c r="AI4" s="10" t="s">
        <v>47</v>
      </c>
      <c r="AJ4" s="12">
        <v>1.5165914188862551E-2</v>
      </c>
      <c r="AM4" s="10">
        <v>2022</v>
      </c>
      <c r="AN4" s="6">
        <v>13015237.750000002</v>
      </c>
      <c r="AQ4" s="10" t="s">
        <v>97</v>
      </c>
      <c r="AR4" s="12">
        <v>0.14124083183530517</v>
      </c>
    </row>
    <row r="5" spans="2:44" x14ac:dyDescent="0.25">
      <c r="E5" s="4"/>
      <c r="M5" s="10" t="s">
        <v>87</v>
      </c>
      <c r="N5" s="6">
        <v>6466.5453800000005</v>
      </c>
      <c r="O5" s="6">
        <v>1045.1283799999999</v>
      </c>
      <c r="P5" s="4">
        <f t="shared" si="0"/>
        <v>0.16162082202846922</v>
      </c>
      <c r="S5" s="10" t="s">
        <v>39</v>
      </c>
      <c r="T5" s="11">
        <v>2564370</v>
      </c>
      <c r="AB5" s="10" t="s">
        <v>41</v>
      </c>
      <c r="AC5" s="12">
        <v>0.14795125154769109</v>
      </c>
      <c r="AF5" s="10" t="s">
        <v>21</v>
      </c>
      <c r="AG5" s="12">
        <v>0.16858354802470799</v>
      </c>
      <c r="AI5" s="10" t="s">
        <v>21</v>
      </c>
      <c r="AJ5" s="12">
        <v>0.16518400786390008</v>
      </c>
      <c r="AM5" s="17" t="s">
        <v>33</v>
      </c>
      <c r="AN5" s="6">
        <v>989375.92999999982</v>
      </c>
      <c r="AQ5" s="10" t="s">
        <v>70</v>
      </c>
      <c r="AR5" s="12">
        <v>0.13405842542142204</v>
      </c>
    </row>
    <row r="6" spans="2:44" x14ac:dyDescent="0.25">
      <c r="D6" s="9" t="s">
        <v>314</v>
      </c>
      <c r="E6" t="s">
        <v>310</v>
      </c>
      <c r="M6" s="10" t="s">
        <v>72</v>
      </c>
      <c r="N6" s="6">
        <v>8833.8735799999977</v>
      </c>
      <c r="O6" s="6">
        <v>1296.6285800000001</v>
      </c>
      <c r="P6" s="4">
        <f t="shared" si="0"/>
        <v>0.14677916411839803</v>
      </c>
      <c r="S6" s="10" t="s">
        <v>43</v>
      </c>
      <c r="T6" s="11">
        <v>2868563.6</v>
      </c>
      <c r="AB6" s="10" t="s">
        <v>46</v>
      </c>
      <c r="AC6" s="12">
        <v>0.14449476388643956</v>
      </c>
      <c r="AF6" s="10" t="s">
        <v>42</v>
      </c>
      <c r="AG6" s="12">
        <v>0.42701882690000292</v>
      </c>
      <c r="AI6" s="10" t="s">
        <v>42</v>
      </c>
      <c r="AJ6" s="12">
        <v>0.44222921495540313</v>
      </c>
      <c r="AM6" s="17" t="s">
        <v>62</v>
      </c>
      <c r="AN6" s="6">
        <v>607889.98499999987</v>
      </c>
      <c r="AQ6" s="10" t="s">
        <v>28</v>
      </c>
      <c r="AR6" s="12">
        <v>0.1369337105112805</v>
      </c>
    </row>
    <row r="7" spans="2:44" x14ac:dyDescent="0.25">
      <c r="D7" s="10" t="s">
        <v>23</v>
      </c>
      <c r="E7" s="6">
        <v>11415018.840000002</v>
      </c>
      <c r="M7" s="10" t="s">
        <v>109</v>
      </c>
      <c r="N7" s="6">
        <v>9537.4810249999991</v>
      </c>
      <c r="O7" s="6">
        <v>1282.1780249999997</v>
      </c>
      <c r="P7" s="4">
        <f t="shared" si="0"/>
        <v>0.13443570913945802</v>
      </c>
      <c r="S7" s="10" t="s">
        <v>48</v>
      </c>
      <c r="T7" s="11">
        <v>68766.179999999993</v>
      </c>
      <c r="Y7" t="str" cm="1">
        <f t="array" aca="1" ref="Y7:Y11" ca="1">OFFSET(S2,$Y$1,0,5)</f>
        <v>CUST_ID_013</v>
      </c>
      <c r="Z7" s="16" cm="1">
        <f t="array" aca="1" ref="Z7:Z11" ca="1">OFFSET(T2,$Y$1,0,5)</f>
        <v>748865</v>
      </c>
      <c r="AB7" s="10" t="s">
        <v>51</v>
      </c>
      <c r="AC7" s="12">
        <v>0.12904366162334999</v>
      </c>
      <c r="AF7" s="10" t="s">
        <v>30</v>
      </c>
      <c r="AG7" s="12">
        <v>1.9885362967163804E-2</v>
      </c>
      <c r="AI7" s="10" t="s">
        <v>30</v>
      </c>
      <c r="AJ7" s="12">
        <v>2.0061958190274443E-2</v>
      </c>
      <c r="AM7" s="17" t="s">
        <v>87</v>
      </c>
      <c r="AN7" s="6">
        <v>1045128.38</v>
      </c>
      <c r="AQ7" s="10" t="s">
        <v>36</v>
      </c>
      <c r="AR7" s="12">
        <v>0.29727440160161278</v>
      </c>
    </row>
    <row r="8" spans="2:44" x14ac:dyDescent="0.25">
      <c r="D8" s="10" t="s">
        <v>32</v>
      </c>
      <c r="E8" s="6">
        <v>27096396.860000007</v>
      </c>
      <c r="G8" s="13" t="str">
        <f>INDEX(D7:E12,MATCH(MAX(E7:E12),E7:E12,0),1)</f>
        <v>PROD_ID_002</v>
      </c>
      <c r="M8" s="10" t="s">
        <v>151</v>
      </c>
      <c r="N8" s="6">
        <v>8152.6302400000013</v>
      </c>
      <c r="O8" s="6">
        <v>1026.82374</v>
      </c>
      <c r="P8" s="4">
        <f t="shared" si="0"/>
        <v>0.12594999524963121</v>
      </c>
      <c r="S8" s="10" t="s">
        <v>52</v>
      </c>
      <c r="T8" s="11">
        <v>111504.3</v>
      </c>
      <c r="Y8" t="str">
        <f ca="1"/>
        <v>CUST_ID_014</v>
      </c>
      <c r="Z8" s="16">
        <f ca="1"/>
        <v>14979.72</v>
      </c>
      <c r="AB8" s="10" t="s">
        <v>59</v>
      </c>
      <c r="AC8" s="12">
        <v>0.10027105376734793</v>
      </c>
      <c r="AF8" s="10" t="s">
        <v>38</v>
      </c>
      <c r="AG8" s="12">
        <v>0.36931903572728442</v>
      </c>
      <c r="AI8" s="10" t="s">
        <v>38</v>
      </c>
      <c r="AJ8" s="12">
        <v>0.35735890480155985</v>
      </c>
      <c r="AM8" s="17" t="s">
        <v>72</v>
      </c>
      <c r="AN8" s="6">
        <v>1296628.5799999998</v>
      </c>
      <c r="AQ8" s="10" t="s">
        <v>58</v>
      </c>
      <c r="AR8" s="12">
        <v>0.14278124608074025</v>
      </c>
    </row>
    <row r="9" spans="2:44" x14ac:dyDescent="0.25">
      <c r="C9" s="7"/>
      <c r="D9" s="10" t="s">
        <v>56</v>
      </c>
      <c r="E9" s="6">
        <v>12052759.705000002</v>
      </c>
      <c r="G9" s="14"/>
      <c r="M9" s="10" t="s">
        <v>49</v>
      </c>
      <c r="N9" s="6">
        <v>10494.309959999999</v>
      </c>
      <c r="O9" s="6">
        <v>1485.0109600000001</v>
      </c>
      <c r="P9" s="4">
        <f t="shared" si="0"/>
        <v>0.14150629871427967</v>
      </c>
      <c r="S9" s="10" t="s">
        <v>55</v>
      </c>
      <c r="T9" s="11">
        <v>534168.75</v>
      </c>
      <c r="Y9" t="str">
        <f ca="1"/>
        <v>CUST_ID_015</v>
      </c>
      <c r="Z9" s="16">
        <f ca="1"/>
        <v>958131.25</v>
      </c>
      <c r="AB9" s="10" t="s">
        <v>54</v>
      </c>
      <c r="AC9" s="12">
        <v>0.1047451511238848</v>
      </c>
      <c r="AM9" s="17" t="s">
        <v>109</v>
      </c>
      <c r="AN9" s="6">
        <v>1282178.0249999999</v>
      </c>
      <c r="AQ9" s="10" t="s">
        <v>64</v>
      </c>
      <c r="AR9" s="12">
        <v>0.14771138454963931</v>
      </c>
    </row>
    <row r="10" spans="2:44" x14ac:dyDescent="0.25">
      <c r="D10" s="10" t="s">
        <v>61</v>
      </c>
      <c r="E10" s="6">
        <v>15110493.790000001</v>
      </c>
      <c r="G10" s="15">
        <f>INDEX(D7:E12,MATCH(MAX(E7:E12),E7:E12,0),2)</f>
        <v>27096396.860000007</v>
      </c>
      <c r="M10" s="10" t="s">
        <v>44</v>
      </c>
      <c r="N10" s="6">
        <v>8318.6461700000018</v>
      </c>
      <c r="O10" s="6">
        <v>1266.4881699999996</v>
      </c>
      <c r="P10" s="4">
        <f t="shared" si="0"/>
        <v>0.15224690942709002</v>
      </c>
      <c r="S10" s="10" t="s">
        <v>60</v>
      </c>
      <c r="T10" s="11">
        <v>1069847.1100000001</v>
      </c>
      <c r="Y10" t="str">
        <f ca="1"/>
        <v>CUST_ID_016</v>
      </c>
      <c r="Z10" s="16">
        <f ca="1"/>
        <v>1309271.71</v>
      </c>
      <c r="AB10" s="10" t="s">
        <v>65</v>
      </c>
      <c r="AC10" s="12">
        <v>0.15814916646300523</v>
      </c>
      <c r="AM10" s="17" t="s">
        <v>151</v>
      </c>
      <c r="AN10" s="6">
        <v>1026823.74</v>
      </c>
    </row>
    <row r="11" spans="2:44" x14ac:dyDescent="0.25">
      <c r="D11" s="10" t="s">
        <v>67</v>
      </c>
      <c r="E11" s="6">
        <v>12408442.024999999</v>
      </c>
      <c r="M11" s="10" t="s">
        <v>25</v>
      </c>
      <c r="N11" s="6">
        <v>6881.1927650000016</v>
      </c>
      <c r="O11" s="6">
        <v>993.29776500000025</v>
      </c>
      <c r="P11" s="4">
        <f t="shared" si="0"/>
        <v>0.14434964967879374</v>
      </c>
      <c r="S11" s="10" t="s">
        <v>66</v>
      </c>
      <c r="T11" s="11">
        <v>387618.75</v>
      </c>
      <c r="Y11" t="str">
        <f ca="1"/>
        <v>CUST_ID_017</v>
      </c>
      <c r="Z11" s="16">
        <f ca="1"/>
        <v>883053</v>
      </c>
      <c r="AB11" s="10" t="s">
        <v>29</v>
      </c>
      <c r="AC11" s="12">
        <v>0.11867923210822931</v>
      </c>
      <c r="AM11" s="17" t="s">
        <v>49</v>
      </c>
      <c r="AN11" s="6">
        <v>1485010.96</v>
      </c>
    </row>
    <row r="12" spans="2:44" x14ac:dyDescent="0.25">
      <c r="D12" s="10" t="s">
        <v>95</v>
      </c>
      <c r="E12" s="6">
        <v>14227983.529999999</v>
      </c>
      <c r="M12" s="10" t="s">
        <v>90</v>
      </c>
      <c r="N12" s="6">
        <v>5412.1038099999996</v>
      </c>
      <c r="O12" s="6">
        <v>502.49180999999993</v>
      </c>
      <c r="P12" s="4">
        <f t="shared" si="0"/>
        <v>9.284592972358377E-2</v>
      </c>
      <c r="S12" s="10" t="s">
        <v>71</v>
      </c>
      <c r="T12" s="11">
        <v>29976</v>
      </c>
      <c r="AC12" s="12"/>
      <c r="AM12" s="17" t="s">
        <v>44</v>
      </c>
      <c r="AN12" s="6">
        <v>1266488.1700000004</v>
      </c>
    </row>
    <row r="13" spans="2:44" x14ac:dyDescent="0.25">
      <c r="D13" s="10" t="s">
        <v>315</v>
      </c>
      <c r="E13" s="6">
        <v>92311094.750000015</v>
      </c>
      <c r="M13" s="10" t="s">
        <v>76</v>
      </c>
      <c r="N13" s="6">
        <v>7274.1777899999997</v>
      </c>
      <c r="O13" s="6">
        <v>1271.1402900000003</v>
      </c>
      <c r="P13" s="4">
        <f t="shared" si="0"/>
        <v>0.17474693727550483</v>
      </c>
      <c r="S13" s="10" t="s">
        <v>75</v>
      </c>
      <c r="T13" s="11">
        <v>206658</v>
      </c>
      <c r="AM13" s="17" t="s">
        <v>25</v>
      </c>
      <c r="AN13" s="6">
        <v>993297.76500000001</v>
      </c>
    </row>
    <row r="14" spans="2:44" x14ac:dyDescent="0.25">
      <c r="M14" s="10" t="s">
        <v>80</v>
      </c>
      <c r="N14" s="6">
        <v>9690.2036149999985</v>
      </c>
      <c r="O14" s="6">
        <v>1248.7841150000002</v>
      </c>
      <c r="P14" s="4">
        <f t="shared" si="0"/>
        <v>0.12887078173124644</v>
      </c>
      <c r="S14" s="10" t="s">
        <v>79</v>
      </c>
      <c r="T14" s="11">
        <v>683397</v>
      </c>
      <c r="AM14" s="17" t="s">
        <v>90</v>
      </c>
      <c r="AN14" s="6">
        <v>502491.80999999982</v>
      </c>
    </row>
    <row r="15" spans="2:44" x14ac:dyDescent="0.25">
      <c r="S15" s="10" t="s">
        <v>82</v>
      </c>
      <c r="T15" s="11">
        <v>748865</v>
      </c>
      <c r="AM15" s="17" t="s">
        <v>76</v>
      </c>
      <c r="AN15" s="6">
        <v>1271140.2900000003</v>
      </c>
    </row>
    <row r="16" spans="2:44" x14ac:dyDescent="0.25">
      <c r="S16" s="10" t="s">
        <v>84</v>
      </c>
      <c r="T16" s="11">
        <v>14979.72</v>
      </c>
      <c r="AM16" s="17" t="s">
        <v>80</v>
      </c>
      <c r="AN16" s="6">
        <v>1248784.115</v>
      </c>
    </row>
    <row r="17" spans="19:20" x14ac:dyDescent="0.25">
      <c r="S17" s="10" t="s">
        <v>86</v>
      </c>
      <c r="T17" s="11">
        <v>958131.25</v>
      </c>
    </row>
    <row r="18" spans="19:20" x14ac:dyDescent="0.25">
      <c r="S18" s="10" t="s">
        <v>89</v>
      </c>
      <c r="T18" s="11">
        <v>1309271.71</v>
      </c>
    </row>
    <row r="19" spans="19:20" x14ac:dyDescent="0.25">
      <c r="S19" s="10" t="s">
        <v>92</v>
      </c>
      <c r="T19" s="11">
        <v>883053</v>
      </c>
    </row>
    <row r="20" spans="19:20" x14ac:dyDescent="0.25">
      <c r="S20" s="10" t="s">
        <v>94</v>
      </c>
      <c r="T20" s="11">
        <v>79200.479999999996</v>
      </c>
    </row>
    <row r="21" spans="19:20" x14ac:dyDescent="0.25">
      <c r="S21" s="10" t="s">
        <v>98</v>
      </c>
      <c r="T21" s="11">
        <v>27972</v>
      </c>
    </row>
    <row r="22" spans="19:20" x14ac:dyDescent="0.25">
      <c r="S22" s="10" t="s">
        <v>100</v>
      </c>
      <c r="T22" s="11">
        <v>1533084</v>
      </c>
    </row>
    <row r="23" spans="19:20" x14ac:dyDescent="0.25">
      <c r="S23" s="10" t="s">
        <v>102</v>
      </c>
      <c r="T23" s="11">
        <v>1382376.45</v>
      </c>
    </row>
    <row r="24" spans="19:20" x14ac:dyDescent="0.25">
      <c r="S24" s="10" t="s">
        <v>104</v>
      </c>
      <c r="T24" s="11">
        <v>136560</v>
      </c>
    </row>
    <row r="25" spans="19:20" x14ac:dyDescent="0.25">
      <c r="S25" s="10" t="s">
        <v>106</v>
      </c>
      <c r="T25" s="11">
        <v>1016282.5</v>
      </c>
    </row>
    <row r="26" spans="19:20" x14ac:dyDescent="0.25">
      <c r="S26" s="10" t="s">
        <v>108</v>
      </c>
      <c r="T26" s="11">
        <v>808521.25</v>
      </c>
    </row>
    <row r="27" spans="19:20" x14ac:dyDescent="0.25">
      <c r="S27" s="10" t="s">
        <v>111</v>
      </c>
      <c r="T27" s="11">
        <v>74814.540000000008</v>
      </c>
    </row>
    <row r="28" spans="19:20" x14ac:dyDescent="0.25">
      <c r="S28" s="10" t="s">
        <v>113</v>
      </c>
      <c r="T28" s="11">
        <v>142690.04999999999</v>
      </c>
    </row>
    <row r="29" spans="19:20" x14ac:dyDescent="0.25">
      <c r="S29" s="10" t="s">
        <v>115</v>
      </c>
      <c r="T29" s="11">
        <v>2007975.5600000003</v>
      </c>
    </row>
    <row r="30" spans="19:20" x14ac:dyDescent="0.25">
      <c r="S30" s="10" t="s">
        <v>117</v>
      </c>
      <c r="T30" s="11">
        <v>1810193.52</v>
      </c>
    </row>
    <row r="31" spans="19:20" x14ac:dyDescent="0.25">
      <c r="S31" s="10" t="s">
        <v>119</v>
      </c>
      <c r="T31" s="11">
        <v>338445</v>
      </c>
    </row>
    <row r="32" spans="19:20" x14ac:dyDescent="0.25">
      <c r="S32" s="10" t="s">
        <v>121</v>
      </c>
      <c r="T32" s="11">
        <v>409325</v>
      </c>
    </row>
    <row r="33" spans="19:20" x14ac:dyDescent="0.25">
      <c r="S33" s="10" t="s">
        <v>123</v>
      </c>
      <c r="T33" s="11">
        <v>488503.04000000004</v>
      </c>
    </row>
    <row r="34" spans="19:20" x14ac:dyDescent="0.25">
      <c r="S34" s="10" t="s">
        <v>125</v>
      </c>
      <c r="T34" s="11">
        <v>1018749</v>
      </c>
    </row>
    <row r="35" spans="19:20" x14ac:dyDescent="0.25">
      <c r="S35" s="10" t="s">
        <v>127</v>
      </c>
      <c r="T35" s="11">
        <v>1690602.02</v>
      </c>
    </row>
    <row r="36" spans="19:20" x14ac:dyDescent="0.25">
      <c r="S36" s="10" t="s">
        <v>129</v>
      </c>
      <c r="T36" s="11">
        <v>1111753.82</v>
      </c>
    </row>
    <row r="37" spans="19:20" x14ac:dyDescent="0.25">
      <c r="S37" s="10" t="s">
        <v>131</v>
      </c>
      <c r="T37" s="11">
        <v>1154531.3999999999</v>
      </c>
    </row>
    <row r="38" spans="19:20" x14ac:dyDescent="0.25">
      <c r="S38" s="10" t="s">
        <v>133</v>
      </c>
      <c r="T38" s="11">
        <v>74108.399999999994</v>
      </c>
    </row>
    <row r="39" spans="19:20" x14ac:dyDescent="0.25">
      <c r="S39" s="10" t="s">
        <v>135</v>
      </c>
      <c r="T39" s="11">
        <v>1120032.8199999998</v>
      </c>
    </row>
    <row r="40" spans="19:20" x14ac:dyDescent="0.25">
      <c r="S40" s="10" t="s">
        <v>137</v>
      </c>
      <c r="T40" s="11">
        <v>54236.7</v>
      </c>
    </row>
    <row r="41" spans="19:20" x14ac:dyDescent="0.25">
      <c r="S41" s="10" t="s">
        <v>139</v>
      </c>
      <c r="T41" s="11">
        <v>34574.25</v>
      </c>
    </row>
    <row r="42" spans="19:20" x14ac:dyDescent="0.25">
      <c r="S42" s="10" t="s">
        <v>141</v>
      </c>
      <c r="T42" s="11">
        <v>2873296.3000000003</v>
      </c>
    </row>
    <row r="43" spans="19:20" x14ac:dyDescent="0.25">
      <c r="S43" s="10" t="s">
        <v>143</v>
      </c>
      <c r="T43" s="11">
        <v>621059.85</v>
      </c>
    </row>
    <row r="44" spans="19:20" x14ac:dyDescent="0.25">
      <c r="S44" s="10" t="s">
        <v>145</v>
      </c>
      <c r="T44" s="11">
        <v>1312997.93</v>
      </c>
    </row>
    <row r="45" spans="19:20" x14ac:dyDescent="0.25">
      <c r="S45" s="10" t="s">
        <v>147</v>
      </c>
      <c r="T45" s="11">
        <v>800439.11999999988</v>
      </c>
    </row>
    <row r="46" spans="19:20" x14ac:dyDescent="0.25">
      <c r="S46" s="10" t="s">
        <v>149</v>
      </c>
      <c r="T46" s="11">
        <v>107422.79999999999</v>
      </c>
    </row>
    <row r="47" spans="19:20" x14ac:dyDescent="0.25">
      <c r="S47" s="10" t="s">
        <v>152</v>
      </c>
      <c r="T47" s="11">
        <v>8653.5</v>
      </c>
    </row>
    <row r="48" spans="19:20" x14ac:dyDescent="0.25">
      <c r="S48" s="10" t="s">
        <v>154</v>
      </c>
      <c r="T48" s="11">
        <v>51938.324999999997</v>
      </c>
    </row>
    <row r="49" spans="19:20" x14ac:dyDescent="0.25">
      <c r="S49" s="10" t="s">
        <v>156</v>
      </c>
      <c r="T49" s="11">
        <v>1574073.79</v>
      </c>
    </row>
    <row r="50" spans="19:20" x14ac:dyDescent="0.25">
      <c r="S50" s="10" t="s">
        <v>159</v>
      </c>
      <c r="T50" s="11">
        <v>866482.2</v>
      </c>
    </row>
    <row r="51" spans="19:20" x14ac:dyDescent="0.25">
      <c r="S51" s="10" t="s">
        <v>161</v>
      </c>
      <c r="T51" s="11">
        <v>384703.8</v>
      </c>
    </row>
    <row r="52" spans="19:20" x14ac:dyDescent="0.25">
      <c r="S52" s="10" t="s">
        <v>163</v>
      </c>
      <c r="T52" s="11">
        <v>426630</v>
      </c>
    </row>
    <row r="53" spans="19:20" x14ac:dyDescent="0.25">
      <c r="S53" s="10" t="s">
        <v>165</v>
      </c>
      <c r="T53" s="11">
        <v>1166780</v>
      </c>
    </row>
    <row r="54" spans="19:20" x14ac:dyDescent="0.25">
      <c r="S54" s="10" t="s">
        <v>167</v>
      </c>
      <c r="T54" s="11">
        <v>1900394.87</v>
      </c>
    </row>
    <row r="55" spans="19:20" x14ac:dyDescent="0.25">
      <c r="S55" s="10" t="s">
        <v>169</v>
      </c>
      <c r="T55" s="11">
        <v>295943.75</v>
      </c>
    </row>
    <row r="56" spans="19:20" x14ac:dyDescent="0.25">
      <c r="S56" s="10" t="s">
        <v>171</v>
      </c>
      <c r="T56" s="11">
        <v>1579878.1700000002</v>
      </c>
    </row>
    <row r="57" spans="19:20" x14ac:dyDescent="0.25">
      <c r="S57" s="10" t="s">
        <v>173</v>
      </c>
      <c r="T57" s="11">
        <v>397464.25</v>
      </c>
    </row>
    <row r="58" spans="19:20" x14ac:dyDescent="0.25">
      <c r="S58" s="10" t="s">
        <v>175</v>
      </c>
      <c r="T58" s="11">
        <v>1170498.71</v>
      </c>
    </row>
    <row r="59" spans="19:20" x14ac:dyDescent="0.25">
      <c r="S59" s="10" t="s">
        <v>177</v>
      </c>
      <c r="T59" s="11">
        <v>737574.57000000007</v>
      </c>
    </row>
    <row r="60" spans="19:20" x14ac:dyDescent="0.25">
      <c r="S60" s="10" t="s">
        <v>179</v>
      </c>
      <c r="T60" s="11">
        <v>409275</v>
      </c>
    </row>
    <row r="61" spans="19:20" x14ac:dyDescent="0.25">
      <c r="S61" s="10" t="s">
        <v>181</v>
      </c>
      <c r="T61" s="11">
        <v>1098393.3700000001</v>
      </c>
    </row>
    <row r="62" spans="19:20" x14ac:dyDescent="0.25">
      <c r="S62" s="10" t="s">
        <v>183</v>
      </c>
      <c r="T62" s="11">
        <v>116156.28</v>
      </c>
    </row>
    <row r="63" spans="19:20" x14ac:dyDescent="0.25">
      <c r="S63" s="10" t="s">
        <v>184</v>
      </c>
      <c r="T63" s="11">
        <v>693171</v>
      </c>
    </row>
    <row r="64" spans="19:20" x14ac:dyDescent="0.25">
      <c r="S64" s="10" t="s">
        <v>186</v>
      </c>
      <c r="T64" s="11">
        <v>912861</v>
      </c>
    </row>
    <row r="65" spans="19:20" x14ac:dyDescent="0.25">
      <c r="S65" s="10" t="s">
        <v>188</v>
      </c>
      <c r="T65" s="11">
        <v>2120586</v>
      </c>
    </row>
    <row r="66" spans="19:20" x14ac:dyDescent="0.25">
      <c r="S66" s="10" t="s">
        <v>190</v>
      </c>
      <c r="T66" s="11">
        <v>817309.98</v>
      </c>
    </row>
    <row r="67" spans="19:20" x14ac:dyDescent="0.25">
      <c r="S67" s="10" t="s">
        <v>192</v>
      </c>
      <c r="T67" s="11">
        <v>1993805.76</v>
      </c>
    </row>
    <row r="68" spans="19:20" x14ac:dyDescent="0.25">
      <c r="S68" s="10" t="s">
        <v>194</v>
      </c>
      <c r="T68" s="11">
        <v>1662455.07</v>
      </c>
    </row>
    <row r="69" spans="19:20" x14ac:dyDescent="0.25">
      <c r="S69" s="10" t="s">
        <v>196</v>
      </c>
      <c r="T69" s="11">
        <v>72521.16</v>
      </c>
    </row>
    <row r="70" spans="19:20" x14ac:dyDescent="0.25">
      <c r="S70" s="10" t="s">
        <v>198</v>
      </c>
      <c r="T70" s="11">
        <v>206852.5</v>
      </c>
    </row>
    <row r="71" spans="19:20" x14ac:dyDescent="0.25">
      <c r="S71" s="10" t="s">
        <v>200</v>
      </c>
      <c r="T71" s="11">
        <v>1685310</v>
      </c>
    </row>
    <row r="72" spans="19:20" x14ac:dyDescent="0.25">
      <c r="S72" s="10" t="s">
        <v>201</v>
      </c>
      <c r="T72" s="11">
        <v>1934637</v>
      </c>
    </row>
    <row r="73" spans="19:20" x14ac:dyDescent="0.25">
      <c r="S73" s="10" t="s">
        <v>203</v>
      </c>
      <c r="T73" s="11">
        <v>18709.080000000002</v>
      </c>
    </row>
    <row r="74" spans="19:20" x14ac:dyDescent="0.25">
      <c r="S74" s="10" t="s">
        <v>205</v>
      </c>
      <c r="T74" s="11">
        <v>1186033.1800000002</v>
      </c>
    </row>
    <row r="75" spans="19:20" x14ac:dyDescent="0.25">
      <c r="S75" s="10" t="s">
        <v>207</v>
      </c>
      <c r="T75" s="11">
        <v>1158353.75</v>
      </c>
    </row>
    <row r="76" spans="19:20" x14ac:dyDescent="0.25">
      <c r="S76" s="10" t="s">
        <v>209</v>
      </c>
      <c r="T76" s="11">
        <v>1038082.5</v>
      </c>
    </row>
    <row r="77" spans="19:20" x14ac:dyDescent="0.25">
      <c r="S77" s="10" t="s">
        <v>211</v>
      </c>
      <c r="T77" s="11">
        <v>2253453</v>
      </c>
    </row>
    <row r="78" spans="19:20" x14ac:dyDescent="0.25">
      <c r="S78" s="10" t="s">
        <v>213</v>
      </c>
      <c r="T78" s="11">
        <v>17082.599999999999</v>
      </c>
    </row>
    <row r="79" spans="19:20" x14ac:dyDescent="0.25">
      <c r="S79" s="10" t="s">
        <v>215</v>
      </c>
      <c r="T79" s="11">
        <v>14452.68</v>
      </c>
    </row>
    <row r="80" spans="19:20" x14ac:dyDescent="0.25">
      <c r="S80" s="10" t="s">
        <v>217</v>
      </c>
      <c r="T80" s="11">
        <v>1507683</v>
      </c>
    </row>
    <row r="81" spans="19:20" x14ac:dyDescent="0.25">
      <c r="S81" s="10" t="s">
        <v>219</v>
      </c>
      <c r="T81" s="11">
        <v>156048.75</v>
      </c>
    </row>
    <row r="82" spans="19:20" x14ac:dyDescent="0.25">
      <c r="S82" s="10" t="s">
        <v>220</v>
      </c>
      <c r="T82" s="11">
        <v>1117440</v>
      </c>
    </row>
    <row r="83" spans="19:20" x14ac:dyDescent="0.25">
      <c r="S83" s="10" t="s">
        <v>221</v>
      </c>
      <c r="T83" s="11">
        <v>47897.1</v>
      </c>
    </row>
    <row r="84" spans="19:20" x14ac:dyDescent="0.25">
      <c r="S84" s="10" t="s">
        <v>223</v>
      </c>
      <c r="T84" s="11">
        <v>9811.7999999999993</v>
      </c>
    </row>
    <row r="85" spans="19:20" x14ac:dyDescent="0.25">
      <c r="S85" s="10" t="s">
        <v>225</v>
      </c>
      <c r="T85" s="11">
        <v>39917.760000000002</v>
      </c>
    </row>
    <row r="86" spans="19:20" x14ac:dyDescent="0.25">
      <c r="S86" s="10" t="s">
        <v>227</v>
      </c>
      <c r="T86" s="11">
        <v>44736.12</v>
      </c>
    </row>
    <row r="87" spans="19:20" x14ac:dyDescent="0.25">
      <c r="S87" s="10" t="s">
        <v>230</v>
      </c>
      <c r="T87" s="11">
        <v>910823.125</v>
      </c>
    </row>
    <row r="88" spans="19:20" x14ac:dyDescent="0.25">
      <c r="S88" s="10" t="s">
        <v>232</v>
      </c>
      <c r="T88" s="11">
        <v>1017468</v>
      </c>
    </row>
    <row r="89" spans="19:20" x14ac:dyDescent="0.25">
      <c r="S89" s="10" t="s">
        <v>233</v>
      </c>
      <c r="T89" s="11">
        <v>100561.95</v>
      </c>
    </row>
    <row r="90" spans="19:20" x14ac:dyDescent="0.25">
      <c r="S90" s="10" t="s">
        <v>234</v>
      </c>
      <c r="T90" s="11">
        <v>52992.479999999996</v>
      </c>
    </row>
    <row r="91" spans="19:20" x14ac:dyDescent="0.25">
      <c r="S91" s="10" t="s">
        <v>236</v>
      </c>
      <c r="T91" s="11">
        <v>22302.240000000002</v>
      </c>
    </row>
    <row r="92" spans="19:20" x14ac:dyDescent="0.25">
      <c r="S92" s="10" t="s">
        <v>238</v>
      </c>
      <c r="T92" s="11">
        <v>105265.20000000001</v>
      </c>
    </row>
    <row r="93" spans="19:20" x14ac:dyDescent="0.25">
      <c r="S93" s="10" t="s">
        <v>240</v>
      </c>
      <c r="T93" s="11">
        <v>79985.7</v>
      </c>
    </row>
    <row r="94" spans="19:20" x14ac:dyDescent="0.25">
      <c r="S94" s="10" t="s">
        <v>242</v>
      </c>
      <c r="T94" s="11">
        <v>128880</v>
      </c>
    </row>
    <row r="95" spans="19:20" x14ac:dyDescent="0.25">
      <c r="S95" s="10" t="s">
        <v>244</v>
      </c>
      <c r="T95" s="11">
        <v>1323443.55</v>
      </c>
    </row>
    <row r="96" spans="19:20" x14ac:dyDescent="0.25">
      <c r="S96" s="10" t="s">
        <v>245</v>
      </c>
      <c r="T96" s="11">
        <v>90956.25</v>
      </c>
    </row>
    <row r="97" spans="19:20" x14ac:dyDescent="0.25">
      <c r="S97" s="10" t="s">
        <v>247</v>
      </c>
      <c r="T97" s="11">
        <v>38021.399999999994</v>
      </c>
    </row>
    <row r="98" spans="19:20" x14ac:dyDescent="0.25">
      <c r="S98" s="10" t="s">
        <v>249</v>
      </c>
      <c r="T98" s="11">
        <v>37651.5</v>
      </c>
    </row>
    <row r="99" spans="19:20" x14ac:dyDescent="0.25">
      <c r="S99" s="10" t="s">
        <v>251</v>
      </c>
      <c r="T99" s="11">
        <v>175260</v>
      </c>
    </row>
    <row r="100" spans="19:20" x14ac:dyDescent="0.25">
      <c r="S100" s="10" t="s">
        <v>253</v>
      </c>
      <c r="T100" s="11">
        <v>32840.160000000003</v>
      </c>
    </row>
    <row r="101" spans="19:20" x14ac:dyDescent="0.25">
      <c r="S101" s="10" t="s">
        <v>254</v>
      </c>
      <c r="T101" s="11">
        <v>1104619.8700000001</v>
      </c>
    </row>
    <row r="102" spans="19:20" x14ac:dyDescent="0.25">
      <c r="S102" s="10" t="s">
        <v>255</v>
      </c>
      <c r="T102" s="11">
        <v>414260</v>
      </c>
    </row>
    <row r="103" spans="19:20" x14ac:dyDescent="0.25">
      <c r="S103" s="10" t="s">
        <v>256</v>
      </c>
      <c r="T103" s="11">
        <v>1035625.5</v>
      </c>
    </row>
    <row r="104" spans="19:20" x14ac:dyDescent="0.25">
      <c r="S104" s="10" t="s">
        <v>257</v>
      </c>
      <c r="T104" s="11">
        <v>356250</v>
      </c>
    </row>
    <row r="105" spans="19:20" x14ac:dyDescent="0.25">
      <c r="S105" s="10" t="s">
        <v>259</v>
      </c>
      <c r="T105" s="11">
        <v>22256.324999999997</v>
      </c>
    </row>
    <row r="106" spans="19:20" x14ac:dyDescent="0.25">
      <c r="S106" s="10" t="s">
        <v>261</v>
      </c>
      <c r="T106" s="11">
        <v>28795.95</v>
      </c>
    </row>
    <row r="107" spans="19:20" x14ac:dyDescent="0.25">
      <c r="S107" s="10" t="s">
        <v>263</v>
      </c>
      <c r="T107" s="11">
        <v>790966.25</v>
      </c>
    </row>
    <row r="108" spans="19:20" x14ac:dyDescent="0.25">
      <c r="S108" s="10" t="s">
        <v>264</v>
      </c>
      <c r="T108" s="11">
        <v>39432</v>
      </c>
    </row>
    <row r="109" spans="19:20" x14ac:dyDescent="0.25">
      <c r="S109" s="10" t="s">
        <v>265</v>
      </c>
      <c r="T109" s="11">
        <v>32837.699999999997</v>
      </c>
    </row>
    <row r="110" spans="19:20" x14ac:dyDescent="0.25">
      <c r="S110" s="10" t="s">
        <v>267</v>
      </c>
      <c r="T110" s="11">
        <v>76821.75</v>
      </c>
    </row>
    <row r="111" spans="19:20" x14ac:dyDescent="0.25">
      <c r="S111" s="10" t="s">
        <v>268</v>
      </c>
      <c r="T111" s="11">
        <v>23626.799999999999</v>
      </c>
    </row>
    <row r="112" spans="19:20" x14ac:dyDescent="0.25">
      <c r="S112" s="10" t="s">
        <v>269</v>
      </c>
      <c r="T112" s="11">
        <v>55561.32</v>
      </c>
    </row>
    <row r="113" spans="19:20" x14ac:dyDescent="0.25">
      <c r="S113" s="10" t="s">
        <v>270</v>
      </c>
      <c r="T113" s="11">
        <v>45238.8</v>
      </c>
    </row>
    <row r="114" spans="19:20" x14ac:dyDescent="0.25">
      <c r="S114" s="10" t="s">
        <v>271</v>
      </c>
      <c r="T114" s="11">
        <v>127970.25</v>
      </c>
    </row>
    <row r="115" spans="19:20" x14ac:dyDescent="0.25">
      <c r="S115" s="10" t="s">
        <v>272</v>
      </c>
      <c r="T115" s="11">
        <v>18161.400000000001</v>
      </c>
    </row>
    <row r="116" spans="19:20" x14ac:dyDescent="0.25">
      <c r="S116" s="10" t="s">
        <v>273</v>
      </c>
      <c r="T116" s="11">
        <v>60088.68</v>
      </c>
    </row>
    <row r="117" spans="19:20" x14ac:dyDescent="0.25">
      <c r="S117" s="10" t="s">
        <v>274</v>
      </c>
      <c r="T117" s="11">
        <v>865668.75</v>
      </c>
    </row>
    <row r="118" spans="19:20" x14ac:dyDescent="0.25">
      <c r="S118" s="10" t="s">
        <v>275</v>
      </c>
      <c r="T118" s="11">
        <v>2908284</v>
      </c>
    </row>
    <row r="119" spans="19:20" x14ac:dyDescent="0.25">
      <c r="S119" s="10" t="s">
        <v>276</v>
      </c>
      <c r="T119" s="11">
        <v>352536.25</v>
      </c>
    </row>
    <row r="120" spans="19:20" x14ac:dyDescent="0.25">
      <c r="S120" s="10" t="s">
        <v>277</v>
      </c>
      <c r="T120" s="11">
        <v>313211.25</v>
      </c>
    </row>
    <row r="121" spans="19:20" x14ac:dyDescent="0.25">
      <c r="S121" s="10" t="s">
        <v>278</v>
      </c>
      <c r="T121" s="11">
        <v>44145.36</v>
      </c>
    </row>
    <row r="122" spans="19:20" x14ac:dyDescent="0.25">
      <c r="S122" s="10" t="s">
        <v>279</v>
      </c>
      <c r="T122" s="11">
        <v>68634.720000000001</v>
      </c>
    </row>
    <row r="123" spans="19:20" x14ac:dyDescent="0.25">
      <c r="S123" s="10" t="s">
        <v>280</v>
      </c>
      <c r="T123" s="11">
        <v>1464775.5</v>
      </c>
    </row>
    <row r="124" spans="19:20" x14ac:dyDescent="0.25">
      <c r="S124" s="10" t="s">
        <v>281</v>
      </c>
      <c r="T124" s="11">
        <v>965142.5</v>
      </c>
    </row>
    <row r="125" spans="19:20" x14ac:dyDescent="0.25">
      <c r="S125" s="10" t="s">
        <v>282</v>
      </c>
      <c r="T125" s="11">
        <v>33886.44</v>
      </c>
    </row>
    <row r="126" spans="19:20" x14ac:dyDescent="0.25">
      <c r="S126" s="10" t="s">
        <v>283</v>
      </c>
      <c r="T126" s="11">
        <v>28434</v>
      </c>
    </row>
    <row r="127" spans="19:20" x14ac:dyDescent="0.25">
      <c r="S127" s="10" t="s">
        <v>284</v>
      </c>
      <c r="T127" s="11">
        <v>280848.75</v>
      </c>
    </row>
    <row r="128" spans="19:20" x14ac:dyDescent="0.25">
      <c r="S128" s="10" t="s">
        <v>285</v>
      </c>
      <c r="T128" s="11">
        <v>432396</v>
      </c>
    </row>
    <row r="129" spans="19:20" x14ac:dyDescent="0.25">
      <c r="S129" s="10" t="s">
        <v>286</v>
      </c>
      <c r="T129" s="11">
        <v>1317144</v>
      </c>
    </row>
    <row r="130" spans="19:20" x14ac:dyDescent="0.25">
      <c r="S130" s="10" t="s">
        <v>287</v>
      </c>
      <c r="T130" s="11">
        <v>792408</v>
      </c>
    </row>
    <row r="131" spans="19:20" x14ac:dyDescent="0.25">
      <c r="S131" s="10" t="s">
        <v>288</v>
      </c>
      <c r="T131" s="11">
        <v>48264.36</v>
      </c>
    </row>
    <row r="132" spans="19:20" x14ac:dyDescent="0.25">
      <c r="S132" s="10" t="s">
        <v>289</v>
      </c>
      <c r="T132" s="11">
        <v>249012.5</v>
      </c>
    </row>
    <row r="133" spans="19:20" x14ac:dyDescent="0.25">
      <c r="S133" s="10" t="s">
        <v>290</v>
      </c>
      <c r="T133" s="11">
        <v>57994.8</v>
      </c>
    </row>
    <row r="134" spans="19:20" x14ac:dyDescent="0.25">
      <c r="S134" s="10" t="s">
        <v>291</v>
      </c>
      <c r="T134" s="11">
        <v>26199.599999999999</v>
      </c>
    </row>
    <row r="135" spans="19:20" x14ac:dyDescent="0.25">
      <c r="S135" s="10" t="s">
        <v>292</v>
      </c>
      <c r="T135" s="11">
        <v>34315.32</v>
      </c>
    </row>
    <row r="136" spans="19:20" x14ac:dyDescent="0.25">
      <c r="S136" s="10" t="s">
        <v>293</v>
      </c>
      <c r="T136" s="11">
        <v>543015</v>
      </c>
    </row>
    <row r="137" spans="19:20" x14ac:dyDescent="0.25">
      <c r="S137" s="10" t="s">
        <v>294</v>
      </c>
      <c r="T137" s="11">
        <v>18573.75</v>
      </c>
    </row>
    <row r="138" spans="19:20" x14ac:dyDescent="0.25">
      <c r="S138" s="10" t="s">
        <v>295</v>
      </c>
      <c r="T138" s="11">
        <v>62122.35</v>
      </c>
    </row>
    <row r="139" spans="19:20" x14ac:dyDescent="0.25">
      <c r="S139" s="10" t="s">
        <v>296</v>
      </c>
      <c r="T139" s="11">
        <v>60523.65</v>
      </c>
    </row>
    <row r="140" spans="19:20" x14ac:dyDescent="0.25">
      <c r="S140" s="10" t="s">
        <v>297</v>
      </c>
      <c r="T140" s="11">
        <v>392952.5</v>
      </c>
    </row>
    <row r="141" spans="19:20" x14ac:dyDescent="0.25">
      <c r="S141" s="10" t="s">
        <v>298</v>
      </c>
      <c r="T141" s="11">
        <v>49756.649999999994</v>
      </c>
    </row>
    <row r="142" spans="19:20" x14ac:dyDescent="0.25">
      <c r="S142" s="10" t="s">
        <v>299</v>
      </c>
      <c r="T142" s="11">
        <v>22731.300000000003</v>
      </c>
    </row>
    <row r="143" spans="19:20" x14ac:dyDescent="0.25">
      <c r="S143" s="10" t="s">
        <v>300</v>
      </c>
      <c r="T143" s="11">
        <v>733491</v>
      </c>
    </row>
    <row r="144" spans="19:20" x14ac:dyDescent="0.25">
      <c r="S144" s="10" t="s">
        <v>301</v>
      </c>
      <c r="T144" s="11">
        <v>58479.66</v>
      </c>
    </row>
    <row r="145" spans="19:20" x14ac:dyDescent="0.25">
      <c r="S145" s="10" t="s">
        <v>302</v>
      </c>
      <c r="T145" s="11">
        <v>371647.5</v>
      </c>
    </row>
    <row r="146" spans="19:20" x14ac:dyDescent="0.25">
      <c r="S146" s="10" t="s">
        <v>303</v>
      </c>
      <c r="T146" s="11">
        <v>1190898</v>
      </c>
    </row>
    <row r="147" spans="19:20" x14ac:dyDescent="0.25">
      <c r="S147" s="10" t="s">
        <v>304</v>
      </c>
      <c r="T147" s="11">
        <v>62485.8</v>
      </c>
    </row>
    <row r="148" spans="19:20" x14ac:dyDescent="0.25">
      <c r="S148" s="10" t="s">
        <v>305</v>
      </c>
      <c r="T148" s="11">
        <v>684630</v>
      </c>
    </row>
    <row r="149" spans="19:20" x14ac:dyDescent="0.25">
      <c r="S149" s="10" t="s">
        <v>306</v>
      </c>
      <c r="T149" s="11">
        <v>39780.720000000001</v>
      </c>
    </row>
    <row r="150" spans="19:20" x14ac:dyDescent="0.25">
      <c r="S150" s="10" t="s">
        <v>307</v>
      </c>
      <c r="T150" s="11">
        <v>370867.5</v>
      </c>
    </row>
    <row r="151" spans="19:20" x14ac:dyDescent="0.25">
      <c r="S151" s="10" t="s">
        <v>308</v>
      </c>
      <c r="T151" s="11">
        <v>861435</v>
      </c>
    </row>
    <row r="152" spans="19:20" x14ac:dyDescent="0.25">
      <c r="S152" s="10" t="s">
        <v>309</v>
      </c>
      <c r="T152" s="11">
        <v>88198.875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A1BEF-0D1C-4FF2-8E79-F4EB2C4007F8}">
  <dimension ref="V1"/>
  <sheetViews>
    <sheetView tabSelected="1" zoomScale="74" zoomScaleNormal="58" workbookViewId="0">
      <selection activeCell="Y33" sqref="Y33"/>
    </sheetView>
  </sheetViews>
  <sheetFormatPr defaultRowHeight="15" x14ac:dyDescent="0.25"/>
  <sheetData>
    <row r="1" spans="22:22" x14ac:dyDescent="0.25">
      <c r="V1">
        <v>38</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croll Bar 1">
              <controlPr defaultSize="0" autoPict="0">
                <anchor moveWithCells="1">
                  <from>
                    <xdr:col>10</xdr:col>
                    <xdr:colOff>523875</xdr:colOff>
                    <xdr:row>20</xdr:row>
                    <xdr:rowOff>66675</xdr:rowOff>
                  </from>
                  <to>
                    <xdr:col>11</xdr:col>
                    <xdr:colOff>123825</xdr:colOff>
                    <xdr:row>28</xdr:row>
                    <xdr:rowOff>38100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49A7B-8C43-42B2-80CA-32822618BF15}">
  <dimension ref="B2:I15"/>
  <sheetViews>
    <sheetView workbookViewId="0">
      <selection activeCell="I8" sqref="I8"/>
    </sheetView>
  </sheetViews>
  <sheetFormatPr defaultRowHeight="15" x14ac:dyDescent="0.25"/>
  <cols>
    <col min="2" max="2" width="13.140625" bestFit="1" customWidth="1"/>
    <col min="3" max="3" width="7.28515625" bestFit="1" customWidth="1"/>
    <col min="4" max="4" width="11.5703125" bestFit="1" customWidth="1"/>
    <col min="7" max="7" width="16.28515625" customWidth="1"/>
    <col min="9" max="9" width="11.28515625" customWidth="1"/>
  </cols>
  <sheetData>
    <row r="2" spans="2:9" x14ac:dyDescent="0.25">
      <c r="B2" s="9" t="s">
        <v>310</v>
      </c>
    </row>
    <row r="3" spans="2:9" x14ac:dyDescent="0.25">
      <c r="B3" s="9" t="s">
        <v>19</v>
      </c>
      <c r="C3" s="9" t="s">
        <v>17</v>
      </c>
      <c r="D3" t="s">
        <v>320</v>
      </c>
      <c r="G3" s="19" t="s">
        <v>19</v>
      </c>
      <c r="H3" s="19" t="s">
        <v>17</v>
      </c>
      <c r="I3" s="19" t="s">
        <v>320</v>
      </c>
    </row>
    <row r="4" spans="2:9" x14ac:dyDescent="0.25">
      <c r="B4" t="s">
        <v>97</v>
      </c>
      <c r="C4">
        <v>2022</v>
      </c>
      <c r="D4" s="6">
        <v>14227983.529999999</v>
      </c>
      <c r="G4" s="14" t="s">
        <v>97</v>
      </c>
      <c r="H4" t="s">
        <v>321</v>
      </c>
      <c r="I4" s="6">
        <v>3519132.5300000003</v>
      </c>
    </row>
    <row r="5" spans="2:9" x14ac:dyDescent="0.25">
      <c r="B5" t="s">
        <v>70</v>
      </c>
      <c r="C5">
        <v>2022</v>
      </c>
      <c r="D5" s="6">
        <v>12408442.024999999</v>
      </c>
      <c r="G5" s="18" t="s">
        <v>97</v>
      </c>
      <c r="H5" t="s">
        <v>322</v>
      </c>
      <c r="I5" s="6">
        <v>14227983.529999997</v>
      </c>
    </row>
    <row r="6" spans="2:9" x14ac:dyDescent="0.25">
      <c r="B6" t="s">
        <v>28</v>
      </c>
      <c r="C6">
        <v>2022</v>
      </c>
      <c r="D6" s="6">
        <v>11415018.840000002</v>
      </c>
      <c r="G6" s="14" t="s">
        <v>70</v>
      </c>
      <c r="H6" t="s">
        <v>321</v>
      </c>
      <c r="I6" s="6">
        <v>1406865.86</v>
      </c>
    </row>
    <row r="7" spans="2:9" x14ac:dyDescent="0.25">
      <c r="B7" t="s">
        <v>36</v>
      </c>
      <c r="C7">
        <v>2022</v>
      </c>
      <c r="D7" s="6">
        <v>27096396.860000007</v>
      </c>
      <c r="G7" s="18" t="s">
        <v>70</v>
      </c>
      <c r="H7" t="s">
        <v>322</v>
      </c>
      <c r="I7" s="6">
        <v>12408442.025000002</v>
      </c>
    </row>
    <row r="8" spans="2:9" x14ac:dyDescent="0.25">
      <c r="B8" t="s">
        <v>58</v>
      </c>
      <c r="C8">
        <v>2022</v>
      </c>
      <c r="D8" s="6">
        <v>12052759.705000002</v>
      </c>
      <c r="G8" s="14" t="s">
        <v>28</v>
      </c>
      <c r="H8" t="s">
        <v>321</v>
      </c>
      <c r="I8" s="6">
        <v>3975783.0400000005</v>
      </c>
    </row>
    <row r="9" spans="2:9" x14ac:dyDescent="0.25">
      <c r="B9" t="s">
        <v>64</v>
      </c>
      <c r="C9">
        <v>2022</v>
      </c>
      <c r="D9" s="6">
        <v>15110493.790000001</v>
      </c>
      <c r="G9" s="18" t="s">
        <v>28</v>
      </c>
      <c r="H9" t="s">
        <v>322</v>
      </c>
      <c r="I9" s="6">
        <v>11415018.839999996</v>
      </c>
    </row>
    <row r="10" spans="2:9" x14ac:dyDescent="0.25">
      <c r="G10" s="14" t="s">
        <v>36</v>
      </c>
      <c r="H10" t="s">
        <v>321</v>
      </c>
      <c r="I10" s="6">
        <v>5914747.0900000008</v>
      </c>
    </row>
    <row r="11" spans="2:9" x14ac:dyDescent="0.25">
      <c r="G11" s="18" t="s">
        <v>36</v>
      </c>
      <c r="H11" t="s">
        <v>322</v>
      </c>
      <c r="I11" s="6">
        <v>27096396.860000007</v>
      </c>
    </row>
    <row r="12" spans="2:9" x14ac:dyDescent="0.25">
      <c r="G12" s="14" t="s">
        <v>58</v>
      </c>
      <c r="H12" t="s">
        <v>321</v>
      </c>
      <c r="I12" s="6">
        <v>6197299.7599999998</v>
      </c>
    </row>
    <row r="13" spans="2:9" x14ac:dyDescent="0.25">
      <c r="G13" s="18" t="s">
        <v>58</v>
      </c>
      <c r="H13" t="s">
        <v>322</v>
      </c>
      <c r="I13" s="6">
        <v>12052759.705</v>
      </c>
    </row>
    <row r="14" spans="2:9" x14ac:dyDescent="0.25">
      <c r="G14" s="14" t="s">
        <v>64</v>
      </c>
      <c r="H14" t="s">
        <v>321</v>
      </c>
      <c r="I14" s="6">
        <v>5401427.2300000004</v>
      </c>
    </row>
    <row r="15" spans="2:9" x14ac:dyDescent="0.25">
      <c r="G15" s="18" t="s">
        <v>64</v>
      </c>
      <c r="H15" t="s">
        <v>322</v>
      </c>
      <c r="I15" s="6">
        <v>15110493.789999997</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vt:lpstr>
      <vt:lpstr>Dashboard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SHYAM SONI</cp:lastModifiedBy>
  <dcterms:created xsi:type="dcterms:W3CDTF">2024-01-17T04:19:05Z</dcterms:created>
  <dcterms:modified xsi:type="dcterms:W3CDTF">2025-04-16T16:10:50Z</dcterms:modified>
</cp:coreProperties>
</file>