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hyam Sundar Shankar\Desktop\"/>
    </mc:Choice>
  </mc:AlternateContent>
  <bookViews>
    <workbookView xWindow="0" yWindow="0" windowWidth="20490" windowHeight="8340"/>
  </bookViews>
  <sheets>
    <sheet name="Summary" sheetId="2" r:id="rId1"/>
    <sheet name="Data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M2" i="1"/>
  <c r="M3" i="1"/>
  <c r="M4" i="1"/>
  <c r="M5" i="1"/>
  <c r="M6" i="1"/>
  <c r="L2" i="1"/>
  <c r="N2" i="1"/>
  <c r="O2" i="1"/>
  <c r="L3" i="1"/>
  <c r="N3" i="1"/>
  <c r="O3" i="1"/>
  <c r="L4" i="1"/>
  <c r="N4" i="1"/>
  <c r="O4" i="1"/>
  <c r="L5" i="1"/>
  <c r="N5" i="1"/>
  <c r="O5" i="1"/>
  <c r="L6" i="1"/>
  <c r="N6" i="1"/>
  <c r="O6" i="1"/>
  <c r="J4" i="1" l="1"/>
  <c r="J5" i="1"/>
  <c r="J3" i="1"/>
  <c r="K6" i="1"/>
  <c r="J6" i="1"/>
  <c r="J2" i="1"/>
  <c r="K4" i="1"/>
  <c r="Q4" i="1" s="1"/>
  <c r="P4" i="1" s="1"/>
  <c r="K3" i="1"/>
  <c r="K2" i="1"/>
  <c r="K5" i="1"/>
  <c r="Q3" i="1" l="1"/>
  <c r="P3" i="1" s="1"/>
  <c r="Q2" i="1"/>
  <c r="P2" i="1" s="1"/>
  <c r="Q6" i="1"/>
  <c r="P6" i="1" s="1"/>
  <c r="Q5" i="1"/>
  <c r="P5" i="1" s="1"/>
  <c r="S1" i="1"/>
  <c r="G6" i="1"/>
  <c r="G2" i="1"/>
  <c r="T1" i="1" l="1"/>
  <c r="G4" i="1"/>
  <c r="G3" i="1"/>
  <c r="U1" i="1" l="1"/>
  <c r="G5" i="1"/>
  <c r="V1" i="1" l="1"/>
  <c r="W1" i="1" l="1"/>
  <c r="X1" i="1" l="1"/>
  <c r="Y1" i="1" l="1"/>
  <c r="Z1" i="1" l="1"/>
  <c r="AA1" i="1" l="1"/>
  <c r="AB1" i="1" l="1"/>
  <c r="AC1" i="1" l="1"/>
  <c r="AD1" i="1" l="1"/>
  <c r="AE1" i="1" l="1"/>
  <c r="AF1" i="1" l="1"/>
  <c r="AG1" i="1" l="1"/>
  <c r="AH1" i="1" l="1"/>
  <c r="AI1" i="1" l="1"/>
  <c r="AJ1" i="1" l="1"/>
  <c r="AK1" i="1" l="1"/>
  <c r="AL1" i="1" l="1"/>
  <c r="AM1" i="1" l="1"/>
  <c r="AN1" i="1" l="1"/>
  <c r="AO1" i="1" l="1"/>
  <c r="AP1" i="1" l="1"/>
  <c r="AQ1" i="1" l="1"/>
  <c r="AR1" i="1" l="1"/>
  <c r="AS1" i="1" l="1"/>
  <c r="AT1" i="1" l="1"/>
  <c r="AU1" i="1" l="1"/>
  <c r="AV1" i="1" l="1"/>
</calcChain>
</file>

<file path=xl/sharedStrings.xml><?xml version="1.0" encoding="utf-8"?>
<sst xmlns="http://schemas.openxmlformats.org/spreadsheetml/2006/main" count="134" uniqueCount="38">
  <si>
    <t>Employee ID</t>
  </si>
  <si>
    <t>Employee Name</t>
  </si>
  <si>
    <t>Supervisor Name</t>
  </si>
  <si>
    <t>Designation</t>
  </si>
  <si>
    <t>DOJ</t>
  </si>
  <si>
    <t>Tenure</t>
  </si>
  <si>
    <t>Leaves</t>
  </si>
  <si>
    <t>Scheduled Days</t>
  </si>
  <si>
    <t>Grand Total</t>
  </si>
  <si>
    <t xml:space="preserve">Absenteeism % </t>
  </si>
  <si>
    <t>Absenteeism %</t>
  </si>
  <si>
    <t>Attendance %</t>
  </si>
  <si>
    <t xml:space="preserve">Attendance % </t>
  </si>
  <si>
    <t>Status</t>
  </si>
  <si>
    <t>Active</t>
  </si>
  <si>
    <t>Analyst</t>
  </si>
  <si>
    <t>Department</t>
  </si>
  <si>
    <t>Project</t>
  </si>
  <si>
    <t>Management</t>
  </si>
  <si>
    <t>Business Inteligence</t>
  </si>
  <si>
    <t>Present</t>
  </si>
  <si>
    <t>Week-Off</t>
  </si>
  <si>
    <t>Holiday</t>
  </si>
  <si>
    <t>Absent</t>
  </si>
  <si>
    <t>Marketing</t>
  </si>
  <si>
    <t>Supervisor</t>
  </si>
  <si>
    <t>Department Wise</t>
  </si>
  <si>
    <t>Supervisor Wise</t>
  </si>
  <si>
    <t>B</t>
  </si>
  <si>
    <t>C</t>
  </si>
  <si>
    <t>D</t>
  </si>
  <si>
    <t>Delivery</t>
  </si>
  <si>
    <t>AA</t>
  </si>
  <si>
    <t>XX</t>
  </si>
  <si>
    <t>YY</t>
  </si>
  <si>
    <t>ZZ</t>
  </si>
  <si>
    <t>XY</t>
  </si>
  <si>
    <t>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</si>
</sst>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10" fontId="6" fillId="0" borderId="0" xfId="0" applyNumberFormat="1" applyFont="1"/>
  </cellXfs>
  <cellStyles count="1">
    <cellStyle name="Normal" xfId="0" builtinId="0"/>
  </cellStyles>
  <dxfs count="117">
    <dxf>
      <numFmt numFmtId="14" formatCode="0.00%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4" formatCode="0.00%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4" formatCode="0.0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&amp; Abseenteeism Dashboard.xlsx]Summary!PivotTable4</c:name>
    <c:fmtId val="2"/>
  </c:pivotSource>
  <c:chart>
    <c:title>
      <c:tx>
        <c:strRef>
          <c:f>Summary!$A$5</c:f>
          <c:strCache>
            <c:ptCount val="1"/>
            <c:pt idx="0">
              <c:v>Department Wise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Summary!$A$5</c:f>
              <c:strCache>
                <c:ptCount val="1"/>
                <c:pt idx="0">
                  <c:v>Attendance %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Summary!$A$5</c:f>
              <c:strCache>
                <c:ptCount val="4"/>
                <c:pt idx="0">
                  <c:v>Business Inteligence</c:v>
                </c:pt>
                <c:pt idx="1">
                  <c:v>Management</c:v>
                </c:pt>
                <c:pt idx="2">
                  <c:v>Marketing</c:v>
                </c:pt>
                <c:pt idx="3">
                  <c:v>Delivery</c:v>
                </c:pt>
              </c:strCache>
            </c:strRef>
          </c:cat>
          <c:val>
            <c:numRef>
              <c:f>Summary!$A$5</c:f>
              <c:numCache>
                <c:formatCode>0.00%</c:formatCode>
                <c:ptCount val="4"/>
                <c:pt idx="0">
                  <c:v>0.7857142857142857</c:v>
                </c:pt>
                <c:pt idx="1">
                  <c:v>0.9285714285714286</c:v>
                </c:pt>
                <c:pt idx="2">
                  <c:v>0.8928571428571429</c:v>
                </c:pt>
                <c:pt idx="3">
                  <c:v>0.9285714285714286</c:v>
                </c:pt>
              </c:numCache>
            </c:numRef>
          </c:val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Absenteeism %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Summary!$A$5</c:f>
              <c:strCache>
                <c:ptCount val="4"/>
                <c:pt idx="0">
                  <c:v>Business Inteligence</c:v>
                </c:pt>
                <c:pt idx="1">
                  <c:v>Management</c:v>
                </c:pt>
                <c:pt idx="2">
                  <c:v>Marketing</c:v>
                </c:pt>
                <c:pt idx="3">
                  <c:v>Delivery</c:v>
                </c:pt>
              </c:strCache>
            </c:strRef>
          </c:cat>
          <c:val>
            <c:numRef>
              <c:f>Summary!$A$5</c:f>
              <c:numCache>
                <c:formatCode>0.00%</c:formatCode>
                <c:ptCount val="4"/>
                <c:pt idx="0">
                  <c:v>0.21428571428571427</c:v>
                </c:pt>
                <c:pt idx="1">
                  <c:v>7.1428571428571425E-2</c:v>
                </c:pt>
                <c:pt idx="2">
                  <c:v>0.10714285714285714</c:v>
                </c:pt>
                <c:pt idx="3">
                  <c:v>7.1428571428571425E-2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21136"/>
        <c:axId val="1886018416"/>
      </c:barChart>
      <c:catAx>
        <c:axId val="18860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18416"/>
        <c:crosses val="autoZero"/>
        <c:auto val="1"/>
        <c:lblAlgn val="ctr"/>
        <c:lblOffset val="100"/>
        <c:noMultiLvlLbl val="0"/>
      </c:catAx>
      <c:valAx>
        <c:axId val="18860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2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 &amp; Abseenteeism Dashboard.xlsx]Summary!PivotTable5</c:name>
    <c:fmtId val="0"/>
  </c:pivotSource>
  <c:chart>
    <c:title>
      <c:tx>
        <c:strRef>
          <c:f>Summary!$A$17</c:f>
          <c:strCache>
            <c:ptCount val="1"/>
            <c:pt idx="0">
              <c:v>Supervisor Wise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Attendance %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Summary!$A$17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Summary!$A$17</c:f>
              <c:numCache>
                <c:formatCode>0.00%</c:formatCode>
                <c:ptCount val="3"/>
                <c:pt idx="0">
                  <c:v>0.8928571428571429</c:v>
                </c:pt>
                <c:pt idx="1">
                  <c:v>0.9285714285714286</c:v>
                </c:pt>
                <c:pt idx="2">
                  <c:v>0.7857142857142857</c:v>
                </c:pt>
              </c:numCache>
            </c:numRef>
          </c:val>
        </c:ser>
        <c:ser>
          <c:idx val="1"/>
          <c:order val="1"/>
          <c:tx>
            <c:strRef>
              <c:f>Summary!$A$17</c:f>
              <c:strCache>
                <c:ptCount val="1"/>
                <c:pt idx="0">
                  <c:v>Absenteeism %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Summary!$A$17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Summary!$A$17</c:f>
              <c:numCache>
                <c:formatCode>0.00%</c:formatCode>
                <c:ptCount val="3"/>
                <c:pt idx="0">
                  <c:v>0.10714285714285714</c:v>
                </c:pt>
                <c:pt idx="1">
                  <c:v>7.1428571428571425E-2</c:v>
                </c:pt>
                <c:pt idx="2">
                  <c:v>0.21428571428571427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863600"/>
        <c:axId val="1887863056"/>
      </c:barChart>
      <c:catAx>
        <c:axId val="18878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63056"/>
        <c:crosses val="autoZero"/>
        <c:auto val="1"/>
        <c:lblAlgn val="ctr"/>
        <c:lblOffset val="100"/>
        <c:noMultiLvlLbl val="0"/>
      </c:catAx>
      <c:valAx>
        <c:axId val="18878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636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47625</xdr:rowOff>
    </xdr:from>
    <xdr:to>
      <xdr:col>8</xdr:col>
      <xdr:colOff>114300</xdr:colOff>
      <xdr:row>21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4</xdr:row>
      <xdr:rowOff>47625</xdr:rowOff>
    </xdr:from>
    <xdr:to>
      <xdr:col>15</xdr:col>
      <xdr:colOff>142874</xdr:colOff>
      <xdr:row>21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228600</xdr:colOff>
      <xdr:row>0</xdr:row>
      <xdr:rowOff>28575</xdr:rowOff>
    </xdr:from>
    <xdr:ext cx="5057410" cy="328295"/>
    <xdr:sp macro="" textlink="$A$1">
      <xdr:nvSpPr>
        <xdr:cNvPr id="6" name="TextBox 5"/>
        <xdr:cNvSpPr txBox="1"/>
      </xdr:nvSpPr>
      <xdr:spPr>
        <a:xfrm>
          <a:off x="4200525" y="28575"/>
          <a:ext cx="505741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fld id="{E2CC2B36-F6A5-4C9B-9525-73FBCEB9939A}" type="TxLink">
            <a:rPr lang="en-US" sz="1600" b="1" i="0" u="none" strike="noStrike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Attendance &amp; Absenteeism Dashboard - May'2016</a:t>
          </a:fld>
          <a:endParaRPr lang="en-IN" sz="1600" b="1">
            <a:ln>
              <a:noFill/>
            </a:ln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yam Sundar Shankar" refreshedDate="43352.020940046299" createdVersion="5" refreshedVersion="5" minRefreshableVersion="3" recordCount="6">
  <cacheSource type="worksheet">
    <worksheetSource ref="A1:AV1048576" sheet="Data"/>
  </cacheSource>
  <cacheFields count="50">
    <cacheField name="Employee ID" numFmtId="0">
      <sharedItems containsString="0" containsBlank="1" containsNumber="1" containsInteger="1" minValue="1" maxValue="5"/>
    </cacheField>
    <cacheField name="Employee Name" numFmtId="0">
      <sharedItems containsBlank="1"/>
    </cacheField>
    <cacheField name="Designation" numFmtId="0">
      <sharedItems containsBlank="1"/>
    </cacheField>
    <cacheField name="Department" numFmtId="0">
      <sharedItems containsBlank="1" count="5">
        <s v="Management"/>
        <s v="Marketing"/>
        <s v="Delivery"/>
        <s v="Business Inteligence"/>
        <m/>
      </sharedItems>
    </cacheField>
    <cacheField name="Project" numFmtId="0">
      <sharedItems containsBlank="1"/>
    </cacheField>
    <cacheField name="DOJ" numFmtId="0">
      <sharedItems containsNonDate="0" containsDate="1" containsString="0" containsBlank="1" minDate="2016-01-01T00:00:00" maxDate="2016-05-01T00:00:00"/>
    </cacheField>
    <cacheField name="Tenure" numFmtId="0">
      <sharedItems containsBlank="1"/>
    </cacheField>
    <cacheField name="Supervisor Name" numFmtId="0">
      <sharedItems containsBlank="1" count="6">
        <s v="B"/>
        <s v="C"/>
        <s v="D"/>
        <m/>
        <s v="Kishore Ganesh A" u="1"/>
        <s v="Sasikumar L" u="1"/>
      </sharedItems>
    </cacheField>
    <cacheField name="Status" numFmtId="0">
      <sharedItems containsBlank="1"/>
    </cacheField>
    <cacheField name="Scheduled Days" numFmtId="0">
      <sharedItems containsString="0" containsBlank="1" containsNumber="1" containsInteger="1" minValue="14" maxValue="14"/>
    </cacheField>
    <cacheField name="Leaves" numFmtId="0">
      <sharedItems containsString="0" containsBlank="1" containsNumber="1" containsInteger="1" minValue="1" maxValue="3"/>
    </cacheField>
    <cacheField name="Present" numFmtId="0">
      <sharedItems containsString="0" containsBlank="1" containsNumber="1" containsInteger="1" minValue="11" maxValue="13"/>
    </cacheField>
    <cacheField name="Week-Off" numFmtId="0">
      <sharedItems containsString="0" containsBlank="1" containsNumber="1" containsInteger="1" minValue="0" maxValue="0"/>
    </cacheField>
    <cacheField name="Holiday" numFmtId="0">
      <sharedItems containsString="0" containsBlank="1" containsNumber="1" containsInteger="1" minValue="0" maxValue="0"/>
    </cacheField>
    <cacheField name="Absent" numFmtId="0">
      <sharedItems containsString="0" containsBlank="1" containsNumber="1" containsInteger="1" minValue="1" maxValue="3"/>
    </cacheField>
    <cacheField name="Attendance %" numFmtId="0">
      <sharedItems containsString="0" containsBlank="1" containsNumber="1" minValue="0.7857142857142857" maxValue="0.9285714285714286"/>
    </cacheField>
    <cacheField name="Absenteeism %" numFmtId="0">
      <sharedItems containsString="0" containsBlank="1" containsNumber="1" minValue="7.1428571428571425E-2" maxValue="0.21428571428571427"/>
    </cacheField>
    <cacheField name="01-May-16" numFmtId="0">
      <sharedItems containsBlank="1"/>
    </cacheField>
    <cacheField name="02-May-16" numFmtId="0">
      <sharedItems containsBlank="1"/>
    </cacheField>
    <cacheField name="03-May-16" numFmtId="0">
      <sharedItems containsBlank="1"/>
    </cacheField>
    <cacheField name="04-May-16" numFmtId="0">
      <sharedItems containsBlank="1"/>
    </cacheField>
    <cacheField name="05-May-16" numFmtId="0">
      <sharedItems containsBlank="1"/>
    </cacheField>
    <cacheField name="06-May-16" numFmtId="0">
      <sharedItems containsBlank="1"/>
    </cacheField>
    <cacheField name="07-May-16" numFmtId="0">
      <sharedItems containsBlank="1"/>
    </cacheField>
    <cacheField name="08-May-16" numFmtId="0">
      <sharedItems containsBlank="1"/>
    </cacheField>
    <cacheField name="09-May-16" numFmtId="0">
      <sharedItems containsBlank="1"/>
    </cacheField>
    <cacheField name="10-May-16" numFmtId="0">
      <sharedItems containsBlank="1"/>
    </cacheField>
    <cacheField name="11-May-16" numFmtId="0">
      <sharedItems containsBlank="1"/>
    </cacheField>
    <cacheField name="12-May-16" numFmtId="0">
      <sharedItems containsBlank="1"/>
    </cacheField>
    <cacheField name="13-May-16" numFmtId="0">
      <sharedItems containsBlank="1"/>
    </cacheField>
    <cacheField name="14-May-16" numFmtId="0">
      <sharedItems containsBlank="1"/>
    </cacheField>
    <cacheField name="15-May-16" numFmtId="0">
      <sharedItems containsNonDate="0" containsString="0" containsBlank="1"/>
    </cacheField>
    <cacheField name="16-May-16" numFmtId="0">
      <sharedItems containsNonDate="0" containsString="0" containsBlank="1"/>
    </cacheField>
    <cacheField name="17-May-16" numFmtId="0">
      <sharedItems containsNonDate="0" containsString="0" containsBlank="1"/>
    </cacheField>
    <cacheField name="18-May-16" numFmtId="0">
      <sharedItems containsNonDate="0" containsString="0" containsBlank="1"/>
    </cacheField>
    <cacheField name="19-May-16" numFmtId="0">
      <sharedItems containsNonDate="0" containsString="0" containsBlank="1"/>
    </cacheField>
    <cacheField name="20-May-16" numFmtId="0">
      <sharedItems containsNonDate="0" containsString="0" containsBlank="1"/>
    </cacheField>
    <cacheField name="21-May-16" numFmtId="0">
      <sharedItems containsNonDate="0" containsString="0" containsBlank="1"/>
    </cacheField>
    <cacheField name="22-May-16" numFmtId="0">
      <sharedItems containsNonDate="0" containsString="0" containsBlank="1"/>
    </cacheField>
    <cacheField name="23-May-16" numFmtId="0">
      <sharedItems containsNonDate="0" containsString="0" containsBlank="1"/>
    </cacheField>
    <cacheField name="24-May-16" numFmtId="0">
      <sharedItems containsNonDate="0" containsString="0" containsBlank="1"/>
    </cacheField>
    <cacheField name="25-May-16" numFmtId="0">
      <sharedItems containsNonDate="0" containsString="0" containsBlank="1"/>
    </cacheField>
    <cacheField name="26-May-16" numFmtId="0">
      <sharedItems containsNonDate="0" containsString="0" containsBlank="1"/>
    </cacheField>
    <cacheField name="27-May-16" numFmtId="0">
      <sharedItems containsNonDate="0" containsString="0" containsBlank="1"/>
    </cacheField>
    <cacheField name="28-May-16" numFmtId="0">
      <sharedItems containsNonDate="0" containsString="0" containsBlank="1"/>
    </cacheField>
    <cacheField name="29-May-16" numFmtId="0">
      <sharedItems containsNonDate="0" containsString="0" containsBlank="1"/>
    </cacheField>
    <cacheField name="30-May-16" numFmtId="0">
      <sharedItems containsNonDate="0" containsString="0" containsBlank="1"/>
    </cacheField>
    <cacheField name="31-May-16" numFmtId="0">
      <sharedItems containsNonDate="0" containsString="0" containsBlank="1"/>
    </cacheField>
    <cacheField name="Absenteeism %2" numFmtId="0" formula="Leaves/'Scheduled Days'" databaseField="0"/>
    <cacheField name="Attendance %2" numFmtId="0" formula=" 1-'Absenteeism %2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"/>
    <s v="XX"/>
    <s v="Analyst"/>
    <x v="0"/>
    <s v="AA"/>
    <d v="2016-01-01T00:00:00"/>
    <s v="32 Months"/>
    <x v="0"/>
    <s v="Active"/>
    <n v="14"/>
    <n v="1"/>
    <n v="13"/>
    <n v="0"/>
    <n v="0"/>
    <n v="1"/>
    <n v="0.9285714285714286"/>
    <n v="7.1428571428571425E-2"/>
    <s v="Present"/>
    <s v="Absent"/>
    <s v="Present"/>
    <s v="Present"/>
    <s v="Present"/>
    <s v="Present"/>
    <s v="Present"/>
    <s v="Present"/>
    <s v="Present"/>
    <s v="Present"/>
    <s v="Present"/>
    <s v="Present"/>
    <s v="Present"/>
    <s v="Present"/>
    <m/>
    <m/>
    <m/>
    <m/>
    <m/>
    <m/>
    <m/>
    <m/>
    <m/>
    <m/>
    <m/>
    <m/>
    <m/>
    <m/>
    <m/>
    <m/>
    <m/>
  </r>
  <r>
    <n v="2"/>
    <s v="YY"/>
    <s v="Analyst"/>
    <x v="1"/>
    <s v="AA"/>
    <d v="2016-01-31T00:00:00"/>
    <s v="31 Months"/>
    <x v="0"/>
    <s v="Active"/>
    <n v="14"/>
    <n v="2"/>
    <n v="12"/>
    <n v="0"/>
    <n v="0"/>
    <n v="2"/>
    <n v="0.85714285714285721"/>
    <n v="0.14285714285714285"/>
    <s v="Present"/>
    <s v="Present"/>
    <s v="Present"/>
    <s v="Absent"/>
    <s v="Present"/>
    <s v="Absent"/>
    <s v="Present"/>
    <s v="Present"/>
    <s v="Present"/>
    <s v="Present"/>
    <s v="Present"/>
    <s v="Present"/>
    <s v="Present"/>
    <s v="Present"/>
    <m/>
    <m/>
    <m/>
    <m/>
    <m/>
    <m/>
    <m/>
    <m/>
    <m/>
    <m/>
    <m/>
    <m/>
    <m/>
    <m/>
    <m/>
    <m/>
    <m/>
  </r>
  <r>
    <n v="3"/>
    <s v="ZZ"/>
    <s v="Analyst"/>
    <x v="2"/>
    <s v="AA"/>
    <d v="2016-03-01T00:00:00"/>
    <s v="30 Months"/>
    <x v="1"/>
    <s v="Active"/>
    <n v="14"/>
    <n v="1"/>
    <n v="13"/>
    <n v="0"/>
    <n v="0"/>
    <n v="1"/>
    <n v="0.9285714285714286"/>
    <n v="7.1428571428571425E-2"/>
    <s v="Present"/>
    <s v="Present"/>
    <s v="Absent"/>
    <s v="Present"/>
    <s v="Present"/>
    <s v="Present"/>
    <s v="Present"/>
    <s v="Present"/>
    <s v="Present"/>
    <s v="Present"/>
    <s v="Present"/>
    <s v="Present"/>
    <s v="Present"/>
    <s v="Present"/>
    <m/>
    <m/>
    <m/>
    <m/>
    <m/>
    <m/>
    <m/>
    <m/>
    <m/>
    <m/>
    <m/>
    <m/>
    <m/>
    <m/>
    <m/>
    <m/>
    <m/>
  </r>
  <r>
    <n v="4"/>
    <s v="XY"/>
    <s v="Analyst"/>
    <x v="1"/>
    <s v="AA"/>
    <d v="2016-03-31T00:00:00"/>
    <s v="29 Months"/>
    <x v="1"/>
    <s v="Active"/>
    <n v="14"/>
    <n v="1"/>
    <n v="13"/>
    <n v="0"/>
    <n v="0"/>
    <n v="1"/>
    <n v="0.9285714285714286"/>
    <n v="7.1428571428571425E-2"/>
    <s v="Present"/>
    <s v="Present"/>
    <s v="Present"/>
    <s v="Absent"/>
    <s v="Present"/>
    <s v="Present"/>
    <s v="Present"/>
    <s v="Present"/>
    <s v="Present"/>
    <s v="Present"/>
    <s v="Present"/>
    <s v="Present"/>
    <s v="Present"/>
    <s v="Present"/>
    <m/>
    <m/>
    <m/>
    <m/>
    <m/>
    <m/>
    <m/>
    <m/>
    <m/>
    <m/>
    <m/>
    <m/>
    <m/>
    <m/>
    <m/>
    <m/>
    <m/>
  </r>
  <r>
    <n v="5"/>
    <s v="XZ"/>
    <s v="Analyst"/>
    <x v="3"/>
    <s v="AA"/>
    <d v="2016-04-30T00:00:00"/>
    <s v="28 Months"/>
    <x v="2"/>
    <s v="Active"/>
    <n v="14"/>
    <n v="3"/>
    <n v="11"/>
    <n v="0"/>
    <n v="0"/>
    <n v="3"/>
    <n v="0.7857142857142857"/>
    <n v="0.21428571428571427"/>
    <s v="Absent"/>
    <s v="Absent"/>
    <s v="Absent"/>
    <s v="Present"/>
    <s v="Present"/>
    <s v="Present"/>
    <s v="Present"/>
    <s v="Present"/>
    <s v="Present"/>
    <s v="Present"/>
    <s v="Present"/>
    <s v="Present"/>
    <s v="Present"/>
    <s v="Present"/>
    <m/>
    <m/>
    <m/>
    <m/>
    <m/>
    <m/>
    <m/>
    <m/>
    <m/>
    <m/>
    <m/>
    <m/>
    <m/>
    <m/>
    <m/>
    <m/>
    <m/>
  </r>
  <r>
    <m/>
    <m/>
    <m/>
    <x v="4"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5" minRefreshableVersion="3" showDrill="0" showDataTips="0" useAutoFormatting="1" itemPrintTitles="1" createdVersion="5" indent="0" outline="1" outlineData="1" multipleFieldFilters="0" chartFormat="2" rowHeaderCaption="Supervisor">
  <location ref="A19:C23" firstHeaderRow="0" firstDataRow="1" firstDataCol="1"/>
  <pivotFields count="50">
    <pivotField showAll="0"/>
    <pivotField showAll="0"/>
    <pivotField showAll="0"/>
    <pivotField showAll="0" defaultSubtotal="0"/>
    <pivotField showAll="0" defaultSubtotal="0"/>
    <pivotField showAll="0"/>
    <pivotField showAll="0"/>
    <pivotField axis="axisRow" showAll="0">
      <items count="7">
        <item m="1" x="5"/>
        <item h="1" x="3"/>
        <item m="1" x="4"/>
        <item x="0"/>
        <item x="1"/>
        <item x="2"/>
        <item t="default"/>
      </items>
    </pivotField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4"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ttendance % " fld="49" baseField="0" baseItem="0" numFmtId="10"/>
    <dataField name="Absenteeism % " fld="48" baseField="0" baseItem="0" numFmtId="10"/>
  </dataFields>
  <formats count="13">
    <format dxfId="10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7" type="button" dataOnly="0" labelOnly="1" outline="0" axis="axisRow" fieldPosition="0"/>
    </format>
    <format dxfId="99">
      <pivotArea dataOnly="0" labelOnly="1" fieldPosition="0">
        <references count="1">
          <reference field="7" count="0"/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7" type="button" dataOnly="0" labelOnly="1" outline="0" axis="axisRow" fieldPosition="0"/>
    </format>
    <format dxfId="93">
      <pivotArea dataOnly="0" labelOnly="1" fieldPosition="0">
        <references count="1">
          <reference field="7" count="0"/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showDrill="0" showDataTips="0" useAutoFormatting="1" itemPrintTitles="1" createdVersion="5" indent="0" outline="1" outlineData="1" multipleFieldFilters="0" chartFormat="5" rowHeaderCaption="Department">
  <location ref="A7:C12" firstHeaderRow="0" firstDataRow="1" firstDataCol="1"/>
  <pivotFields count="50">
    <pivotField showAll="0"/>
    <pivotField showAll="0"/>
    <pivotField showAll="0"/>
    <pivotField axis="axisRow" showAll="0" defaultSubtotal="0">
      <items count="5">
        <item x="3"/>
        <item x="0"/>
        <item x="1"/>
        <item h="1" x="4"/>
        <item x="2"/>
      </items>
    </pivotField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ttendance % " fld="49" baseField="0" baseItem="0" numFmtId="10"/>
    <dataField name="Absenteeism % " fld="48" baseField="0" baseItem="0" numFmtId="10"/>
  </dataFields>
  <formats count="13">
    <format dxfId="11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3" type="button" dataOnly="0" labelOnly="1" outline="0" axis="axisRow" fieldPosition="0"/>
    </format>
    <format dxfId="112">
      <pivotArea dataOnly="0" labelOnly="1" fieldPosition="0">
        <references count="1">
          <reference field="3" count="0"/>
        </references>
      </pivotArea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showRowColHeaders="0" tabSelected="1" zoomScaleNormal="100" workbookViewId="0"/>
  </sheetViews>
  <sheetFormatPr defaultRowHeight="12.75" x14ac:dyDescent="0.2"/>
  <cols>
    <col min="1" max="1" width="18.42578125" style="7" customWidth="1"/>
    <col min="2" max="2" width="13.42578125" style="7" customWidth="1"/>
    <col min="3" max="3" width="14.85546875" style="7" customWidth="1"/>
    <col min="4" max="5" width="13.85546875" style="7" customWidth="1"/>
    <col min="6" max="6" width="9.140625" style="7"/>
    <col min="7" max="7" width="16.5703125" style="7" bestFit="1" customWidth="1"/>
    <col min="8" max="8" width="15.42578125" style="7" customWidth="1"/>
    <col min="9" max="9" width="7.42578125" style="7" customWidth="1"/>
    <col min="10" max="10" width="15.28515625" style="7" customWidth="1"/>
    <col min="11" max="11" width="13.85546875" style="7" customWidth="1"/>
    <col min="12" max="16384" width="9.140625" style="7"/>
  </cols>
  <sheetData>
    <row r="1" spans="1:3" x14ac:dyDescent="0.2">
      <c r="A1" s="8" t="str">
        <f>"Attendance &amp; Absenteeism Dashboard - "&amp;TEXT(MAX(Data!$1:$1),"mmm'yyyy")</f>
        <v>Attendance &amp; Absenteeism Dashboard - May'2016</v>
      </c>
    </row>
    <row r="5" spans="1:3" x14ac:dyDescent="0.2">
      <c r="A5" s="9" t="s">
        <v>26</v>
      </c>
    </row>
    <row r="6" spans="1:3" ht="3.75" customHeight="1" x14ac:dyDescent="0.2"/>
    <row r="7" spans="1:3" x14ac:dyDescent="0.2">
      <c r="A7" s="10" t="s">
        <v>16</v>
      </c>
      <c r="B7" s="11" t="s">
        <v>12</v>
      </c>
      <c r="C7" s="11" t="s">
        <v>9</v>
      </c>
    </row>
    <row r="8" spans="1:3" x14ac:dyDescent="0.2">
      <c r="A8" s="12" t="s">
        <v>19</v>
      </c>
      <c r="B8" s="13">
        <v>0.7857142857142857</v>
      </c>
      <c r="C8" s="13">
        <v>0.21428571428571427</v>
      </c>
    </row>
    <row r="9" spans="1:3" x14ac:dyDescent="0.2">
      <c r="A9" s="12" t="s">
        <v>18</v>
      </c>
      <c r="B9" s="13">
        <v>0.9285714285714286</v>
      </c>
      <c r="C9" s="13">
        <v>7.1428571428571425E-2</v>
      </c>
    </row>
    <row r="10" spans="1:3" x14ac:dyDescent="0.2">
      <c r="A10" s="12" t="s">
        <v>24</v>
      </c>
      <c r="B10" s="13">
        <v>0.8928571428571429</v>
      </c>
      <c r="C10" s="13">
        <v>0.10714285714285714</v>
      </c>
    </row>
    <row r="11" spans="1:3" x14ac:dyDescent="0.2">
      <c r="A11" s="12" t="s">
        <v>31</v>
      </c>
      <c r="B11" s="13">
        <v>0.9285714285714286</v>
      </c>
      <c r="C11" s="13">
        <v>7.1428571428571425E-2</v>
      </c>
    </row>
    <row r="12" spans="1:3" x14ac:dyDescent="0.2">
      <c r="A12" s="12" t="s">
        <v>8</v>
      </c>
      <c r="B12" s="13">
        <v>0.88571428571428568</v>
      </c>
      <c r="C12" s="13">
        <v>0.11428571428571428</v>
      </c>
    </row>
    <row r="17" spans="1:3" x14ac:dyDescent="0.2">
      <c r="A17" s="9" t="s">
        <v>27</v>
      </c>
    </row>
    <row r="18" spans="1:3" ht="3.75" customHeight="1" x14ac:dyDescent="0.2"/>
    <row r="19" spans="1:3" x14ac:dyDescent="0.2">
      <c r="A19" s="10" t="s">
        <v>25</v>
      </c>
      <c r="B19" s="11" t="s">
        <v>12</v>
      </c>
      <c r="C19" s="11" t="s">
        <v>9</v>
      </c>
    </row>
    <row r="20" spans="1:3" x14ac:dyDescent="0.2">
      <c r="A20" s="12" t="s">
        <v>28</v>
      </c>
      <c r="B20" s="13">
        <v>0.8928571428571429</v>
      </c>
      <c r="C20" s="13">
        <v>0.10714285714285714</v>
      </c>
    </row>
    <row r="21" spans="1:3" x14ac:dyDescent="0.2">
      <c r="A21" s="12" t="s">
        <v>29</v>
      </c>
      <c r="B21" s="13">
        <v>0.9285714285714286</v>
      </c>
      <c r="C21" s="13">
        <v>7.1428571428571425E-2</v>
      </c>
    </row>
    <row r="22" spans="1:3" x14ac:dyDescent="0.2">
      <c r="A22" s="12" t="s">
        <v>30</v>
      </c>
      <c r="B22" s="13">
        <v>0.7857142857142857</v>
      </c>
      <c r="C22" s="13">
        <v>0.21428571428571427</v>
      </c>
    </row>
    <row r="23" spans="1:3" x14ac:dyDescent="0.2">
      <c r="A23" s="12" t="s">
        <v>8</v>
      </c>
      <c r="B23" s="13">
        <v>0.88571428571428568</v>
      </c>
      <c r="C23" s="13">
        <v>0.11428571428571428</v>
      </c>
    </row>
    <row r="24" spans="1:3" x14ac:dyDescent="0.2">
      <c r="A24"/>
      <c r="B24"/>
      <c r="C24"/>
    </row>
  </sheetData>
  <pageMargins left="0.7" right="0.7" top="0.75" bottom="0.75" header="0.3" footer="0.3"/>
  <pageSetup paperSize="0" orientation="portrait" horizontalDpi="0" verticalDpi="0" copie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5"/>
  <cols>
    <col min="1" max="1" width="12.28515625" style="3" bestFit="1" customWidth="1"/>
    <col min="2" max="2" width="15.7109375" style="3" bestFit="1" customWidth="1"/>
    <col min="3" max="3" width="16.140625" style="3" bestFit="1" customWidth="1"/>
    <col min="4" max="4" width="11.5703125" style="3" bestFit="1" customWidth="1"/>
    <col min="5" max="5" width="11.5703125" style="3" customWidth="1"/>
    <col min="6" max="6" width="10.7109375" style="3" bestFit="1" customWidth="1"/>
    <col min="7" max="7" width="9.140625" style="3"/>
    <col min="8" max="8" width="16.28515625" style="3" bestFit="1" customWidth="1"/>
    <col min="9" max="9" width="9.140625" style="3"/>
    <col min="10" max="10" width="15.7109375" style="3" bestFit="1" customWidth="1"/>
    <col min="11" max="12" width="9.28515625" style="3" bestFit="1" customWidth="1"/>
    <col min="13" max="13" width="9.28515625" style="3" customWidth="1"/>
    <col min="14" max="15" width="9.28515625" style="3" bestFit="1" customWidth="1"/>
    <col min="16" max="16" width="13.42578125" style="3" bestFit="1" customWidth="1"/>
    <col min="17" max="17" width="14.7109375" style="3" bestFit="1" customWidth="1"/>
    <col min="18" max="48" width="10.7109375" style="3" customWidth="1"/>
    <col min="49" max="16384" width="9.140625" style="3"/>
  </cols>
  <sheetData>
    <row r="1" spans="1:48" x14ac:dyDescent="0.25">
      <c r="A1" s="1" t="s">
        <v>0</v>
      </c>
      <c r="B1" s="1" t="s">
        <v>1</v>
      </c>
      <c r="C1" s="1" t="s">
        <v>3</v>
      </c>
      <c r="D1" s="1" t="s">
        <v>16</v>
      </c>
      <c r="E1" s="1" t="s">
        <v>17</v>
      </c>
      <c r="F1" s="1" t="s">
        <v>4</v>
      </c>
      <c r="G1" s="1" t="s">
        <v>5</v>
      </c>
      <c r="H1" s="1" t="s">
        <v>2</v>
      </c>
      <c r="I1" s="1" t="s">
        <v>13</v>
      </c>
      <c r="J1" s="1" t="s">
        <v>7</v>
      </c>
      <c r="K1" s="1" t="s">
        <v>6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11</v>
      </c>
      <c r="Q1" s="1" t="s">
        <v>10</v>
      </c>
      <c r="R1" s="2">
        <v>42491</v>
      </c>
      <c r="S1" s="2">
        <f>R1+1</f>
        <v>42492</v>
      </c>
      <c r="T1" s="2">
        <f t="shared" ref="T1:AV1" si="0">S1+1</f>
        <v>42493</v>
      </c>
      <c r="U1" s="2">
        <f t="shared" si="0"/>
        <v>42494</v>
      </c>
      <c r="V1" s="2">
        <f t="shared" si="0"/>
        <v>42495</v>
      </c>
      <c r="W1" s="2">
        <f t="shared" si="0"/>
        <v>42496</v>
      </c>
      <c r="X1" s="2">
        <f t="shared" si="0"/>
        <v>42497</v>
      </c>
      <c r="Y1" s="2">
        <f t="shared" si="0"/>
        <v>42498</v>
      </c>
      <c r="Z1" s="2">
        <f t="shared" si="0"/>
        <v>42499</v>
      </c>
      <c r="AA1" s="2">
        <f t="shared" si="0"/>
        <v>42500</v>
      </c>
      <c r="AB1" s="2">
        <f t="shared" si="0"/>
        <v>42501</v>
      </c>
      <c r="AC1" s="2">
        <f t="shared" si="0"/>
        <v>42502</v>
      </c>
      <c r="AD1" s="2">
        <f t="shared" si="0"/>
        <v>42503</v>
      </c>
      <c r="AE1" s="2">
        <f t="shared" si="0"/>
        <v>42504</v>
      </c>
      <c r="AF1" s="2">
        <f t="shared" si="0"/>
        <v>42505</v>
      </c>
      <c r="AG1" s="2">
        <f t="shared" si="0"/>
        <v>42506</v>
      </c>
      <c r="AH1" s="2">
        <f t="shared" si="0"/>
        <v>42507</v>
      </c>
      <c r="AI1" s="2">
        <f t="shared" si="0"/>
        <v>42508</v>
      </c>
      <c r="AJ1" s="2">
        <f t="shared" si="0"/>
        <v>42509</v>
      </c>
      <c r="AK1" s="2">
        <f t="shared" si="0"/>
        <v>42510</v>
      </c>
      <c r="AL1" s="2">
        <f t="shared" si="0"/>
        <v>42511</v>
      </c>
      <c r="AM1" s="2">
        <f t="shared" si="0"/>
        <v>42512</v>
      </c>
      <c r="AN1" s="2">
        <f t="shared" si="0"/>
        <v>42513</v>
      </c>
      <c r="AO1" s="2">
        <f t="shared" si="0"/>
        <v>42514</v>
      </c>
      <c r="AP1" s="2">
        <f t="shared" si="0"/>
        <v>42515</v>
      </c>
      <c r="AQ1" s="2">
        <f t="shared" si="0"/>
        <v>42516</v>
      </c>
      <c r="AR1" s="2">
        <f t="shared" si="0"/>
        <v>42517</v>
      </c>
      <c r="AS1" s="2">
        <f t="shared" si="0"/>
        <v>42518</v>
      </c>
      <c r="AT1" s="2">
        <f t="shared" si="0"/>
        <v>42519</v>
      </c>
      <c r="AU1" s="2">
        <f t="shared" si="0"/>
        <v>42520</v>
      </c>
      <c r="AV1" s="2">
        <f t="shared" si="0"/>
        <v>42521</v>
      </c>
    </row>
    <row r="2" spans="1:48" x14ac:dyDescent="0.25">
      <c r="A2" s="3">
        <v>1</v>
      </c>
      <c r="B2" s="3" t="s">
        <v>33</v>
      </c>
      <c r="C2" s="3" t="s">
        <v>15</v>
      </c>
      <c r="D2" s="3" t="s">
        <v>18</v>
      </c>
      <c r="E2" s="3" t="s">
        <v>32</v>
      </c>
      <c r="F2" s="4">
        <v>42370</v>
      </c>
      <c r="G2" s="3" t="str">
        <f ca="1">(DATEDIF(F2,TODAY(),"M"))&amp;" Months"</f>
        <v>32 Months</v>
      </c>
      <c r="H2" s="3" t="s">
        <v>28</v>
      </c>
      <c r="I2" s="3" t="s">
        <v>14</v>
      </c>
      <c r="J2" s="5">
        <f>L2+O2</f>
        <v>14</v>
      </c>
      <c r="K2" s="5">
        <f>SUM(N2:O2)</f>
        <v>1</v>
      </c>
      <c r="L2" s="5">
        <f t="shared" ref="L2:O6" si="1">COUNTIF($R2:$AV2,L$1)</f>
        <v>13</v>
      </c>
      <c r="M2" s="5">
        <f t="shared" si="1"/>
        <v>0</v>
      </c>
      <c r="N2" s="5">
        <f t="shared" si="1"/>
        <v>0</v>
      </c>
      <c r="O2" s="5">
        <f t="shared" si="1"/>
        <v>1</v>
      </c>
      <c r="P2" s="6">
        <f>1-Q2</f>
        <v>0.9285714285714286</v>
      </c>
      <c r="Q2" s="6">
        <f>K2/J2</f>
        <v>7.1428571428571425E-2</v>
      </c>
      <c r="R2" s="3" t="s">
        <v>20</v>
      </c>
      <c r="S2" s="3" t="s">
        <v>23</v>
      </c>
      <c r="T2" s="3" t="s">
        <v>20</v>
      </c>
      <c r="U2" s="3" t="s">
        <v>20</v>
      </c>
      <c r="V2" s="3" t="s">
        <v>20</v>
      </c>
      <c r="W2" s="3" t="s">
        <v>20</v>
      </c>
      <c r="X2" s="3" t="s">
        <v>20</v>
      </c>
      <c r="Y2" s="3" t="s">
        <v>20</v>
      </c>
      <c r="Z2" s="3" t="s">
        <v>20</v>
      </c>
      <c r="AA2" s="3" t="s">
        <v>20</v>
      </c>
      <c r="AB2" s="3" t="s">
        <v>20</v>
      </c>
      <c r="AC2" s="3" t="s">
        <v>20</v>
      </c>
      <c r="AD2" s="3" t="s">
        <v>20</v>
      </c>
      <c r="AE2" s="3" t="s">
        <v>20</v>
      </c>
    </row>
    <row r="3" spans="1:48" x14ac:dyDescent="0.25">
      <c r="A3" s="3">
        <v>2</v>
      </c>
      <c r="B3" s="3" t="s">
        <v>34</v>
      </c>
      <c r="C3" s="3" t="s">
        <v>15</v>
      </c>
      <c r="D3" s="3" t="s">
        <v>24</v>
      </c>
      <c r="E3" s="3" t="s">
        <v>32</v>
      </c>
      <c r="F3" s="4">
        <v>42400</v>
      </c>
      <c r="G3" s="3" t="str">
        <f t="shared" ref="G3:G5" ca="1" si="2">(DATEDIF(F3,TODAY(),"M"))&amp;" Months"</f>
        <v>31 Months</v>
      </c>
      <c r="H3" s="3" t="s">
        <v>28</v>
      </c>
      <c r="I3" s="3" t="s">
        <v>14</v>
      </c>
      <c r="J3" s="5">
        <f t="shared" ref="J3:J6" si="3">L3+O3</f>
        <v>14</v>
      </c>
      <c r="K3" s="5">
        <f>SUM(N3:O3)</f>
        <v>2</v>
      </c>
      <c r="L3" s="5">
        <f t="shared" si="1"/>
        <v>12</v>
      </c>
      <c r="M3" s="5">
        <f t="shared" si="1"/>
        <v>0</v>
      </c>
      <c r="N3" s="5">
        <f t="shared" si="1"/>
        <v>0</v>
      </c>
      <c r="O3" s="5">
        <f t="shared" si="1"/>
        <v>2</v>
      </c>
      <c r="P3" s="6">
        <f t="shared" ref="P3:P5" si="4">1-Q3</f>
        <v>0.85714285714285721</v>
      </c>
      <c r="Q3" s="6">
        <f>K3/J3</f>
        <v>0.14285714285714285</v>
      </c>
      <c r="R3" s="3" t="s">
        <v>20</v>
      </c>
      <c r="S3" s="3" t="s">
        <v>20</v>
      </c>
      <c r="T3" s="3" t="s">
        <v>20</v>
      </c>
      <c r="U3" s="3" t="s">
        <v>23</v>
      </c>
      <c r="V3" s="3" t="s">
        <v>20</v>
      </c>
      <c r="W3" s="3" t="s">
        <v>23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</row>
    <row r="4" spans="1:48" x14ac:dyDescent="0.25">
      <c r="A4" s="3">
        <v>3</v>
      </c>
      <c r="B4" s="3" t="s">
        <v>35</v>
      </c>
      <c r="C4" s="3" t="s">
        <v>15</v>
      </c>
      <c r="D4" s="3" t="s">
        <v>31</v>
      </c>
      <c r="E4" s="3" t="s">
        <v>32</v>
      </c>
      <c r="F4" s="4">
        <v>42430</v>
      </c>
      <c r="G4" s="3" t="str">
        <f t="shared" ca="1" si="2"/>
        <v>30 Months</v>
      </c>
      <c r="H4" s="3" t="s">
        <v>29</v>
      </c>
      <c r="I4" s="3" t="s">
        <v>14</v>
      </c>
      <c r="J4" s="5">
        <f t="shared" si="3"/>
        <v>14</v>
      </c>
      <c r="K4" s="5">
        <f>SUM(N4:O4)</f>
        <v>1</v>
      </c>
      <c r="L4" s="5">
        <f t="shared" si="1"/>
        <v>13</v>
      </c>
      <c r="M4" s="5">
        <f t="shared" si="1"/>
        <v>0</v>
      </c>
      <c r="N4" s="5">
        <f t="shared" si="1"/>
        <v>0</v>
      </c>
      <c r="O4" s="5">
        <f t="shared" si="1"/>
        <v>1</v>
      </c>
      <c r="P4" s="6">
        <f t="shared" si="4"/>
        <v>0.9285714285714286</v>
      </c>
      <c r="Q4" s="6">
        <f>K4/J4</f>
        <v>7.1428571428571425E-2</v>
      </c>
      <c r="R4" s="3" t="s">
        <v>20</v>
      </c>
      <c r="S4" s="3" t="s">
        <v>20</v>
      </c>
      <c r="T4" s="3" t="s">
        <v>23</v>
      </c>
      <c r="U4" s="3" t="s">
        <v>20</v>
      </c>
      <c r="V4" s="3" t="s">
        <v>20</v>
      </c>
      <c r="W4" s="3" t="s">
        <v>20</v>
      </c>
      <c r="X4" s="3" t="s">
        <v>20</v>
      </c>
      <c r="Y4" s="3" t="s">
        <v>20</v>
      </c>
      <c r="Z4" s="3" t="s">
        <v>20</v>
      </c>
      <c r="AA4" s="3" t="s">
        <v>20</v>
      </c>
      <c r="AB4" s="3" t="s">
        <v>20</v>
      </c>
      <c r="AC4" s="3" t="s">
        <v>20</v>
      </c>
      <c r="AD4" s="3" t="s">
        <v>20</v>
      </c>
      <c r="AE4" s="3" t="s">
        <v>20</v>
      </c>
    </row>
    <row r="5" spans="1:48" x14ac:dyDescent="0.25">
      <c r="A5" s="3">
        <v>4</v>
      </c>
      <c r="B5" s="3" t="s">
        <v>36</v>
      </c>
      <c r="C5" s="3" t="s">
        <v>15</v>
      </c>
      <c r="D5" s="3" t="s">
        <v>24</v>
      </c>
      <c r="E5" s="3" t="s">
        <v>32</v>
      </c>
      <c r="F5" s="4">
        <v>42460</v>
      </c>
      <c r="G5" s="3" t="str">
        <f t="shared" ca="1" si="2"/>
        <v>29 Months</v>
      </c>
      <c r="H5" s="3" t="s">
        <v>29</v>
      </c>
      <c r="I5" s="3" t="s">
        <v>14</v>
      </c>
      <c r="J5" s="5">
        <f t="shared" si="3"/>
        <v>14</v>
      </c>
      <c r="K5" s="5">
        <f>SUM(N5:O5)</f>
        <v>1</v>
      </c>
      <c r="L5" s="5">
        <f t="shared" si="1"/>
        <v>13</v>
      </c>
      <c r="M5" s="5">
        <f t="shared" si="1"/>
        <v>0</v>
      </c>
      <c r="N5" s="5">
        <f t="shared" si="1"/>
        <v>0</v>
      </c>
      <c r="O5" s="5">
        <f t="shared" si="1"/>
        <v>1</v>
      </c>
      <c r="P5" s="6">
        <f t="shared" si="4"/>
        <v>0.9285714285714286</v>
      </c>
      <c r="Q5" s="6">
        <f>K5/J5</f>
        <v>7.1428571428571425E-2</v>
      </c>
      <c r="R5" s="3" t="s">
        <v>20</v>
      </c>
      <c r="S5" s="3" t="s">
        <v>20</v>
      </c>
      <c r="T5" s="3" t="s">
        <v>20</v>
      </c>
      <c r="U5" s="3" t="s">
        <v>23</v>
      </c>
      <c r="V5" s="3" t="s">
        <v>20</v>
      </c>
      <c r="W5" s="3" t="s">
        <v>20</v>
      </c>
      <c r="X5" s="3" t="s">
        <v>20</v>
      </c>
      <c r="Y5" s="3" t="s">
        <v>20</v>
      </c>
      <c r="Z5" s="3" t="s">
        <v>20</v>
      </c>
      <c r="AA5" s="3" t="s">
        <v>20</v>
      </c>
      <c r="AB5" s="3" t="s">
        <v>20</v>
      </c>
      <c r="AC5" s="3" t="s">
        <v>20</v>
      </c>
      <c r="AD5" s="3" t="s">
        <v>20</v>
      </c>
      <c r="AE5" s="3" t="s">
        <v>20</v>
      </c>
    </row>
    <row r="6" spans="1:48" x14ac:dyDescent="0.25">
      <c r="A6" s="3">
        <v>5</v>
      </c>
      <c r="B6" s="3" t="s">
        <v>37</v>
      </c>
      <c r="C6" s="3" t="s">
        <v>15</v>
      </c>
      <c r="D6" s="3" t="s">
        <v>19</v>
      </c>
      <c r="E6" s="3" t="s">
        <v>32</v>
      </c>
      <c r="F6" s="4">
        <v>42490</v>
      </c>
      <c r="G6" s="3" t="str">
        <f t="shared" ref="G6" ca="1" si="5">(DATEDIF(F6,TODAY(),"M"))&amp;" Months"</f>
        <v>28 Months</v>
      </c>
      <c r="H6" s="3" t="s">
        <v>30</v>
      </c>
      <c r="I6" s="3" t="s">
        <v>14</v>
      </c>
      <c r="J6" s="5">
        <f t="shared" si="3"/>
        <v>14</v>
      </c>
      <c r="K6" s="5">
        <f t="shared" ref="K6" si="6">SUM(N6:O6)</f>
        <v>3</v>
      </c>
      <c r="L6" s="5">
        <f t="shared" si="1"/>
        <v>11</v>
      </c>
      <c r="M6" s="5">
        <f t="shared" si="1"/>
        <v>0</v>
      </c>
      <c r="N6" s="5">
        <f t="shared" si="1"/>
        <v>0</v>
      </c>
      <c r="O6" s="5">
        <f t="shared" si="1"/>
        <v>3</v>
      </c>
      <c r="P6" s="6">
        <f t="shared" ref="P6" si="7">1-Q6</f>
        <v>0.7857142857142857</v>
      </c>
      <c r="Q6" s="6">
        <f t="shared" ref="Q6" si="8">K6/J6</f>
        <v>0.21428571428571427</v>
      </c>
      <c r="R6" s="3" t="s">
        <v>23</v>
      </c>
      <c r="S6" s="3" t="s">
        <v>23</v>
      </c>
      <c r="T6" s="3" t="s">
        <v>23</v>
      </c>
      <c r="U6" s="3" t="s">
        <v>20</v>
      </c>
      <c r="V6" s="3" t="s">
        <v>20</v>
      </c>
      <c r="W6" s="3" t="s">
        <v>20</v>
      </c>
      <c r="X6" s="3" t="s">
        <v>20</v>
      </c>
      <c r="Y6" s="3" t="s">
        <v>20</v>
      </c>
      <c r="Z6" s="3" t="s">
        <v>20</v>
      </c>
      <c r="AA6" s="3" t="s">
        <v>20</v>
      </c>
      <c r="AB6" s="3" t="s">
        <v>20</v>
      </c>
      <c r="AC6" s="3" t="s">
        <v>20</v>
      </c>
      <c r="AD6" s="3" t="s">
        <v>20</v>
      </c>
      <c r="AE6" s="3" t="s">
        <v>20</v>
      </c>
    </row>
  </sheetData>
  <dataValidations count="1">
    <dataValidation type="list" allowBlank="1" showInputMessage="1" showErrorMessage="1" sqref="R2:AV6">
      <formula1>$L$1:$O$1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Sundar Shankar</dc:creator>
  <cp:lastModifiedBy>Shyam Sundar Shankar</cp:lastModifiedBy>
  <dcterms:created xsi:type="dcterms:W3CDTF">2014-10-25T19:07:02Z</dcterms:created>
  <dcterms:modified xsi:type="dcterms:W3CDTF">2018-09-08T19:00:43Z</dcterms:modified>
</cp:coreProperties>
</file>