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8445" activeTab="4"/>
  </bookViews>
  <sheets>
    <sheet name="Raw Datas" sheetId="1" r:id="rId1"/>
    <sheet name="KPI Caluclation" sheetId="2" r:id="rId2"/>
    <sheet name="Visualize (dashboard)" sheetId="3" r:id="rId3"/>
    <sheet name="KPISummaries" sheetId="4" r:id="rId4"/>
    <sheet name="formula sheet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G7" i="6" l="1"/>
  <c r="G10" i="6"/>
  <c r="G11" i="6"/>
  <c r="G12" i="6"/>
  <c r="A32" i="6"/>
  <c r="A6" i="6"/>
  <c r="A8" i="6"/>
  <c r="B9" i="4"/>
  <c r="B12" i="4"/>
  <c r="B13" i="4"/>
  <c r="B14" i="4"/>
  <c r="B30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L3" i="2"/>
  <c r="L4" i="2"/>
  <c r="N4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</calcChain>
</file>

<file path=xl/sharedStrings.xml><?xml version="1.0" encoding="utf-8"?>
<sst xmlns="http://schemas.openxmlformats.org/spreadsheetml/2006/main" count="257" uniqueCount="115">
  <si>
    <t>R&amp;D Spend</t>
  </si>
  <si>
    <t>Administration</t>
  </si>
  <si>
    <t>Marketing Spend</t>
  </si>
  <si>
    <t>State</t>
  </si>
  <si>
    <t>Profit</t>
  </si>
  <si>
    <t>Month</t>
  </si>
  <si>
    <t>New_Customers</t>
  </si>
  <si>
    <t>Churned_Customers</t>
  </si>
  <si>
    <t>Total_Customers</t>
  </si>
  <si>
    <t>Burn_Rate</t>
  </si>
  <si>
    <t>ARPU value</t>
  </si>
  <si>
    <t>LTV</t>
  </si>
  <si>
    <t xml:space="preserve">LTV_CAC_Ratio </t>
  </si>
  <si>
    <t>Run Rate</t>
  </si>
  <si>
    <t>New York</t>
  </si>
  <si>
    <t>2020-01</t>
  </si>
  <si>
    <t xml:space="preserve"> </t>
  </si>
  <si>
    <t>California</t>
  </si>
  <si>
    <t>2020-02</t>
  </si>
  <si>
    <t>Florida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</si>
  <si>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</si>
  <si>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</si>
  <si>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</si>
  <si>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</si>
  <si>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</si>
  <si>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</si>
  <si>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</si>
  <si>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</si>
  <si>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</si>
  <si>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</si>
  <si>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Average CAC</t>
  </si>
  <si>
    <t>Average ARPU</t>
  </si>
  <si>
    <t>Average LTV</t>
  </si>
  <si>
    <t>Average LTV:CAC Ratio</t>
  </si>
  <si>
    <t>Average Burn Rate</t>
  </si>
  <si>
    <t>Latest Run Rate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</si>
  <si>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</si>
  <si>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</si>
  <si>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</si>
  <si>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</si>
  <si>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</si>
  <si>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</si>
  <si>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</si>
  <si>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</si>
  <si>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</si>
  <si>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</si>
  <si>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</si>
  <si>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</si>
  <si>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</si>
  <si>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</si>
  <si>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</si>
  <si>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</si>
  <si>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</si>
  <si>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</si>
  <si>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</si>
  <si>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</si>
  <si>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</si>
  <si>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</si>
  <si>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</si>
  <si>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</si>
  <si>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</si>
  <si>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</si>
  <si>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</si>
  <si>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</si>
  <si>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</si>
  <si>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</si>
  <si>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</si>
  <si>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</si>
  <si>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</si>
  <si>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</si>
  <si>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</si>
  <si>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</si>
  <si>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</si>
  <si>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</si>
  <si>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Column1</t>
  </si>
  <si>
    <t>A (KPI)</t>
  </si>
  <si>
    <t>B (Formula / Value)</t>
  </si>
  <si>
    <r>
      <t>=AVERAGE(KPI_Calculations!L2:L52)</t>
    </r>
    <r>
      <rPr>
        <sz val="11"/>
        <color theme="1"/>
        <rFont val="Calibri"/>
        <family val="2"/>
        <scheme val="minor"/>
      </rPr>
      <t xml:space="preserve"> ← Replace </t>
    </r>
    <r>
      <rPr>
        <sz val="10"/>
        <color theme="1"/>
        <rFont val="Arial Unicode MS"/>
        <family val="2"/>
      </rPr>
      <t>L</t>
    </r>
    <r>
      <rPr>
        <sz val="11"/>
        <color theme="1"/>
        <rFont val="Calibri"/>
        <family val="2"/>
        <scheme val="minor"/>
      </rPr>
      <t xml:space="preserve"> with your CAC column letter</t>
    </r>
  </si>
  <si>
    <r>
      <t>=AVERAGE(KPI_Calculations!K2:K52)</t>
    </r>
    <r>
      <rPr>
        <sz val="11"/>
        <color theme="1"/>
        <rFont val="Calibri"/>
        <family val="2"/>
        <scheme val="minor"/>
      </rPr>
      <t xml:space="preserve"> ← Replace </t>
    </r>
    <r>
      <rPr>
        <sz val="10"/>
        <color theme="1"/>
        <rFont val="Arial Unicode MS"/>
        <family val="2"/>
      </rPr>
      <t>K</t>
    </r>
    <r>
      <rPr>
        <sz val="11"/>
        <color theme="1"/>
        <rFont val="Calibri"/>
        <family val="2"/>
        <scheme val="minor"/>
      </rPr>
      <t xml:space="preserve"> with your ARPU column letter</t>
    </r>
  </si>
  <si>
    <r>
      <t>=AVERAGE(KPI_Calculations!M2:M52)</t>
    </r>
    <r>
      <rPr>
        <sz val="11"/>
        <color theme="1"/>
        <rFont val="Calibri"/>
        <family val="2"/>
        <scheme val="minor"/>
      </rPr>
      <t xml:space="preserve"> ← Replace </t>
    </r>
    <r>
      <rPr>
        <sz val="10"/>
        <color theme="1"/>
        <rFont val="Arial Unicode MS"/>
        <family val="2"/>
      </rPr>
      <t>M</t>
    </r>
    <r>
      <rPr>
        <sz val="11"/>
        <color theme="1"/>
        <rFont val="Calibri"/>
        <family val="2"/>
        <scheme val="minor"/>
      </rPr>
      <t xml:space="preserve"> with your LTV column letter</t>
    </r>
  </si>
  <si>
    <r>
      <t>=AVERAGE(KPI_Calculations!N2:N52)</t>
    </r>
    <r>
      <rPr>
        <sz val="11"/>
        <color theme="1"/>
        <rFont val="Calibri"/>
        <family val="2"/>
        <scheme val="minor"/>
      </rPr>
      <t xml:space="preserve"> ← Replace </t>
    </r>
    <r>
      <rPr>
        <sz val="10"/>
        <color theme="1"/>
        <rFont val="Arial Unicode MS"/>
        <family val="2"/>
      </rPr>
      <t>N</t>
    </r>
    <r>
      <rPr>
        <sz val="11"/>
        <color theme="1"/>
        <rFont val="Calibri"/>
        <family val="2"/>
        <scheme val="minor"/>
      </rPr>
      <t xml:space="preserve"> with LTV:CAC Ratio column</t>
    </r>
  </si>
  <si>
    <r>
      <t>=AVERAGE(KPI_Calculations!J2:J52)</t>
    </r>
    <r>
      <rPr>
        <sz val="11"/>
        <color theme="1"/>
        <rFont val="Calibri"/>
        <family val="2"/>
        <scheme val="minor"/>
      </rPr>
      <t xml:space="preserve"> ← Replace </t>
    </r>
    <r>
      <rPr>
        <sz val="10"/>
        <color theme="1"/>
        <rFont val="Arial Unicode MS"/>
        <family val="2"/>
      </rPr>
      <t>J</t>
    </r>
    <r>
      <rPr>
        <sz val="11"/>
        <color theme="1"/>
        <rFont val="Calibri"/>
        <family val="2"/>
        <scheme val="minor"/>
      </rPr>
      <t xml:space="preserve"> with Burn Rate column letter</t>
    </r>
  </si>
  <si>
    <t>KPI</t>
  </si>
  <si>
    <t xml:space="preserve">  </t>
  </si>
  <si>
    <t>B (Formula)</t>
  </si>
  <si>
    <t>Revenue and Burn Rate over Months</t>
  </si>
  <si>
    <t>CAC AND LTC</t>
  </si>
  <si>
    <t>Run Rate Trend Over Months</t>
  </si>
  <si>
    <t>ARPU TREND OVER MONTHS</t>
  </si>
  <si>
    <t>Total Customers Growth over Months</t>
  </si>
  <si>
    <t>Formula:</t>
  </si>
  <si>
    <t xml:space="preserve">  1. Burn Rate
Formula:
= Expenses - Revenu</t>
  </si>
  <si>
    <t>2. ARPU (Average Revenue Per User)</t>
  </si>
  <si>
    <t>👉 Example in Excel:</t>
  </si>
  <si>
    <t>(F = Profit, J = Total Customers)</t>
  </si>
  <si>
    <t>3. LTV (Lifetime Value)</t>
  </si>
  <si>
    <t xml:space="preserve"> = ARPU * 12</t>
  </si>
  <si>
    <t>4. CAC (Customer Acquisition Cost)</t>
  </si>
  <si>
    <t xml:space="preserve"> = IF(B2 = 0, 0, C2 / B2)</t>
  </si>
  <si>
    <t>5. LTV : CAC Ratio</t>
  </si>
  <si>
    <t>IF(CAC = 0, 0, LTV / CAC)</t>
  </si>
  <si>
    <t>6. Run Rate</t>
  </si>
  <si>
    <t xml:space="preserve"> = Current Month Revenue * 12</t>
  </si>
  <si>
    <t xml:space="preserve"> 7. Total Customers
Formula:
= Previous Total + New_Customers - Churned_Customers</t>
  </si>
  <si>
    <t>8. New Customers</t>
  </si>
  <si>
    <t>Estimated Formula (5% Growth):</t>
  </si>
  <si>
    <t xml:space="preserve"> = ROUND(Previous_Total_Customers * 0.05, 0)</t>
  </si>
  <si>
    <t>9. Churned Customers</t>
  </si>
  <si>
    <t>Estimated Formula (2% Churn):</t>
  </si>
  <si>
    <t xml:space="preserve"> = ROUND(Total_Customers * 0.02, 0)</t>
  </si>
  <si>
    <t>10. Month Column</t>
  </si>
  <si>
    <t>Fill down manually or use formula:</t>
  </si>
  <si>
    <t>Formula (first cell A2):</t>
  </si>
  <si>
    <t>KPI Summary Sheet Formulas: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</si>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</sst>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₹&quot;\ #,##0;[Red]&quot;₹&quot;\ \-#,##0"/>
    <numFmt numFmtId="8" formatCode="&quot;₹&quot;\ #,##0.00;[Red]&quot;₹&quot;\ \-#,##0.00"/>
    <numFmt numFmtId="168" formatCode="&quot;₹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8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8" fillId="0" borderId="0" xfId="0" applyFont="1"/>
    <xf numFmtId="168" fontId="16" fillId="0" borderId="0" xfId="0" applyNumberFormat="1" applyFont="1" applyAlignment="1">
      <alignment horizontal="center" vertical="center" wrapText="1"/>
    </xf>
    <xf numFmtId="168" fontId="18" fillId="0" borderId="0" xfId="0" applyNumberFormat="1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Revenue and Burn Rate over Months</a:t>
            </a:r>
            <a:endParaRPr lang="en-IN"/>
          </a:p>
        </c:rich>
      </c:tx>
      <c:layout/>
      <c:overlay val="0"/>
      <c:spPr>
        <a:solidFill>
          <a:schemeClr val="accent2"/>
        </a:solidFill>
        <a:ln w="12700" cap="flat" cmpd="sng" algn="ctr">
          <a:gradFill flip="none" rotWithShape="1">
            <a:gsLst>
              <a:gs pos="2000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4515295267883122"/>
          <c:w val="0.83953018372703414"/>
          <c:h val="0.7586385600043366"/>
        </c:manualLayout>
      </c:layout>
      <c:lineChart>
        <c:grouping val="stacked"/>
        <c:varyColors val="0"/>
        <c:ser>
          <c:idx val="0"/>
          <c:order val="0"/>
          <c:tx>
            <c:strRef>
              <c:f>'KPI Caluclation'!$A$2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Caluclation'!$B$2:$O$2</c15:sqref>
                  </c15:fullRef>
                </c:ext>
              </c:extLst>
              <c:f>('KPI Caluclation'!$G$2,'KPI Caluclation'!$K$2)</c:f>
              <c:numCache>
                <c:formatCode>General</c:formatCode>
                <c:ptCount val="2"/>
                <c:pt idx="0">
                  <c:v>0</c:v>
                </c:pt>
                <c:pt idx="1">
                  <c:v>109985.26999999996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'KPI Caluclation'!$A$3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Caluclation'!$B$3:$O$3</c15:sqref>
                  </c15:fullRef>
                </c:ext>
              </c:extLst>
              <c:f>('KPI Caluclation'!$G$3,'KPI Caluclation'!$K$3)</c:f>
              <c:numCache>
                <c:formatCode>General</c:formatCode>
                <c:ptCount val="2"/>
                <c:pt idx="0">
                  <c:v>0</c:v>
                </c:pt>
                <c:pt idx="1">
                  <c:v>122184.32999999999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'KPI Caluclation'!$A$4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Caluclation'!$B$4:$O$4</c15:sqref>
                  </c15:fullRef>
                </c:ext>
              </c:extLst>
              <c:f>('KPI Caluclation'!$G$4,'KPI Caluclation'!$K$4)</c:f>
              <c:numCache>
                <c:formatCode>General</c:formatCode>
                <c:ptCount val="2"/>
                <c:pt idx="0">
                  <c:v>0</c:v>
                </c:pt>
                <c:pt idx="1">
                  <c:v>63538.76999999999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'KPI Caluclation'!$A$5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Caluclation'!$B$5:$O$5</c15:sqref>
                  </c15:fullRef>
                </c:ext>
              </c:extLst>
              <c:f>('KPI Caluclation'!$G$5,'KPI Caluclation'!$K$5)</c:f>
              <c:numCache>
                <c:formatCode>General</c:formatCode>
                <c:ptCount val="2"/>
                <c:pt idx="0">
                  <c:v>0</c:v>
                </c:pt>
                <c:pt idx="1">
                  <c:v>80145.370000000024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'KPI Caluclation'!$A$6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Caluclation'!$B$6:$O$6</c15:sqref>
                  </c15:fullRef>
                </c:ext>
              </c:extLst>
              <c:f>('KPI Caluclation'!$G$6,'KPI Caluclation'!$K$6)</c:f>
              <c:numCache>
                <c:formatCode>General</c:formatCode>
                <c:ptCount val="2"/>
                <c:pt idx="0">
                  <c:v>0</c:v>
                </c:pt>
                <c:pt idx="1">
                  <c:v>67315.26999999999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'KPI Caluclation'!$A$7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Caluclation'!$B$7:$O$7</c15:sqref>
                  </c15:fullRef>
                </c:ext>
              </c:extLst>
              <c:f>('KPI Caluclation'!$G$7,'KPI Caluclation'!$K$7)</c:f>
              <c:numCache>
                <c:formatCode>General</c:formatCode>
                <c:ptCount val="2"/>
                <c:pt idx="0">
                  <c:v>0</c:v>
                </c:pt>
                <c:pt idx="1">
                  <c:v>74705.59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'KPI Caluclation'!$A$8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Caluclation'!$B$8:$O$8</c15:sqref>
                  </c15:fullRef>
                </c:ext>
              </c:extLst>
              <c:f>('KPI Caluclation'!$G$8,'KPI Caluclation'!$K$8)</c:f>
              <c:numCache>
                <c:formatCode>General</c:formatCode>
                <c:ptCount val="2"/>
                <c:pt idx="0">
                  <c:v>0</c:v>
                </c:pt>
                <c:pt idx="1">
                  <c:v>125697.92000000004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'KPI Caluclation'!$A$9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Caluclation'!$B$9:$O$9</c15:sqref>
                  </c15:fullRef>
                </c:ext>
              </c:extLst>
              <c:f>('KPI Caluclation'!$G$9,'KPI Caluclation'!$K$9)</c:f>
              <c:numCache>
                <c:formatCode>General</c:formatCode>
                <c:ptCount val="2"/>
                <c:pt idx="0">
                  <c:v>0</c:v>
                </c:pt>
                <c:pt idx="1">
                  <c:v>120082.69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'KPI Caluclation'!$A$10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Caluclation'!$B$10:$O$10</c15:sqref>
                  </c15:fullRef>
                </c:ext>
              </c:extLst>
              <c:f>('KPI Caluclation'!$G$10,'KPI Caluclation'!$K$10)</c:f>
              <c:numCache>
                <c:formatCode>General</c:formatCode>
                <c:ptCount val="2"/>
                <c:pt idx="0">
                  <c:v>0</c:v>
                </c:pt>
                <c:pt idx="1">
                  <c:v>117057.79999999999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'KPI Caluclation'!$A$11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Caluclation'!$B$11:$O$11</c15:sqref>
                  </c15:fullRef>
                </c:ext>
              </c:extLst>
              <c:f>('KPI Caluclation'!$G$11,'KPI Caluclation'!$K$11)</c:f>
              <c:numCache>
                <c:formatCode>General</c:formatCode>
                <c:ptCount val="2"/>
                <c:pt idx="0">
                  <c:v>0</c:v>
                </c:pt>
                <c:pt idx="1">
                  <c:v>82263.19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'KPI Caluclation'!$A$12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Caluclation'!$B$12:$O$12</c15:sqref>
                  </c15:fullRef>
                </c:ext>
              </c:extLst>
              <c:f>('KPI Caluclation'!$G$12,'KPI Caluclation'!$K$12)</c:f>
              <c:numCache>
                <c:formatCode>General</c:formatCode>
                <c:ptCount val="2"/>
                <c:pt idx="0">
                  <c:v>0</c:v>
                </c:pt>
                <c:pt idx="1">
                  <c:v>66395.340000000026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'KPI Caluclation'!$A$13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Caluclation'!$B$13:$O$13</c15:sqref>
                  </c15:fullRef>
                </c:ext>
              </c:extLst>
              <c:f>('KPI Caluclation'!$G$13,'KPI Caluclation'!$K$13)</c:f>
              <c:numCache>
                <c:formatCode>General</c:formatCode>
                <c:ptCount val="2"/>
                <c:pt idx="0">
                  <c:v>0</c:v>
                </c:pt>
                <c:pt idx="1">
                  <c:v>48214.270000000019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'KPI Caluclation'!$A$14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Caluclation'!$B$14:$O$14</c15:sqref>
                  </c15:fullRef>
                </c:ext>
              </c:extLst>
              <c:f>('KPI Caluclation'!$G$14,'KPI Caluclation'!$K$14)</c:f>
              <c:numCache>
                <c:formatCode>General</c:formatCode>
                <c:ptCount val="2"/>
                <c:pt idx="0">
                  <c:v>0</c:v>
                </c:pt>
                <c:pt idx="1">
                  <c:v>79610.710000000021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'KPI Caluclation'!$A$15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Caluclation'!$B$15:$O$15</c15:sqref>
                  </c15:fullRef>
                </c:ext>
              </c:extLst>
              <c:f>('KPI Caluclation'!$G$15,'KPI Caluclation'!$K$15)</c:f>
              <c:numCache>
                <c:formatCode>General</c:formatCode>
                <c:ptCount val="2"/>
                <c:pt idx="0">
                  <c:v>0</c:v>
                </c:pt>
                <c:pt idx="1">
                  <c:v>93193.210000000021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'KPI Caluclation'!$A$16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Caluclation'!$B$16:$O$16</c15:sqref>
                  </c15:fullRef>
                </c:ext>
              </c:extLst>
              <c:f>('KPI Caluclation'!$G$16,'KPI Caluclation'!$K$16)</c:f>
              <c:numCache>
                <c:formatCode>General</c:formatCode>
                <c:ptCount val="2"/>
                <c:pt idx="0">
                  <c:v>0</c:v>
                </c:pt>
                <c:pt idx="1">
                  <c:v>143902.10999999999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'KPI Caluclation'!$A$17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Caluclation'!$B$17:$O$17</c15:sqref>
                  </c15:fullRef>
                </c:ext>
              </c:extLst>
              <c:f>('KPI Caluclation'!$G$17,'KPI Caluclation'!$K$17)</c:f>
              <c:numCache>
                <c:formatCode>General</c:formatCode>
                <c:ptCount val="2"/>
                <c:pt idx="0">
                  <c:v>0</c:v>
                </c:pt>
                <c:pt idx="1">
                  <c:v>107238.51000000002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'KPI Caluclation'!$A$18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Caluclation'!$B$18:$O$18</c15:sqref>
                  </c15:fullRef>
                </c:ext>
              </c:extLst>
              <c:f>('KPI Caluclation'!$G$18,'KPI Caluclation'!$K$18)</c:f>
              <c:numCache>
                <c:formatCode>General</c:formatCode>
                <c:ptCount val="2"/>
                <c:pt idx="0">
                  <c:v>0</c:v>
                </c:pt>
                <c:pt idx="1">
                  <c:v>72633.829999999987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'KPI Caluclation'!$A$19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Caluclation'!$B$19:$O$19</c15:sqref>
                  </c15:fullRef>
                </c:ext>
              </c:extLst>
              <c:f>('KPI Caluclation'!$G$19,'KPI Caluclation'!$K$19)</c:f>
              <c:numCache>
                <c:formatCode>General</c:formatCode>
                <c:ptCount val="2"/>
                <c:pt idx="0">
                  <c:v>0</c:v>
                </c:pt>
                <c:pt idx="1">
                  <c:v>114381.47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'KPI Caluclation'!$A$20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Caluclation'!$B$20:$O$20</c15:sqref>
                  </c15:fullRef>
                </c:ext>
              </c:extLst>
              <c:f>('KPI Caluclation'!$G$20,'KPI Caluclation'!$K$20)</c:f>
              <c:numCache>
                <c:formatCode>General</c:formatCode>
                <c:ptCount val="2"/>
                <c:pt idx="0">
                  <c:v>0</c:v>
                </c:pt>
                <c:pt idx="1">
                  <c:v>81676.149999999994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'KPI Caluclation'!$A$21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Caluclation'!$B$21:$O$21</c15:sqref>
                  </c15:fullRef>
                </c:ext>
              </c:extLst>
              <c:f>('KPI Caluclation'!$G$21,'KPI Caluclation'!$K$21)</c:f>
              <c:numCache>
                <c:formatCode>General</c:formatCode>
                <c:ptCount val="2"/>
                <c:pt idx="0">
                  <c:v>0</c:v>
                </c:pt>
                <c:pt idx="1">
                  <c:v>117176.05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'KPI Caluclation'!$A$22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Caluclation'!$B$22:$O$22</c15:sqref>
                  </c15:fullRef>
                </c:ext>
              </c:extLst>
              <c:f>('KPI Caluclation'!$G$22,'KPI Caluclation'!$K$22)</c:f>
              <c:numCache>
                <c:formatCode>General</c:formatCode>
                <c:ptCount val="2"/>
                <c:pt idx="0">
                  <c:v>0</c:v>
                </c:pt>
                <c:pt idx="1">
                  <c:v>71667.229999999981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'KPI Caluclation'!$A$23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Caluclation'!$B$23:$O$23</c15:sqref>
                  </c15:fullRef>
                </c:ext>
              </c:extLst>
              <c:f>('KPI Caluclation'!$G$23,'KPI Caluclation'!$K$23)</c:f>
              <c:numCache>
                <c:formatCode>General</c:formatCode>
                <c:ptCount val="2"/>
                <c:pt idx="0">
                  <c:v>0</c:v>
                </c:pt>
                <c:pt idx="1">
                  <c:v>120870.98000000001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'KPI Caluclation'!$A$24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Caluclation'!$B$24:$O$24</c15:sqref>
                  </c15:fullRef>
                </c:ext>
              </c:extLst>
              <c:f>('KPI Caluclation'!$G$24,'KPI Caluclation'!$K$24)</c:f>
              <c:numCache>
                <c:formatCode>General</c:formatCode>
                <c:ptCount val="2"/>
                <c:pt idx="0">
                  <c:v>0</c:v>
                </c:pt>
                <c:pt idx="1">
                  <c:v>86447.16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'KPI Caluclation'!$A$25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Caluclation'!$B$25:$O$25</c15:sqref>
                  </c15:fullRef>
                </c:ext>
              </c:extLst>
              <c:f>('KPI Caluclation'!$G$25,'KPI Caluclation'!$K$25)</c:f>
              <c:numCache>
                <c:formatCode>General</c:formatCode>
                <c:ptCount val="2"/>
                <c:pt idx="0">
                  <c:v>0</c:v>
                </c:pt>
                <c:pt idx="1">
                  <c:v>64572.670000000013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'KPI Caluclation'!$A$26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Caluclation'!$B$26:$O$26</c15:sqref>
                  </c15:fullRef>
                </c:ext>
              </c:extLst>
              <c:f>('KPI Caluclation'!$G$26,'KPI Caluclation'!$K$26)</c:f>
              <c:numCache>
                <c:formatCode>General</c:formatCode>
                <c:ptCount val="2"/>
                <c:pt idx="0">
                  <c:v>0</c:v>
                </c:pt>
                <c:pt idx="1">
                  <c:v>67797.409999999989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'KPI Caluclation'!$A$27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Caluclation'!$B$27:$O$27</c15:sqref>
                  </c15:fullRef>
                </c:ext>
              </c:extLst>
              <c:f>('KPI Caluclation'!$G$27,'KPI Caluclation'!$K$27)</c:f>
              <c:numCache>
                <c:formatCode>General</c:formatCode>
                <c:ptCount val="2"/>
                <c:pt idx="0">
                  <c:v>0</c:v>
                </c:pt>
                <c:pt idx="1">
                  <c:v>96838.63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'KPI Caluclation'!$A$28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Caluclation'!$B$28:$O$28</c15:sqref>
                  </c15:fullRef>
                </c:ext>
              </c:extLst>
              <c:f>('KPI Caluclation'!$G$28,'KPI Caluclation'!$K$28)</c:f>
              <c:numCache>
                <c:formatCode>General</c:formatCode>
                <c:ptCount val="2"/>
                <c:pt idx="0">
                  <c:v>0</c:v>
                </c:pt>
                <c:pt idx="1">
                  <c:v>113757.40999999999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'KPI Caluclation'!$A$29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Caluclation'!$B$29:$O$29</c15:sqref>
                  </c15:fullRef>
                </c:ext>
              </c:extLst>
              <c:f>('KPI Caluclation'!$G$29,'KPI Caluclation'!$K$29)</c:f>
              <c:numCache>
                <c:formatCode>General</c:formatCode>
                <c:ptCount val="2"/>
                <c:pt idx="0">
                  <c:v>0</c:v>
                </c:pt>
                <c:pt idx="1">
                  <c:v>94990.939999999973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'KPI Caluclation'!$A$30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Caluclation'!$B$30:$O$30</c15:sqref>
                  </c15:fullRef>
                </c:ext>
              </c:extLst>
              <c:f>('KPI Caluclation'!$G$30,'KPI Caluclation'!$K$30)</c:f>
              <c:numCache>
                <c:formatCode>General</c:formatCode>
                <c:ptCount val="2"/>
                <c:pt idx="0">
                  <c:v>0</c:v>
                </c:pt>
                <c:pt idx="1">
                  <c:v>145442.79999999999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'KPI Caluclation'!$A$31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Caluclation'!$B$31:$O$31</c15:sqref>
                  </c15:fullRef>
                </c:ext>
              </c:extLst>
              <c:f>('KPI Caluclation'!$G$31,'KPI Caluclation'!$K$31)</c:f>
              <c:numCache>
                <c:formatCode>General</c:formatCode>
                <c:ptCount val="2"/>
                <c:pt idx="0">
                  <c:v>0</c:v>
                </c:pt>
                <c:pt idx="1">
                  <c:v>117661.99999999999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'KPI Caluclation'!$A$32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Caluclation'!$B$32:$O$32</c15:sqref>
                  </c15:fullRef>
                </c:ext>
              </c:extLst>
              <c:f>('KPI Caluclation'!$G$32,'KPI Caluclation'!$K$32)</c:f>
              <c:numCache>
                <c:formatCode>General</c:formatCode>
                <c:ptCount val="2"/>
                <c:pt idx="0">
                  <c:v>0</c:v>
                </c:pt>
                <c:pt idx="1">
                  <c:v>77728.270000000019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'KPI Caluclation'!$A$33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Caluclation'!$B$33:$O$33</c15:sqref>
                  </c15:fullRef>
                </c:ext>
              </c:extLst>
              <c:f>('KPI Caluclation'!$G$33,'KPI Caluclation'!$K$33)</c:f>
              <c:numCache>
                <c:formatCode>General</c:formatCode>
                <c:ptCount val="2"/>
                <c:pt idx="0">
                  <c:v>0</c:v>
                </c:pt>
                <c:pt idx="1">
                  <c:v>116385.84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'KPI Caluclation'!$A$34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Caluclation'!$B$34:$O$34</c15:sqref>
                  </c15:fullRef>
                </c:ext>
              </c:extLst>
              <c:f>('KPI Caluclation'!$G$34,'KPI Caluclation'!$K$34)</c:f>
              <c:numCache>
                <c:formatCode>General</c:formatCode>
                <c:ptCount val="2"/>
                <c:pt idx="0">
                  <c:v>0</c:v>
                </c:pt>
                <c:pt idx="1">
                  <c:v>95232.73000000001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'KPI Caluclation'!$A$35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Caluclation'!$B$35:$O$35</c15:sqref>
                  </c15:fullRef>
                </c:ext>
              </c:extLst>
              <c:f>('KPI Caluclation'!$G$35,'KPI Caluclation'!$K$35)</c:f>
              <c:numCache>
                <c:formatCode>General</c:formatCode>
                <c:ptCount val="2"/>
                <c:pt idx="0">
                  <c:v>0</c:v>
                </c:pt>
                <c:pt idx="1">
                  <c:v>61805.62000000001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'KPI Caluclation'!$A$36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Caluclation'!$B$36:$O$36</c15:sqref>
                  </c15:fullRef>
                </c:ext>
              </c:extLst>
              <c:f>('KPI Caluclation'!$G$36,'KPI Caluclation'!$K$36)</c:f>
              <c:numCache>
                <c:formatCode>General</c:formatCode>
                <c:ptCount val="2"/>
                <c:pt idx="0">
                  <c:v>0</c:v>
                </c:pt>
                <c:pt idx="1">
                  <c:v>107441.29000000001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'KPI Caluclation'!$A$37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Caluclation'!$B$37:$O$37</c15:sqref>
                  </c15:fullRef>
                </c:ext>
              </c:extLst>
              <c:f>('KPI Caluclation'!$G$37,'KPI Caluclation'!$K$37)</c:f>
              <c:numCache>
                <c:formatCode>General</c:formatCode>
                <c:ptCount val="2"/>
                <c:pt idx="0">
                  <c:v>0</c:v>
                </c:pt>
                <c:pt idx="1">
                  <c:v>34617.050000000003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'KPI Caluclation'!$A$38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Caluclation'!$B$38:$O$38</c15:sqref>
                  </c15:fullRef>
                </c:ext>
              </c:extLst>
              <c:f>('KPI Caluclation'!$G$38,'KPI Caluclation'!$K$38)</c:f>
              <c:numCache>
                <c:formatCode>General</c:formatCode>
                <c:ptCount val="2"/>
                <c:pt idx="0">
                  <c:v>0</c:v>
                </c:pt>
                <c:pt idx="1">
                  <c:v>65047.87999999999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'KPI Caluclation'!$A$39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Caluclation'!$B$39:$O$39</c15:sqref>
                  </c15:fullRef>
                </c:ext>
              </c:extLst>
              <c:f>('KPI Caluclation'!$G$39,'KPI Caluclation'!$K$39)</c:f>
              <c:numCache>
                <c:formatCode>General</c:formatCode>
                <c:ptCount val="2"/>
                <c:pt idx="0">
                  <c:v>0</c:v>
                </c:pt>
                <c:pt idx="1">
                  <c:v>5441.0500000000029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'KPI Caluclation'!$A$40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Caluclation'!$B$40:$O$40</c15:sqref>
                  </c15:fullRef>
                </c:ext>
              </c:extLst>
              <c:f>('KPI Caluclation'!$G$40,'KPI Caluclation'!$K$40)</c:f>
              <c:numCache>
                <c:formatCode>General</c:formatCode>
                <c:ptCount val="2"/>
                <c:pt idx="0">
                  <c:v>0</c:v>
                </c:pt>
                <c:pt idx="1">
                  <c:v>4986.5599999999977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'KPI Caluclation'!$A$41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Caluclation'!$B$41:$O$41</c15:sqref>
                  </c15:fullRef>
                </c:ext>
              </c:extLst>
              <c:f>('KPI Caluclation'!$G$41,'KPI Caluclation'!$K$41)</c:f>
              <c:numCache>
                <c:formatCode>General</c:formatCode>
                <c:ptCount val="2"/>
                <c:pt idx="0">
                  <c:v>0</c:v>
                </c:pt>
                <c:pt idx="1">
                  <c:v>40573.94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'KPI Caluclation'!$A$42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Caluclation'!$B$42:$O$42</c15:sqref>
                  </c15:fullRef>
                </c:ext>
              </c:extLst>
              <c:f>('KPI Caluclation'!$G$42,'KPI Caluclation'!$K$42)</c:f>
              <c:numCache>
                <c:formatCode>General</c:formatCode>
                <c:ptCount val="2"/>
                <c:pt idx="0">
                  <c:v>0</c:v>
                </c:pt>
                <c:pt idx="1">
                  <c:v>69100.569999999992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'KPI Caluclation'!$A$43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Caluclation'!$B$43:$O$43</c15:sqref>
                  </c15:fullRef>
                </c:ext>
              </c:extLst>
              <c:f>('KPI Caluclation'!$G$43,'KPI Caluclation'!$K$43)</c:f>
              <c:numCache>
                <c:formatCode>General</c:formatCode>
                <c:ptCount val="2"/>
                <c:pt idx="0">
                  <c:v>0</c:v>
                </c:pt>
                <c:pt idx="1">
                  <c:v>34845.960000000006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'KPI Caluclation'!$A$44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Caluclation'!$B$44:$O$44</c15:sqref>
                  </c15:fullRef>
                </c:ext>
              </c:extLst>
              <c:f>('KPI Caluclation'!$G$44,'KPI Caluclation'!$K$44)</c:f>
              <c:numCache>
                <c:formatCode>General</c:formatCode>
                <c:ptCount val="2"/>
                <c:pt idx="0">
                  <c:v>0</c:v>
                </c:pt>
                <c:pt idx="1">
                  <c:v>48374.17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'KPI Caluclation'!$A$45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Caluclation'!$B$45:$O$45</c15:sqref>
                  </c15:fullRef>
                </c:ext>
              </c:extLst>
              <c:f>('KPI Caluclation'!$G$45,'KPI Caluclation'!$K$45)</c:f>
              <c:numCache>
                <c:formatCode>General</c:formatCode>
                <c:ptCount val="2"/>
                <c:pt idx="0">
                  <c:v>0</c:v>
                </c:pt>
                <c:pt idx="1">
                  <c:v>73172.14999999998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'KPI Caluclation'!$A$46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Caluclation'!$B$46:$O$46</c15:sqref>
                  </c15:fullRef>
                </c:ext>
              </c:extLst>
              <c:f>('KPI Caluclation'!$G$46,'KPI Caluclation'!$K$46)</c:f>
              <c:numCache>
                <c:formatCode>General</c:formatCode>
                <c:ptCount val="2"/>
                <c:pt idx="0">
                  <c:v>0</c:v>
                </c:pt>
                <c:pt idx="1">
                  <c:v>111827.65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'KPI Caluclation'!$A$47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Caluclation'!$B$47:$O$47</c15:sqref>
                  </c15:fullRef>
                </c:ext>
              </c:extLst>
              <c:f>('KPI Caluclation'!$G$47,'KPI Caluclation'!$K$47)</c:f>
              <c:numCache>
                <c:formatCode>General</c:formatCode>
                <c:ptCount val="2"/>
                <c:pt idx="0">
                  <c:v>0</c:v>
                </c:pt>
                <c:pt idx="1">
                  <c:v>60272.29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'KPI Caluclation'!$A$48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Caluclation'!$B$48:$O$48</c15:sqref>
                  </c15:fullRef>
                </c:ext>
              </c:extLst>
              <c:f>('KPI Caluclation'!$G$48,'KPI Caluclation'!$K$48)</c:f>
              <c:numCache>
                <c:formatCode>General</c:formatCode>
                <c:ptCount val="2"/>
                <c:pt idx="0">
                  <c:v>0</c:v>
                </c:pt>
                <c:pt idx="1">
                  <c:v>67687.01999999999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'KPI Caluclation'!$A$49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Caluclation'!$B$49:$O$49</c15:sqref>
                  </c15:fullRef>
                </c:ext>
              </c:extLst>
              <c:f>('KPI Caluclation'!$G$49,'KPI Caluclation'!$K$49)</c:f>
              <c:numCache>
                <c:formatCode>General</c:formatCode>
                <c:ptCount val="2"/>
                <c:pt idx="0">
                  <c:v>0</c:v>
                </c:pt>
                <c:pt idx="1">
                  <c:v>92914.29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'KPI Caluclation'!$A$50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Caluclation'!$B$50:$O$50</c15:sqref>
                  </c15:fullRef>
                </c:ext>
              </c:extLst>
              <c:f>('KPI Caluclation'!$G$50,'KPI Caluclation'!$K$50)</c:f>
              <c:numCache>
                <c:formatCode>General</c:formatCode>
                <c:ptCount val="2"/>
                <c:pt idx="0">
                  <c:v>0</c:v>
                </c:pt>
                <c:pt idx="1">
                  <c:v>16659.89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'KPI Caluclation'!$A$51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Caluclation'!$B$51:$O$51</c15:sqref>
                  </c15:fullRef>
                </c:ext>
              </c:extLst>
              <c:f>('KPI Caluclation'!$G$51,'KPI Caluclation'!$K$51)</c:f>
              <c:numCache>
                <c:formatCode>General</c:formatCode>
                <c:ptCount val="2"/>
                <c:pt idx="0">
                  <c:v>0</c:v>
                </c:pt>
                <c:pt idx="1">
                  <c:v>102351.5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'KPI Caluclation'!$A$52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Caluclation'!$B$52:$O$52</c15:sqref>
                  </c15:fullRef>
                </c:ext>
              </c:extLst>
              <c:f>('KPI Caluclation'!$G$52,'KPI Caluclation'!$K$52)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'KPI Caluclation'!$A$53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Caluclation'!$B$53:$O$53</c15:sqref>
                  </c15:fullRef>
                </c:ext>
              </c:extLst>
              <c:f>('KPI Caluclation'!$G$53,'KPI Caluclation'!$K$53)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'KPI Caluclation'!$A$79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Caluclation'!$B$79:$O$79</c15:sqref>
                  </c15:fullRef>
                </c:ext>
              </c:extLst>
              <c:f>('KPI Caluclation'!$G$79,'KPI Caluclation'!$K$79)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78"/>
          <c:order val="78"/>
          <c:tx>
            <c:strRef>
              <c:f>'KPI Caluclation'!$A$80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Caluclation'!$B$80:$O$80</c15:sqref>
                  </c15:fullRef>
                </c:ext>
              </c:extLst>
              <c:f>('KPI Caluclation'!$G$80,'KPI Caluclation'!$K$80)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79"/>
          <c:order val="79"/>
          <c:tx>
            <c:strRef>
              <c:f>'KPI Caluclation'!$A$81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Caluclation'!$B$81:$O$81</c15:sqref>
                  </c15:fullRef>
                </c:ext>
              </c:extLst>
              <c:f>('KPI Caluclation'!$G$81,'KPI Caluclation'!$K$81)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80"/>
          <c:order val="80"/>
          <c:tx>
            <c:strRef>
              <c:f>'KPI Caluclation'!$A$82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Caluclation'!$G$1,'KPI Caluclation'!$K$1)</c:f>
              <c:strCache>
                <c:ptCount val="2"/>
                <c:pt idx="0">
                  <c:v>Month</c:v>
                </c:pt>
                <c:pt idx="1">
                  <c:v>Burn_Rate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Caluclation'!$B$82:$O$82</c15:sqref>
                  </c15:fullRef>
                </c:ext>
              </c:extLst>
              <c:f>('KPI Caluclation'!$G$82,'KPI Caluclation'!$K$82)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7488"/>
        <c:axId val="463376896"/>
        <c:extLst>
          <c:ext xmlns:c15="http://schemas.microsoft.com/office/drawing/2012/chart" uri="{02D57815-91ED-43cb-92C2-25804820EDAC}">
            <c15:filteredLineSeries>
              <c15:ser>
                <c:idx val="52"/>
                <c:order val="52"/>
                <c:tx>
                  <c:strRef>
                    <c:extLst>
                      <c:ext uri="{02D57815-91ED-43cb-92C2-25804820EDAC}">
                        <c15:formulaRef>
                          <c15:sqref>'KPI Caluclation'!$A$54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'KPI Caluclation'!$B$54:$O$54</c15:sqref>
                        </c15:fullRef>
                        <c15:formulaRef>
                          <c15:sqref>('KPI Caluclation'!$G$54,'KPI Caluclation'!$K$54)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Caluclation'!$A$55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Caluclation'!$B$55:$O$55</c15:sqref>
                        </c15:fullRef>
                        <c15:formulaRef>
                          <c15:sqref>('KPI Caluclation'!$G$55,'KPI Caluclation'!$K$55)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4"/>
                <c:order val="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Caluclation'!$A$56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Caluclation'!$B$56:$O$56</c15:sqref>
                        </c15:fullRef>
                        <c15:formulaRef>
                          <c15:sqref>('KPI Caluclation'!$G$56,'KPI Caluclation'!$K$56)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5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Caluclation'!$B$57:$O$57</c15:sqref>
                        </c15:fullRef>
                        <c15:formulaRef>
                          <c15:sqref>('KPI Caluclation'!$G$57,'KPI Caluclation'!$K$57)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6"/>
                <c:order val="5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Caluclation'!$B$58:$O$58</c15:sqref>
                        </c15:fullRef>
                        <c15:formulaRef>
                          <c15:sqref>('KPI Caluclation'!$G$58,'KPI Caluclation'!$K$58)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7"/>
                <c:order val="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Caluclation'!$B$59:$O$59</c15:sqref>
                        </c15:fullRef>
                        <c15:formulaRef>
                          <c15:sqref>('KPI Caluclation'!$G$59,'KPI Caluclation'!$K$59)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8"/>
                <c:order val="5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Caluclation'!$B$60:$O$60</c15:sqref>
                        </c15:fullRef>
                        <c15:formulaRef>
                          <c15:sqref>('KPI Caluclation'!$G$60,'KPI Caluclation'!$K$60)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9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Caluclation'!$B$61:$O$61</c15:sqref>
                        </c15:fullRef>
                        <c15:formulaRef>
                          <c15:sqref>('KPI Caluclation'!$G$61,'KPI Caluclation'!$K$61)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0"/>
                <c:order val="6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Caluclation'!$B$62:$O$62</c15:sqref>
                        </c15:fullRef>
                        <c15:formulaRef>
                          <c15:sqref>('KPI Caluclation'!$G$62,'KPI Caluclation'!$K$62)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1"/>
                <c:order val="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Caluclation'!$B$63:$O$63</c15:sqref>
                        </c15:fullRef>
                        <c15:formulaRef>
                          <c15:sqref>('KPI Caluclation'!$G$63,'KPI Caluclation'!$K$63)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2"/>
                <c:order val="6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Caluclation'!$B$64:$O$64</c15:sqref>
                        </c15:fullRef>
                        <c15:formulaRef>
                          <c15:sqref>('KPI Caluclation'!$G$64,'KPI Caluclation'!$K$64)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3"/>
                <c:order val="6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Caluclation'!$B$65:$O$65</c15:sqref>
                        </c15:fullRef>
                        <c15:formulaRef>
                          <c15:sqref>('KPI Caluclation'!$G$65,'KPI Caluclation'!$K$65)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4"/>
                <c:order val="6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Caluclation'!$B$66:$O$66</c15:sqref>
                        </c15:fullRef>
                        <c15:formulaRef>
                          <c15:sqref>('KPI Caluclation'!$G$66,'KPI Caluclation'!$K$66)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5"/>
                <c:order val="6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Caluclation'!$B$67:$O$67</c15:sqref>
                        </c15:fullRef>
                        <c15:formulaRef>
                          <c15:sqref>('KPI Caluclation'!$G$67,'KPI Caluclation'!$K$67)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6"/>
                <c:order val="6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Caluclation'!$B$68:$O$68</c15:sqref>
                        </c15:fullRef>
                        <c15:formulaRef>
                          <c15:sqref>('KPI Caluclation'!$G$68,'KPI Caluclation'!$K$68)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7"/>
                <c:order val="6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Caluclation'!$A$69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Caluclation'!$B$69:$O$69</c15:sqref>
                        </c15:fullRef>
                        <c15:formulaRef>
                          <c15:sqref>('KPI Caluclation'!$G$69,'KPI Caluclation'!$K$69)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8"/>
                <c:order val="6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Caluclation'!$B$70:$O$70</c15:sqref>
                        </c15:fullRef>
                        <c15:formulaRef>
                          <c15:sqref>('KPI Caluclation'!$G$70,'KPI Caluclation'!$K$70)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9"/>
                <c:order val="6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Caluclation'!$B$71:$O$71</c15:sqref>
                        </c15:fullRef>
                        <c15:formulaRef>
                          <c15:sqref>('KPI Caluclation'!$G$71,'KPI Caluclation'!$K$71)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0"/>
                <c:order val="7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Caluclation'!$B$72:$O$72</c15:sqref>
                        </c15:fullRef>
                        <c15:formulaRef>
                          <c15:sqref>('KPI Caluclation'!$G$72,'KPI Caluclation'!$K$72)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1"/>
                <c:order val="7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Caluclation'!$B$73:$O$73</c15:sqref>
                        </c15:fullRef>
                        <c15:formulaRef>
                          <c15:sqref>('KPI Caluclation'!$G$73,'KPI Caluclation'!$K$73)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2"/>
                <c:order val="7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Caluclation'!$B$74:$O$74</c15:sqref>
                        </c15:fullRef>
                        <c15:formulaRef>
                          <c15:sqref>('KPI Caluclation'!$G$74,'KPI Caluclation'!$K$74)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3"/>
                <c:order val="7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Caluclation'!$B$75:$O$75</c15:sqref>
                        </c15:fullRef>
                        <c15:formulaRef>
                          <c15:sqref>('KPI Caluclation'!$G$75,'KPI Caluclation'!$K$75)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4"/>
                <c:order val="7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Caluclation'!$B$76:$O$76</c15:sqref>
                        </c15:fullRef>
                        <c15:formulaRef>
                          <c15:sqref>('KPI Caluclation'!$G$76,'KPI Caluclation'!$K$76)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5"/>
                <c:order val="7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Caluclation'!$B$77:$O$77</c15:sqref>
                        </c15:fullRef>
                        <c15:formulaRef>
                          <c15:sqref>('KPI Caluclation'!$G$77,'KPI Caluclation'!$K$77)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6"/>
                <c:order val="7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Caluclation'!$A$78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'KPI Caluclation'!$B$1:$O$1</c15:sqref>
                        </c15:fullRef>
                        <c15:formulaRef>
                          <c15:sqref>('KPI Caluclation'!$G$1,'KPI Caluclation'!$K$1)</c15:sqref>
                        </c15:formulaRef>
                      </c:ext>
                    </c:extLst>
                    <c:strCache>
                      <c:ptCount val="2"/>
                      <c:pt idx="0">
                        <c:v>Month</c:v>
                      </c:pt>
                      <c:pt idx="1">
                        <c:v>Burn_Rate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'KPI Caluclation'!$B$78:$O$78</c15:sqref>
                        </c15:fullRef>
                        <c15:formulaRef>
                          <c15:sqref>('KPI Caluclation'!$G$78,'KPI Caluclation'!$K$78)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33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6896"/>
        <c:crosses val="autoZero"/>
        <c:auto val="1"/>
        <c:lblAlgn val="ctr"/>
        <c:lblOffset val="100"/>
        <c:noMultiLvlLbl val="0"/>
      </c:catAx>
      <c:valAx>
        <c:axId val="4633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7488"/>
        <c:crosses val="autoZero"/>
        <c:crossBetween val="between"/>
      </c:valAx>
      <c:spPr>
        <a:pattFill prst="dotDmnd">
          <a:fgClr>
            <a:schemeClr val="accent2"/>
          </a:fgClr>
          <a:bgClr>
            <a:schemeClr val="bg1"/>
          </a:bgClr>
        </a:pattFill>
        <a:ln>
          <a:solidFill>
            <a:schemeClr val="accent2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0"/>
        </a:effectLst>
        <a:scene3d>
          <a:camera prst="orthographicFront"/>
          <a:lightRig rig="threePt" dir="t"/>
        </a:scene3d>
        <a:sp3d>
          <a:bevelT w="152400" h="50800" prst="softRound"/>
        </a:sp3d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CAC</a:t>
            </a:r>
            <a:r>
              <a:rPr lang="en-IN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&amp; LTC</a:t>
            </a:r>
            <a:endParaRPr lang="en-IN"/>
          </a:p>
        </c:rich>
      </c:tx>
      <c:layout/>
      <c:overlay val="0"/>
      <c:spPr>
        <a:solidFill>
          <a:schemeClr val="accent5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5"/>
          <c:tx>
            <c:strRef>
              <c:f>'KPI Caluclation'!$G$1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'KPI Caluclation'!$M$1</c:f>
              <c:strCache>
                <c:ptCount val="1"/>
                <c:pt idx="0">
                  <c:v>LTV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Caluclation'!$M$2:$M$53</c:f>
              <c:numCache>
                <c:formatCode>General</c:formatCode>
                <c:ptCount val="52"/>
                <c:pt idx="0">
                  <c:v>1319823.2399999995</c:v>
                </c:pt>
                <c:pt idx="1">
                  <c:v>1466211.96</c:v>
                </c:pt>
                <c:pt idx="2">
                  <c:v>762465.23999999987</c:v>
                </c:pt>
                <c:pt idx="3">
                  <c:v>961744.44000000029</c:v>
                </c:pt>
                <c:pt idx="4">
                  <c:v>807783.23999999987</c:v>
                </c:pt>
                <c:pt idx="5">
                  <c:v>896467.08</c:v>
                </c:pt>
                <c:pt idx="6">
                  <c:v>1508375.0400000005</c:v>
                </c:pt>
                <c:pt idx="7">
                  <c:v>1440992.28</c:v>
                </c:pt>
                <c:pt idx="8">
                  <c:v>1404693.5999999999</c:v>
                </c:pt>
                <c:pt idx="9">
                  <c:v>987158.28</c:v>
                </c:pt>
                <c:pt idx="10">
                  <c:v>796744.08000000031</c:v>
                </c:pt>
                <c:pt idx="11">
                  <c:v>578571.24000000022</c:v>
                </c:pt>
                <c:pt idx="12">
                  <c:v>955328.52000000025</c:v>
                </c:pt>
                <c:pt idx="13">
                  <c:v>1118318.5200000003</c:v>
                </c:pt>
                <c:pt idx="14">
                  <c:v>1726825.3199999998</c:v>
                </c:pt>
                <c:pt idx="15">
                  <c:v>1286862.1200000003</c:v>
                </c:pt>
                <c:pt idx="16">
                  <c:v>871605.95999999985</c:v>
                </c:pt>
                <c:pt idx="17">
                  <c:v>1372577.6400000001</c:v>
                </c:pt>
                <c:pt idx="18">
                  <c:v>980113.79999999993</c:v>
                </c:pt>
                <c:pt idx="19">
                  <c:v>1406112.6</c:v>
                </c:pt>
                <c:pt idx="20">
                  <c:v>860006.75999999978</c:v>
                </c:pt>
                <c:pt idx="21">
                  <c:v>1450451.7600000002</c:v>
                </c:pt>
                <c:pt idx="22">
                  <c:v>1037365.92</c:v>
                </c:pt>
                <c:pt idx="23">
                  <c:v>774872.04000000015</c:v>
                </c:pt>
                <c:pt idx="24">
                  <c:v>813568.91999999993</c:v>
                </c:pt>
                <c:pt idx="25">
                  <c:v>1162063.56</c:v>
                </c:pt>
                <c:pt idx="26">
                  <c:v>1365088.92</c:v>
                </c:pt>
                <c:pt idx="27">
                  <c:v>1139891.2799999998</c:v>
                </c:pt>
                <c:pt idx="28">
                  <c:v>1745313.5999999999</c:v>
                </c:pt>
                <c:pt idx="29">
                  <c:v>1411943.9999999998</c:v>
                </c:pt>
                <c:pt idx="30">
                  <c:v>932739.24000000022</c:v>
                </c:pt>
                <c:pt idx="31">
                  <c:v>1396630.08</c:v>
                </c:pt>
                <c:pt idx="32">
                  <c:v>1142792.7600000002</c:v>
                </c:pt>
                <c:pt idx="33">
                  <c:v>741667.44000000018</c:v>
                </c:pt>
                <c:pt idx="34">
                  <c:v>1289295.48</c:v>
                </c:pt>
                <c:pt idx="35">
                  <c:v>415404.60000000003</c:v>
                </c:pt>
                <c:pt idx="36">
                  <c:v>780574.55999999982</c:v>
                </c:pt>
                <c:pt idx="37">
                  <c:v>65292.600000000035</c:v>
                </c:pt>
                <c:pt idx="38">
                  <c:v>59838.719999999972</c:v>
                </c:pt>
                <c:pt idx="39">
                  <c:v>486887.28</c:v>
                </c:pt>
                <c:pt idx="40">
                  <c:v>829206.83999999985</c:v>
                </c:pt>
                <c:pt idx="41">
                  <c:v>418151.52000000008</c:v>
                </c:pt>
                <c:pt idx="42">
                  <c:v>580490.04</c:v>
                </c:pt>
                <c:pt idx="43">
                  <c:v>878065.79999999981</c:v>
                </c:pt>
                <c:pt idx="44">
                  <c:v>1341931.7999999998</c:v>
                </c:pt>
                <c:pt idx="45">
                  <c:v>723267.48</c:v>
                </c:pt>
                <c:pt idx="46">
                  <c:v>812244.23999999987</c:v>
                </c:pt>
                <c:pt idx="47">
                  <c:v>1114971.48</c:v>
                </c:pt>
                <c:pt idx="48">
                  <c:v>199918.68</c:v>
                </c:pt>
                <c:pt idx="49">
                  <c:v>1228218</c:v>
                </c:pt>
              </c:numCache>
            </c:numRef>
          </c:val>
        </c:ser>
        <c:ser>
          <c:idx val="12"/>
          <c:order val="12"/>
          <c:tx>
            <c:strRef>
              <c:f>'KPI Caluclation'!$N$1</c:f>
              <c:strCache>
                <c:ptCount val="1"/>
                <c:pt idx="0">
                  <c:v>LTV_CAC_Ratio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Caluclation'!$N$2:$N$53</c:f>
              <c:numCache>
                <c:formatCode>General</c:formatCode>
                <c:ptCount val="52"/>
                <c:pt idx="0">
                  <c:v>164.75314566955606</c:v>
                </c:pt>
                <c:pt idx="1">
                  <c:v>275.21266020467152</c:v>
                </c:pt>
                <c:pt idx="2">
                  <c:v>215.50911991903288</c:v>
                </c:pt>
                <c:pt idx="3">
                  <c:v>368.07731830729773</c:v>
                </c:pt>
                <c:pt idx="4">
                  <c:v>413.15593709390873</c:v>
                </c:pt>
                <c:pt idx="5">
                  <c:v>542.47857045763442</c:v>
                </c:pt>
                <c:pt idx="6">
                  <c:v>1062.7624941704476</c:v>
                </c:pt>
                <c:pt idx="7">
                  <c:v>1156.4745587074895</c:v>
                </c:pt>
                <c:pt idx="8">
                  <c:v>1291.9958476300171</c:v>
                </c:pt>
                <c:pt idx="9">
                  <c:v>1021.6978639030995</c:v>
                </c:pt>
                <c:pt idx="10">
                  <c:v>899.67785970700561</c:v>
                </c:pt>
                <c:pt idx="11">
                  <c:v>721.91310242999623</c:v>
                </c:pt>
                <c:pt idx="12">
                  <c:v>1349.4711115436728</c:v>
                </c:pt>
                <c:pt idx="13">
                  <c:v>1790.2095661856438</c:v>
                </c:pt>
                <c:pt idx="14">
                  <c:v>2995.1854211168315</c:v>
                </c:pt>
                <c:pt idx="15">
                  <c:v>2476.3132100968364</c:v>
                </c:pt>
                <c:pt idx="16">
                  <c:v>1853.1222477328083</c:v>
                </c:pt>
                <c:pt idx="17">
                  <c:v>3174.9702748980685</c:v>
                </c:pt>
                <c:pt idx="18">
                  <c:v>2445.0198202258039</c:v>
                </c:pt>
                <c:pt idx="19">
                  <c:v>3779.3504416463807</c:v>
                </c:pt>
                <c:pt idx="20">
                  <c:v>2540.6590113807961</c:v>
                </c:pt>
                <c:pt idx="21">
                  <c:v>4821.2389626667555</c:v>
                </c:pt>
                <c:pt idx="22">
                  <c:v>3666.1902424370664</c:v>
                </c:pt>
                <c:pt idx="23">
                  <c:v>2921.7841102086754</c:v>
                </c:pt>
                <c:pt idx="24">
                  <c:v>3222.733661446011</c:v>
                </c:pt>
                <c:pt idx="25">
                  <c:v>4868.7801174700044</c:v>
                </c:pt>
                <c:pt idx="26">
                  <c:v>6068.0006136173879</c:v>
                </c:pt>
                <c:pt idx="27">
                  <c:v>5319.0666080935798</c:v>
                </c:pt>
                <c:pt idx="28">
                  <c:v>8618.208393136958</c:v>
                </c:pt>
                <c:pt idx="29">
                  <c:v>7408.8633860153477</c:v>
                </c:pt>
                <c:pt idx="30">
                  <c:v>5133.2643570208602</c:v>
                </c:pt>
                <c:pt idx="31">
                  <c:v>8166.2828991032957</c:v>
                </c:pt>
                <c:pt idx="32">
                  <c:v>6920.4760810913185</c:v>
                </c:pt>
                <c:pt idx="33">
                  <c:v>4674.7439517366474</c:v>
                </c:pt>
                <c:pt idx="34">
                  <c:v>8398.6329889807876</c:v>
                </c:pt>
                <c:pt idx="35">
                  <c:v>2798.6534149547251</c:v>
                </c:pt>
                <c:pt idx="36">
                  <c:v>5765.5695548885333</c:v>
                </c:pt>
                <c:pt idx="37">
                  <c:v>500.85908452367153</c:v>
                </c:pt>
                <c:pt idx="38">
                  <c:v>523.03250704549919</c:v>
                </c:pt>
                <c:pt idx="39">
                  <c:v>4387.6790444543149</c:v>
                </c:pt>
                <c:pt idx="40">
                  <c:v>7948.6841834503848</c:v>
                </c:pt>
                <c:pt idx="41">
                  <c:v>4138.5745330944792</c:v>
                </c:pt>
                <c:pt idx="42">
                  <c:v>6413.9325209070566</c:v>
                </c:pt>
                <c:pt idx="43">
                  <c:v>10195.565910559599</c:v>
                </c:pt>
                <c:pt idx="44">
                  <c:v>17082.761478720309</c:v>
                </c:pt>
                <c:pt idx="45">
                  <c:v>9468.8669193228361</c:v>
                </c:pt>
                <c:pt idx="46">
                  <c:v>14278.447203877078</c:v>
                </c:pt>
                <c:pt idx="47">
                  <c:v>23315.991093009532</c:v>
                </c:pt>
                <c:pt idx="48">
                  <c:v>5099.7504534877562</c:v>
                </c:pt>
                <c:pt idx="49">
                  <c:v>77801.50120900452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86512"/>
        <c:axId val="458686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Caluclation'!$B$1</c15:sqref>
                        </c15:formulaRef>
                      </c:ext>
                    </c:extLst>
                    <c:strCache>
                      <c:ptCount val="1"/>
                      <c:pt idx="0">
                        <c:v>R&amp;D Spend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'KPI Caluclation'!$B$2:$B$53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165349.29999999999</c:v>
                      </c:pt>
                      <c:pt idx="1">
                        <c:v>162597.79999999999</c:v>
                      </c:pt>
                      <c:pt idx="2">
                        <c:v>153441.60999999999</c:v>
                      </c:pt>
                      <c:pt idx="3">
                        <c:v>144372.51</c:v>
                      </c:pt>
                      <c:pt idx="4">
                        <c:v>142107.44</c:v>
                      </c:pt>
                      <c:pt idx="5">
                        <c:v>131877</c:v>
                      </c:pt>
                      <c:pt idx="6">
                        <c:v>134615.56</c:v>
                      </c:pt>
                      <c:pt idx="7">
                        <c:v>130298.23</c:v>
                      </c:pt>
                      <c:pt idx="8">
                        <c:v>120542.62</c:v>
                      </c:pt>
                      <c:pt idx="9">
                        <c:v>123334.98</c:v>
                      </c:pt>
                      <c:pt idx="10">
                        <c:v>101913.18</c:v>
                      </c:pt>
                      <c:pt idx="11">
                        <c:v>100672.06</c:v>
                      </c:pt>
                      <c:pt idx="12">
                        <c:v>93863.85</c:v>
                      </c:pt>
                      <c:pt idx="13">
                        <c:v>91992.49</c:v>
                      </c:pt>
                      <c:pt idx="14">
                        <c:v>119943.34</c:v>
                      </c:pt>
                      <c:pt idx="15">
                        <c:v>114523.71</c:v>
                      </c:pt>
                      <c:pt idx="16">
                        <c:v>78013.210000000006</c:v>
                      </c:pt>
                      <c:pt idx="17">
                        <c:v>94657.26</c:v>
                      </c:pt>
                      <c:pt idx="18">
                        <c:v>91749.26</c:v>
                      </c:pt>
                      <c:pt idx="19">
                        <c:v>86419.8</c:v>
                      </c:pt>
                      <c:pt idx="20">
                        <c:v>76253.960000000006</c:v>
                      </c:pt>
                      <c:pt idx="21">
                        <c:v>78389.570000000007</c:v>
                      </c:pt>
                      <c:pt idx="22">
                        <c:v>73994.66</c:v>
                      </c:pt>
                      <c:pt idx="23">
                        <c:v>67532.63</c:v>
                      </c:pt>
                      <c:pt idx="24">
                        <c:v>77044.11</c:v>
                      </c:pt>
                      <c:pt idx="25">
                        <c:v>64664.81</c:v>
                      </c:pt>
                      <c:pt idx="26">
                        <c:v>75328.97</c:v>
                      </c:pt>
                      <c:pt idx="27">
                        <c:v>72107.7</c:v>
                      </c:pt>
                      <c:pt idx="28">
                        <c:v>66051.62</c:v>
                      </c:pt>
                      <c:pt idx="29">
                        <c:v>65605.58</c:v>
                      </c:pt>
                      <c:pt idx="30">
                        <c:v>61994.58</c:v>
                      </c:pt>
                      <c:pt idx="31">
                        <c:v>61136.480000000003</c:v>
                      </c:pt>
                      <c:pt idx="32">
                        <c:v>63408.959999999999</c:v>
                      </c:pt>
                      <c:pt idx="33">
                        <c:v>55494.05</c:v>
                      </c:pt>
                      <c:pt idx="34">
                        <c:v>46426.17</c:v>
                      </c:pt>
                      <c:pt idx="35">
                        <c:v>46014.12</c:v>
                      </c:pt>
                      <c:pt idx="36">
                        <c:v>28663.86</c:v>
                      </c:pt>
                      <c:pt idx="37">
                        <c:v>44070.05</c:v>
                      </c:pt>
                      <c:pt idx="38">
                        <c:v>20229.689999999999</c:v>
                      </c:pt>
                      <c:pt idx="39">
                        <c:v>38558.61</c:v>
                      </c:pt>
                      <c:pt idx="40">
                        <c:v>28754.43</c:v>
                      </c:pt>
                      <c:pt idx="41">
                        <c:v>27893.02</c:v>
                      </c:pt>
                      <c:pt idx="42">
                        <c:v>23641.03</c:v>
                      </c:pt>
                      <c:pt idx="43">
                        <c:v>15505.83</c:v>
                      </c:pt>
                      <c:pt idx="44">
                        <c:v>22177.84</c:v>
                      </c:pt>
                      <c:pt idx="45">
                        <c:v>1000.33</c:v>
                      </c:pt>
                      <c:pt idx="46">
                        <c:v>1315.56</c:v>
                      </c:pt>
                      <c:pt idx="47">
                        <c:v>0.1</c:v>
                      </c:pt>
                      <c:pt idx="48">
                        <c:v>542.15</c:v>
                      </c:pt>
                      <c:pt idx="4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Caluclation'!$C$1</c15:sqref>
                        </c15:formulaRef>
                      </c:ext>
                    </c:extLst>
                    <c:strCache>
                      <c:ptCount val="1"/>
                      <c:pt idx="0">
                        <c:v>Administration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Caluclation'!$C$2:$C$53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136897.9</c:v>
                      </c:pt>
                      <c:pt idx="1">
                        <c:v>151377.69</c:v>
                      </c:pt>
                      <c:pt idx="2">
                        <c:v>101145.65</c:v>
                      </c:pt>
                      <c:pt idx="3">
                        <c:v>118671.95</c:v>
                      </c:pt>
                      <c:pt idx="4">
                        <c:v>91391.87</c:v>
                      </c:pt>
                      <c:pt idx="5">
                        <c:v>99814.81</c:v>
                      </c:pt>
                      <c:pt idx="6">
                        <c:v>147198.97</c:v>
                      </c:pt>
                      <c:pt idx="7">
                        <c:v>145530.16</c:v>
                      </c:pt>
                      <c:pt idx="8">
                        <c:v>148719.04999999999</c:v>
                      </c:pt>
                      <c:pt idx="9">
                        <c:v>108679.27</c:v>
                      </c:pt>
                      <c:pt idx="10">
                        <c:v>110594.21</c:v>
                      </c:pt>
                      <c:pt idx="11">
                        <c:v>91790.71</c:v>
                      </c:pt>
                      <c:pt idx="12">
                        <c:v>127320.48</c:v>
                      </c:pt>
                      <c:pt idx="13">
                        <c:v>135495.17000000001</c:v>
                      </c:pt>
                      <c:pt idx="14">
                        <c:v>156547.51999999999</c:v>
                      </c:pt>
                      <c:pt idx="15">
                        <c:v>122616.94</c:v>
                      </c:pt>
                      <c:pt idx="16">
                        <c:v>121597.65</c:v>
                      </c:pt>
                      <c:pt idx="17">
                        <c:v>145077.68</c:v>
                      </c:pt>
                      <c:pt idx="18">
                        <c:v>114175.89</c:v>
                      </c:pt>
                      <c:pt idx="19">
                        <c:v>153514.21</c:v>
                      </c:pt>
                      <c:pt idx="20">
                        <c:v>113867.4</c:v>
                      </c:pt>
                      <c:pt idx="21">
                        <c:v>153773.53</c:v>
                      </c:pt>
                      <c:pt idx="22">
                        <c:v>122782.85</c:v>
                      </c:pt>
                      <c:pt idx="23">
                        <c:v>105751.13</c:v>
                      </c:pt>
                      <c:pt idx="24">
                        <c:v>99281.44</c:v>
                      </c:pt>
                      <c:pt idx="25">
                        <c:v>139553.26</c:v>
                      </c:pt>
                      <c:pt idx="26">
                        <c:v>144136.07999999999</c:v>
                      </c:pt>
                      <c:pt idx="27">
                        <c:v>127864.65</c:v>
                      </c:pt>
                      <c:pt idx="28">
                        <c:v>182645.66</c:v>
                      </c:pt>
                      <c:pt idx="29">
                        <c:v>153032.16</c:v>
                      </c:pt>
                      <c:pt idx="30">
                        <c:v>115641.38</c:v>
                      </c:pt>
                      <c:pt idx="31">
                        <c:v>152702.01999999999</c:v>
                      </c:pt>
                      <c:pt idx="32">
                        <c:v>129219.71</c:v>
                      </c:pt>
                      <c:pt idx="33">
                        <c:v>103057.59</c:v>
                      </c:pt>
                      <c:pt idx="34">
                        <c:v>157694.01999999999</c:v>
                      </c:pt>
                      <c:pt idx="35">
                        <c:v>85047.54</c:v>
                      </c:pt>
                      <c:pt idx="36">
                        <c:v>127056.31</c:v>
                      </c:pt>
                      <c:pt idx="37">
                        <c:v>51283.24</c:v>
                      </c:pt>
                      <c:pt idx="38">
                        <c:v>65948.03</c:v>
                      </c:pt>
                      <c:pt idx="39">
                        <c:v>82982.19</c:v>
                      </c:pt>
                      <c:pt idx="40">
                        <c:v>118546.15</c:v>
                      </c:pt>
                      <c:pt idx="41">
                        <c:v>84710.87</c:v>
                      </c:pt>
                      <c:pt idx="42">
                        <c:v>96189.73</c:v>
                      </c:pt>
                      <c:pt idx="43">
                        <c:v>127382.39999999999</c:v>
                      </c:pt>
                      <c:pt idx="44">
                        <c:v>154806.24</c:v>
                      </c:pt>
                      <c:pt idx="45">
                        <c:v>124153.14</c:v>
                      </c:pt>
                      <c:pt idx="46">
                        <c:v>115816.31</c:v>
                      </c:pt>
                      <c:pt idx="47">
                        <c:v>135427.01999999999</c:v>
                      </c:pt>
                      <c:pt idx="48">
                        <c:v>51743.25</c:v>
                      </c:pt>
                      <c:pt idx="49">
                        <c:v>116983.9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Caluclation'!$D$1</c15:sqref>
                        </c15:formulaRef>
                      </c:ext>
                    </c:extLst>
                    <c:strCache>
                      <c:ptCount val="1"/>
                      <c:pt idx="0">
                        <c:v>Marketing Spend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471784.2</c:v>
                      </c:pt>
                      <c:pt idx="1">
                        <c:v>443898.63</c:v>
                      </c:pt>
                      <c:pt idx="2">
                        <c:v>407934.64</c:v>
                      </c:pt>
                      <c:pt idx="3">
                        <c:v>383199.72</c:v>
                      </c:pt>
                      <c:pt idx="4">
                        <c:v>366168.52</c:v>
                      </c:pt>
                      <c:pt idx="5">
                        <c:v>362861.46</c:v>
                      </c:pt>
                      <c:pt idx="6">
                        <c:v>127716.92</c:v>
                      </c:pt>
                      <c:pt idx="7">
                        <c:v>323876.78000000003</c:v>
                      </c:pt>
                      <c:pt idx="8">
                        <c:v>311613.39</c:v>
                      </c:pt>
                      <c:pt idx="9">
                        <c:v>304981.71999999997</c:v>
                      </c:pt>
                      <c:pt idx="10">
                        <c:v>229161.05</c:v>
                      </c:pt>
                      <c:pt idx="11">
                        <c:v>249744.65</c:v>
                      </c:pt>
                      <c:pt idx="12">
                        <c:v>249839.54</c:v>
                      </c:pt>
                      <c:pt idx="13">
                        <c:v>252665.03</c:v>
                      </c:pt>
                      <c:pt idx="14">
                        <c:v>256513.02</c:v>
                      </c:pt>
                      <c:pt idx="15">
                        <c:v>261776.33</c:v>
                      </c:pt>
                      <c:pt idx="16">
                        <c:v>264346.15999999997</c:v>
                      </c:pt>
                      <c:pt idx="17">
                        <c:v>282574.40999999997</c:v>
                      </c:pt>
                      <c:pt idx="18">
                        <c:v>294919.67</c:v>
                      </c:pt>
                      <c:pt idx="19">
                        <c:v>0.1</c:v>
                      </c:pt>
                      <c:pt idx="20">
                        <c:v>298664.57</c:v>
                      </c:pt>
                      <c:pt idx="21">
                        <c:v>299737.39</c:v>
                      </c:pt>
                      <c:pt idx="22">
                        <c:v>303319.36</c:v>
                      </c:pt>
                      <c:pt idx="23">
                        <c:v>304768.83</c:v>
                      </c:pt>
                      <c:pt idx="24">
                        <c:v>140574.91</c:v>
                      </c:pt>
                      <c:pt idx="25">
                        <c:v>137962.72</c:v>
                      </c:pt>
                      <c:pt idx="26">
                        <c:v>134050.17000000001</c:v>
                      </c:pt>
                      <c:pt idx="27">
                        <c:v>353183.91</c:v>
                      </c:pt>
                      <c:pt idx="28">
                        <c:v>118148.3</c:v>
                      </c:pt>
                      <c:pt idx="29">
                        <c:v>107138.48</c:v>
                      </c:pt>
                      <c:pt idx="30">
                        <c:v>91131.34</c:v>
                      </c:pt>
                      <c:pt idx="31">
                        <c:v>88218.33</c:v>
                      </c:pt>
                      <c:pt idx="32">
                        <c:v>46085.35</c:v>
                      </c:pt>
                      <c:pt idx="33">
                        <c:v>214634.91</c:v>
                      </c:pt>
                      <c:pt idx="34">
                        <c:v>210797.77</c:v>
                      </c:pt>
                      <c:pt idx="35">
                        <c:v>205517.74</c:v>
                      </c:pt>
                      <c:pt idx="36">
                        <c:v>201126.92</c:v>
                      </c:pt>
                      <c:pt idx="37">
                        <c:v>197029.52</c:v>
                      </c:pt>
                      <c:pt idx="38">
                        <c:v>185265.2</c:v>
                      </c:pt>
                      <c:pt idx="39">
                        <c:v>174999.4</c:v>
                      </c:pt>
                      <c:pt idx="40">
                        <c:v>172795.77</c:v>
                      </c:pt>
                      <c:pt idx="41">
                        <c:v>164470.81</c:v>
                      </c:pt>
                      <c:pt idx="42">
                        <c:v>148001.21</c:v>
                      </c:pt>
                      <c:pt idx="43">
                        <c:v>35534.269999999997</c:v>
                      </c:pt>
                      <c:pt idx="44">
                        <c:v>28334.82</c:v>
                      </c:pt>
                      <c:pt idx="45">
                        <c:v>1904.03</c:v>
                      </c:pt>
                      <c:pt idx="46">
                        <c:v>297114.56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45173.16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Caluclation'!$E$1</c15:sqref>
                        </c15:formulaRef>
                      </c:ext>
                    </c:extLst>
                    <c:strCache>
                      <c:ptCount val="1"/>
                      <c:pt idx="0">
                        <c:v>State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Caluclation'!$E$2:$E$53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Caluclation'!$F$1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192261.93</c:v>
                      </c:pt>
                      <c:pt idx="1">
                        <c:v>191792.16</c:v>
                      </c:pt>
                      <c:pt idx="2">
                        <c:v>191050.49</c:v>
                      </c:pt>
                      <c:pt idx="3">
                        <c:v>182902.09</c:v>
                      </c:pt>
                      <c:pt idx="4">
                        <c:v>166188.04</c:v>
                      </c:pt>
                      <c:pt idx="5">
                        <c:v>156991.22</c:v>
                      </c:pt>
                      <c:pt idx="6">
                        <c:v>156122.60999999999</c:v>
                      </c:pt>
                      <c:pt idx="7">
                        <c:v>155752.70000000001</c:v>
                      </c:pt>
                      <c:pt idx="8">
                        <c:v>152211.87</c:v>
                      </c:pt>
                      <c:pt idx="9">
                        <c:v>149760.06</c:v>
                      </c:pt>
                      <c:pt idx="10">
                        <c:v>146122.04999999999</c:v>
                      </c:pt>
                      <c:pt idx="11">
                        <c:v>144259.5</c:v>
                      </c:pt>
                      <c:pt idx="12">
                        <c:v>141585.62</c:v>
                      </c:pt>
                      <c:pt idx="13">
                        <c:v>134307.45000000001</c:v>
                      </c:pt>
                      <c:pt idx="14">
                        <c:v>132602.75</c:v>
                      </c:pt>
                      <c:pt idx="15">
                        <c:v>129917.14</c:v>
                      </c:pt>
                      <c:pt idx="16">
                        <c:v>126993.03</c:v>
                      </c:pt>
                      <c:pt idx="17">
                        <c:v>125370.47</c:v>
                      </c:pt>
                      <c:pt idx="18">
                        <c:v>124267</c:v>
                      </c:pt>
                      <c:pt idx="19">
                        <c:v>122776.96000000001</c:v>
                      </c:pt>
                      <c:pt idx="20">
                        <c:v>118474.13</c:v>
                      </c:pt>
                      <c:pt idx="21">
                        <c:v>111313.12</c:v>
                      </c:pt>
                      <c:pt idx="22">
                        <c:v>110352.35</c:v>
                      </c:pt>
                      <c:pt idx="23">
                        <c:v>108734.09</c:v>
                      </c:pt>
                      <c:pt idx="24">
                        <c:v>108552.14</c:v>
                      </c:pt>
                      <c:pt idx="25">
                        <c:v>107404.44</c:v>
                      </c:pt>
                      <c:pt idx="26">
                        <c:v>105733.64</c:v>
                      </c:pt>
                      <c:pt idx="27">
                        <c:v>105008.41</c:v>
                      </c:pt>
                      <c:pt idx="28">
                        <c:v>103282.48</c:v>
                      </c:pt>
                      <c:pt idx="29">
                        <c:v>101004.74</c:v>
                      </c:pt>
                      <c:pt idx="30">
                        <c:v>99937.69</c:v>
                      </c:pt>
                      <c:pt idx="31">
                        <c:v>97483.66</c:v>
                      </c:pt>
                      <c:pt idx="32">
                        <c:v>97427.94</c:v>
                      </c:pt>
                      <c:pt idx="33">
                        <c:v>96779.02</c:v>
                      </c:pt>
                      <c:pt idx="34">
                        <c:v>96712.9</c:v>
                      </c:pt>
                      <c:pt idx="35">
                        <c:v>96479.61</c:v>
                      </c:pt>
                      <c:pt idx="36">
                        <c:v>90708.29</c:v>
                      </c:pt>
                      <c:pt idx="37">
                        <c:v>89949.24</c:v>
                      </c:pt>
                      <c:pt idx="38">
                        <c:v>81229.16</c:v>
                      </c:pt>
                      <c:pt idx="39">
                        <c:v>81005.86</c:v>
                      </c:pt>
                      <c:pt idx="40">
                        <c:v>78240.009999999995</c:v>
                      </c:pt>
                      <c:pt idx="41">
                        <c:v>77798.929999999993</c:v>
                      </c:pt>
                      <c:pt idx="42">
                        <c:v>71498.59</c:v>
                      </c:pt>
                      <c:pt idx="43">
                        <c:v>69759.08</c:v>
                      </c:pt>
                      <c:pt idx="44">
                        <c:v>65200.43</c:v>
                      </c:pt>
                      <c:pt idx="45">
                        <c:v>64926.18</c:v>
                      </c:pt>
                      <c:pt idx="46">
                        <c:v>49490.85</c:v>
                      </c:pt>
                      <c:pt idx="47">
                        <c:v>42559.83</c:v>
                      </c:pt>
                      <c:pt idx="48">
                        <c:v>35673.51</c:v>
                      </c:pt>
                      <c:pt idx="49">
                        <c:v>14681.5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Caluclation'!$H$1</c15:sqref>
                        </c15:formulaRef>
                      </c:ext>
                    </c:extLst>
                    <c:strCache>
                      <c:ptCount val="1"/>
                      <c:pt idx="0">
                        <c:v>New_Customers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Caluclation'!$H$2:$H$53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136897.9</c:v>
                      </c:pt>
                      <c:pt idx="1">
                        <c:v>486263.99</c:v>
                      </c:pt>
                      <c:pt idx="2">
                        <c:v>393666.58999999997</c:v>
                      </c:pt>
                      <c:pt idx="3">
                        <c:v>425460.94</c:v>
                      </c:pt>
                      <c:pt idx="4">
                        <c:v>355919.63999999996</c:v>
                      </c:pt>
                      <c:pt idx="5">
                        <c:v>374591.46</c:v>
                      </c:pt>
                      <c:pt idx="6">
                        <c:v>410245.62</c:v>
                      </c:pt>
                      <c:pt idx="7">
                        <c:v>126048.11</c:v>
                      </c:pt>
                      <c:pt idx="8">
                        <c:v>327065.67000000004</c:v>
                      </c:pt>
                      <c:pt idx="9">
                        <c:v>271573.61000000004</c:v>
                      </c:pt>
                      <c:pt idx="10">
                        <c:v>306896.65999999997</c:v>
                      </c:pt>
                      <c:pt idx="11">
                        <c:v>210357.55</c:v>
                      </c:pt>
                      <c:pt idx="12">
                        <c:v>285274.42</c:v>
                      </c:pt>
                      <c:pt idx="13">
                        <c:v>258014.23000000004</c:v>
                      </c:pt>
                      <c:pt idx="14">
                        <c:v>273717.38</c:v>
                      </c:pt>
                      <c:pt idx="15">
                        <c:v>222582.44</c:v>
                      </c:pt>
                      <c:pt idx="16">
                        <c:v>260757.03999999998</c:v>
                      </c:pt>
                      <c:pt idx="17">
                        <c:v>287826.18999999994</c:v>
                      </c:pt>
                      <c:pt idx="18">
                        <c:v>251672.62</c:v>
                      </c:pt>
                      <c:pt idx="19">
                        <c:v>334257.99</c:v>
                      </c:pt>
                      <c:pt idx="20">
                        <c:v>-39646.71</c:v>
                      </c:pt>
                      <c:pt idx="21">
                        <c:v>338570.7</c:v>
                      </c:pt>
                      <c:pt idx="22">
                        <c:v>268746.71000000002</c:v>
                      </c:pt>
                      <c:pt idx="23">
                        <c:v>286287.64</c:v>
                      </c:pt>
                      <c:pt idx="24">
                        <c:v>298299.14</c:v>
                      </c:pt>
                      <c:pt idx="25">
                        <c:v>180846.73</c:v>
                      </c:pt>
                      <c:pt idx="26">
                        <c:v>142545.53999999998</c:v>
                      </c:pt>
                      <c:pt idx="27">
                        <c:v>117778.74000000002</c:v>
                      </c:pt>
                      <c:pt idx="28">
                        <c:v>407964.92</c:v>
                      </c:pt>
                      <c:pt idx="29">
                        <c:v>88534.8</c:v>
                      </c:pt>
                      <c:pt idx="30">
                        <c:v>69747.7</c:v>
                      </c:pt>
                      <c:pt idx="31">
                        <c:v>128191.97999999998</c:v>
                      </c:pt>
                      <c:pt idx="32">
                        <c:v>64736.020000000019</c:v>
                      </c:pt>
                      <c:pt idx="33">
                        <c:v>19923.229999999989</c:v>
                      </c:pt>
                      <c:pt idx="34">
                        <c:v>269271.33999999997</c:v>
                      </c:pt>
                      <c:pt idx="35">
                        <c:v>138151.28999999998</c:v>
                      </c:pt>
                      <c:pt idx="36">
                        <c:v>247526.51</c:v>
                      </c:pt>
                      <c:pt idx="37">
                        <c:v>125353.85</c:v>
                      </c:pt>
                      <c:pt idx="38">
                        <c:v>211694.31</c:v>
                      </c:pt>
                      <c:pt idx="39">
                        <c:v>202299.36000000002</c:v>
                      </c:pt>
                      <c:pt idx="40">
                        <c:v>210563.36</c:v>
                      </c:pt>
                      <c:pt idx="41">
                        <c:v>138960.49</c:v>
                      </c:pt>
                      <c:pt idx="42">
                        <c:v>175949.66999999998</c:v>
                      </c:pt>
                      <c:pt idx="43">
                        <c:v>179193.88</c:v>
                      </c:pt>
                      <c:pt idx="44">
                        <c:v>62958.109999999993</c:v>
                      </c:pt>
                      <c:pt idx="45">
                        <c:v>-2318.2799999999916</c:v>
                      </c:pt>
                      <c:pt idx="46">
                        <c:v>-6432.800000000002</c:v>
                      </c:pt>
                      <c:pt idx="47">
                        <c:v>316725.27</c:v>
                      </c:pt>
                      <c:pt idx="48">
                        <c:v>-83683.669999999984</c:v>
                      </c:pt>
                      <c:pt idx="49">
                        <c:v>65240.749999999993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Caluclation'!$I$1</c15:sqref>
                        </c15:formulaRef>
                      </c:ext>
                    </c:extLst>
                    <c:strCache>
                      <c:ptCount val="1"/>
                      <c:pt idx="0">
                        <c:v>Churned_Customers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Caluclation'!$I$2:$I$53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31</c:v>
                      </c:pt>
                      <c:pt idx="34">
                        <c:v>32</c:v>
                      </c:pt>
                      <c:pt idx="35">
                        <c:v>33</c:v>
                      </c:pt>
                      <c:pt idx="36">
                        <c:v>34</c:v>
                      </c:pt>
                      <c:pt idx="37">
                        <c:v>35</c:v>
                      </c:pt>
                      <c:pt idx="38">
                        <c:v>36</c:v>
                      </c:pt>
                      <c:pt idx="39">
                        <c:v>37</c:v>
                      </c:pt>
                      <c:pt idx="40">
                        <c:v>38</c:v>
                      </c:pt>
                      <c:pt idx="41">
                        <c:v>39</c:v>
                      </c:pt>
                      <c:pt idx="42">
                        <c:v>40</c:v>
                      </c:pt>
                      <c:pt idx="43">
                        <c:v>41</c:v>
                      </c:pt>
                      <c:pt idx="44">
                        <c:v>42</c:v>
                      </c:pt>
                      <c:pt idx="45">
                        <c:v>43</c:v>
                      </c:pt>
                      <c:pt idx="46">
                        <c:v>44</c:v>
                      </c:pt>
                      <c:pt idx="47">
                        <c:v>45</c:v>
                      </c:pt>
                      <c:pt idx="48">
                        <c:v>46</c:v>
                      </c:pt>
                      <c:pt idx="49">
                        <c:v>47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Caluclation'!$J$1</c15:sqref>
                        </c15:formulaRef>
                      </c:ext>
                    </c:extLst>
                    <c:strCache>
                      <c:ptCount val="1"/>
                      <c:pt idx="0">
                        <c:v>Total_Customers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Caluclation'!$J$2:$J$53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24</c:v>
                      </c:pt>
                      <c:pt idx="1">
                        <c:v>36</c:v>
                      </c:pt>
                      <c:pt idx="2">
                        <c:v>54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95</c:v>
                      </c:pt>
                      <c:pt idx="6">
                        <c:v>110</c:v>
                      </c:pt>
                      <c:pt idx="7">
                        <c:v>125</c:v>
                      </c:pt>
                      <c:pt idx="8">
                        <c:v>140</c:v>
                      </c:pt>
                      <c:pt idx="9">
                        <c:v>155</c:v>
                      </c:pt>
                      <c:pt idx="10">
                        <c:v>165</c:v>
                      </c:pt>
                      <c:pt idx="11">
                        <c:v>180</c:v>
                      </c:pt>
                      <c:pt idx="12">
                        <c:v>200</c:v>
                      </c:pt>
                      <c:pt idx="13">
                        <c:v>215</c:v>
                      </c:pt>
                      <c:pt idx="14">
                        <c:v>230</c:v>
                      </c:pt>
                      <c:pt idx="15">
                        <c:v>250</c:v>
                      </c:pt>
                      <c:pt idx="16">
                        <c:v>270</c:v>
                      </c:pt>
                      <c:pt idx="17">
                        <c:v>290</c:v>
                      </c:pt>
                      <c:pt idx="18">
                        <c:v>310</c:v>
                      </c:pt>
                      <c:pt idx="19">
                        <c:v>330</c:v>
                      </c:pt>
                      <c:pt idx="20">
                        <c:v>350</c:v>
                      </c:pt>
                      <c:pt idx="21">
                        <c:v>370</c:v>
                      </c:pt>
                      <c:pt idx="22">
                        <c:v>390</c:v>
                      </c:pt>
                      <c:pt idx="23">
                        <c:v>410</c:v>
                      </c:pt>
                      <c:pt idx="24">
                        <c:v>430</c:v>
                      </c:pt>
                      <c:pt idx="25">
                        <c:v>450</c:v>
                      </c:pt>
                      <c:pt idx="26">
                        <c:v>470</c:v>
                      </c:pt>
                      <c:pt idx="27">
                        <c:v>490</c:v>
                      </c:pt>
                      <c:pt idx="28">
                        <c:v>510</c:v>
                      </c:pt>
                      <c:pt idx="29">
                        <c:v>530</c:v>
                      </c:pt>
                      <c:pt idx="30">
                        <c:v>550</c:v>
                      </c:pt>
                      <c:pt idx="31">
                        <c:v>570</c:v>
                      </c:pt>
                      <c:pt idx="32">
                        <c:v>590</c:v>
                      </c:pt>
                      <c:pt idx="33">
                        <c:v>610</c:v>
                      </c:pt>
                      <c:pt idx="34">
                        <c:v>630</c:v>
                      </c:pt>
                      <c:pt idx="35">
                        <c:v>650</c:v>
                      </c:pt>
                      <c:pt idx="36">
                        <c:v>670</c:v>
                      </c:pt>
                      <c:pt idx="37">
                        <c:v>690</c:v>
                      </c:pt>
                      <c:pt idx="38">
                        <c:v>710</c:v>
                      </c:pt>
                      <c:pt idx="39">
                        <c:v>730</c:v>
                      </c:pt>
                      <c:pt idx="40">
                        <c:v>750</c:v>
                      </c:pt>
                      <c:pt idx="41">
                        <c:v>770</c:v>
                      </c:pt>
                      <c:pt idx="42">
                        <c:v>790</c:v>
                      </c:pt>
                      <c:pt idx="43">
                        <c:v>810</c:v>
                      </c:pt>
                      <c:pt idx="44">
                        <c:v>830</c:v>
                      </c:pt>
                      <c:pt idx="45">
                        <c:v>850</c:v>
                      </c:pt>
                      <c:pt idx="46">
                        <c:v>870</c:v>
                      </c:pt>
                      <c:pt idx="47">
                        <c:v>890</c:v>
                      </c:pt>
                      <c:pt idx="48">
                        <c:v>910</c:v>
                      </c:pt>
                      <c:pt idx="49">
                        <c:v>930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Caluclation'!$K$1</c15:sqref>
                        </c15:formulaRef>
                      </c:ext>
                    </c:extLst>
                    <c:strCache>
                      <c:ptCount val="1"/>
                      <c:pt idx="0">
                        <c:v>Burn_Rate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Caluclation'!$K$2:$K$53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109985.26999999996</c:v>
                      </c:pt>
                      <c:pt idx="1">
                        <c:v>122184.32999999999</c:v>
                      </c:pt>
                      <c:pt idx="2">
                        <c:v>63538.76999999999</c:v>
                      </c:pt>
                      <c:pt idx="3">
                        <c:v>80145.370000000024</c:v>
                      </c:pt>
                      <c:pt idx="4">
                        <c:v>67315.26999999999</c:v>
                      </c:pt>
                      <c:pt idx="5">
                        <c:v>74705.59</c:v>
                      </c:pt>
                      <c:pt idx="6">
                        <c:v>125697.92000000004</c:v>
                      </c:pt>
                      <c:pt idx="7">
                        <c:v>120082.69</c:v>
                      </c:pt>
                      <c:pt idx="8">
                        <c:v>117057.79999999999</c:v>
                      </c:pt>
                      <c:pt idx="9">
                        <c:v>82263.19</c:v>
                      </c:pt>
                      <c:pt idx="10">
                        <c:v>66395.340000000026</c:v>
                      </c:pt>
                      <c:pt idx="11">
                        <c:v>48214.270000000019</c:v>
                      </c:pt>
                      <c:pt idx="12">
                        <c:v>79610.710000000021</c:v>
                      </c:pt>
                      <c:pt idx="13">
                        <c:v>93193.210000000021</c:v>
                      </c:pt>
                      <c:pt idx="14">
                        <c:v>143902.10999999999</c:v>
                      </c:pt>
                      <c:pt idx="15">
                        <c:v>107238.51000000002</c:v>
                      </c:pt>
                      <c:pt idx="16">
                        <c:v>72633.829999999987</c:v>
                      </c:pt>
                      <c:pt idx="17">
                        <c:v>114381.47</c:v>
                      </c:pt>
                      <c:pt idx="18">
                        <c:v>81676.149999999994</c:v>
                      </c:pt>
                      <c:pt idx="19">
                        <c:v>117176.05</c:v>
                      </c:pt>
                      <c:pt idx="20">
                        <c:v>71667.229999999981</c:v>
                      </c:pt>
                      <c:pt idx="21">
                        <c:v>120870.98000000001</c:v>
                      </c:pt>
                      <c:pt idx="22">
                        <c:v>86447.16</c:v>
                      </c:pt>
                      <c:pt idx="23">
                        <c:v>64572.670000000013</c:v>
                      </c:pt>
                      <c:pt idx="24">
                        <c:v>67797.409999999989</c:v>
                      </c:pt>
                      <c:pt idx="25">
                        <c:v>96838.63</c:v>
                      </c:pt>
                      <c:pt idx="26">
                        <c:v>113757.40999999999</c:v>
                      </c:pt>
                      <c:pt idx="27">
                        <c:v>94990.939999999973</c:v>
                      </c:pt>
                      <c:pt idx="28">
                        <c:v>145442.79999999999</c:v>
                      </c:pt>
                      <c:pt idx="29">
                        <c:v>117661.99999999999</c:v>
                      </c:pt>
                      <c:pt idx="30">
                        <c:v>77728.270000000019</c:v>
                      </c:pt>
                      <c:pt idx="31">
                        <c:v>116385.84</c:v>
                      </c:pt>
                      <c:pt idx="32">
                        <c:v>95232.73000000001</c:v>
                      </c:pt>
                      <c:pt idx="33">
                        <c:v>61805.62000000001</c:v>
                      </c:pt>
                      <c:pt idx="34">
                        <c:v>107441.29000000001</c:v>
                      </c:pt>
                      <c:pt idx="35">
                        <c:v>34617.050000000003</c:v>
                      </c:pt>
                      <c:pt idx="36">
                        <c:v>65047.87999999999</c:v>
                      </c:pt>
                      <c:pt idx="37">
                        <c:v>5441.0500000000029</c:v>
                      </c:pt>
                      <c:pt idx="38">
                        <c:v>4986.5599999999977</c:v>
                      </c:pt>
                      <c:pt idx="39">
                        <c:v>40573.94</c:v>
                      </c:pt>
                      <c:pt idx="40">
                        <c:v>69100.569999999992</c:v>
                      </c:pt>
                      <c:pt idx="41">
                        <c:v>34845.960000000006</c:v>
                      </c:pt>
                      <c:pt idx="42">
                        <c:v>48374.17</c:v>
                      </c:pt>
                      <c:pt idx="43">
                        <c:v>73172.14999999998</c:v>
                      </c:pt>
                      <c:pt idx="44">
                        <c:v>111827.65</c:v>
                      </c:pt>
                      <c:pt idx="45">
                        <c:v>60272.29</c:v>
                      </c:pt>
                      <c:pt idx="46">
                        <c:v>67687.01999999999</c:v>
                      </c:pt>
                      <c:pt idx="47">
                        <c:v>92914.29</c:v>
                      </c:pt>
                      <c:pt idx="48">
                        <c:v>16659.89</c:v>
                      </c:pt>
                      <c:pt idx="49">
                        <c:v>102351.5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Caluclation'!$L$1</c15:sqref>
                        </c15:formulaRef>
                      </c:ext>
                    </c:extLst>
                    <c:strCache>
                      <c:ptCount val="1"/>
                      <c:pt idx="0">
                        <c:v>ARPU value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Caluclation'!$L$2:$L$53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8010.9137499999997</c:v>
                      </c:pt>
                      <c:pt idx="1">
                        <c:v>5327.56</c:v>
                      </c:pt>
                      <c:pt idx="2">
                        <c:v>3537.9720370370369</c:v>
                      </c:pt>
                      <c:pt idx="3">
                        <c:v>2612.8870000000002</c:v>
                      </c:pt>
                      <c:pt idx="4">
                        <c:v>1955.1534117647059</c:v>
                      </c:pt>
                      <c:pt idx="5">
                        <c:v>1652.5391578947369</c:v>
                      </c:pt>
                      <c:pt idx="6">
                        <c:v>1419.2964545454545</c:v>
                      </c:pt>
                      <c:pt idx="7">
                        <c:v>1246.0216</c:v>
                      </c:pt>
                      <c:pt idx="8">
                        <c:v>1087.2276428571429</c:v>
                      </c:pt>
                      <c:pt idx="9">
                        <c:v>966.19393548387097</c:v>
                      </c:pt>
                      <c:pt idx="10">
                        <c:v>885.58818181818174</c:v>
                      </c:pt>
                      <c:pt idx="11">
                        <c:v>801.44166666666672</c:v>
                      </c:pt>
                      <c:pt idx="12">
                        <c:v>707.92809999999997</c:v>
                      </c:pt>
                      <c:pt idx="13">
                        <c:v>624.68581395348838</c:v>
                      </c:pt>
                      <c:pt idx="14">
                        <c:v>576.53369565217395</c:v>
                      </c:pt>
                      <c:pt idx="15">
                        <c:v>519.66855999999996</c:v>
                      </c:pt>
                      <c:pt idx="16">
                        <c:v>470.34455555555553</c:v>
                      </c:pt>
                      <c:pt idx="17">
                        <c:v>432.31196551724139</c:v>
                      </c:pt>
                      <c:pt idx="18">
                        <c:v>400.86129032258066</c:v>
                      </c:pt>
                      <c:pt idx="19">
                        <c:v>372.05139393939396</c:v>
                      </c:pt>
                      <c:pt idx="20">
                        <c:v>338.49751428571432</c:v>
                      </c:pt>
                      <c:pt idx="21">
                        <c:v>300.84627027027028</c:v>
                      </c:pt>
                      <c:pt idx="22">
                        <c:v>282.9547435897436</c:v>
                      </c:pt>
                      <c:pt idx="23">
                        <c:v>265.20509756097562</c:v>
                      </c:pt>
                      <c:pt idx="24">
                        <c:v>252.44683720930232</c:v>
                      </c:pt>
                      <c:pt idx="25">
                        <c:v>238.67653333333334</c:v>
                      </c:pt>
                      <c:pt idx="26">
                        <c:v>224.9651914893617</c:v>
                      </c:pt>
                      <c:pt idx="27">
                        <c:v>214.3028775510204</c:v>
                      </c:pt>
                      <c:pt idx="28">
                        <c:v>202.51466666666667</c:v>
                      </c:pt>
                      <c:pt idx="29">
                        <c:v>190.57498113207549</c:v>
                      </c:pt>
                      <c:pt idx="30">
                        <c:v>181.70489090909092</c:v>
                      </c:pt>
                      <c:pt idx="31">
                        <c:v>171.02396491228072</c:v>
                      </c:pt>
                      <c:pt idx="32">
                        <c:v>165.13210169491526</c:v>
                      </c:pt>
                      <c:pt idx="33">
                        <c:v>158.65413114754099</c:v>
                      </c:pt>
                      <c:pt idx="34">
                        <c:v>153.51253968253968</c:v>
                      </c:pt>
                      <c:pt idx="35">
                        <c:v>148.43016923076922</c:v>
                      </c:pt>
                      <c:pt idx="36">
                        <c:v>135.38550746268655</c:v>
                      </c:pt>
                      <c:pt idx="37">
                        <c:v>130.36121739130436</c:v>
                      </c:pt>
                      <c:pt idx="38">
                        <c:v>114.40726760563381</c:v>
                      </c:pt>
                      <c:pt idx="39">
                        <c:v>110.96693150684932</c:v>
                      </c:pt>
                      <c:pt idx="40">
                        <c:v>104.32001333333332</c:v>
                      </c:pt>
                      <c:pt idx="41">
                        <c:v>101.03757142857143</c:v>
                      </c:pt>
                      <c:pt idx="42">
                        <c:v>90.504544303797459</c:v>
                      </c:pt>
                      <c:pt idx="43">
                        <c:v>86.122320987654319</c:v>
                      </c:pt>
                      <c:pt idx="44">
                        <c:v>78.55473493975903</c:v>
                      </c:pt>
                      <c:pt idx="45">
                        <c:v>76.383741176470593</c:v>
                      </c:pt>
                      <c:pt idx="46">
                        <c:v>56.886034482758618</c:v>
                      </c:pt>
                      <c:pt idx="47">
                        <c:v>47.820033707865171</c:v>
                      </c:pt>
                      <c:pt idx="48">
                        <c:v>39.20165934065934</c:v>
                      </c:pt>
                      <c:pt idx="49">
                        <c:v>15.786559139784947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Caluclation'!$O$1</c15:sqref>
                        </c15:formulaRef>
                      </c:ext>
                    </c:extLst>
                    <c:strCache>
                      <c:ptCount val="1"/>
                      <c:pt idx="0">
                        <c:v>Run Rate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Caluclation'!$O$2:$O$53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2307143.16</c:v>
                      </c:pt>
                      <c:pt idx="1">
                        <c:v>2301505.92</c:v>
                      </c:pt>
                      <c:pt idx="2">
                        <c:v>2292605.88</c:v>
                      </c:pt>
                      <c:pt idx="3">
                        <c:v>2194825.08</c:v>
                      </c:pt>
                      <c:pt idx="4">
                        <c:v>1994256.48</c:v>
                      </c:pt>
                      <c:pt idx="5">
                        <c:v>1883894.6400000001</c:v>
                      </c:pt>
                      <c:pt idx="6">
                        <c:v>1873471.3199999998</c:v>
                      </c:pt>
                      <c:pt idx="7">
                        <c:v>1869032.4000000001</c:v>
                      </c:pt>
                      <c:pt idx="8">
                        <c:v>1826542.44</c:v>
                      </c:pt>
                      <c:pt idx="9">
                        <c:v>1797120.72</c:v>
                      </c:pt>
                      <c:pt idx="10">
                        <c:v>1753464.5999999999</c:v>
                      </c:pt>
                      <c:pt idx="11">
                        <c:v>1731114</c:v>
                      </c:pt>
                      <c:pt idx="12">
                        <c:v>1699027.44</c:v>
                      </c:pt>
                      <c:pt idx="13">
                        <c:v>1611689.4000000001</c:v>
                      </c:pt>
                      <c:pt idx="14">
                        <c:v>1591233</c:v>
                      </c:pt>
                      <c:pt idx="15">
                        <c:v>1559005.68</c:v>
                      </c:pt>
                      <c:pt idx="16">
                        <c:v>1523916.3599999999</c:v>
                      </c:pt>
                      <c:pt idx="17">
                        <c:v>1504445.6400000001</c:v>
                      </c:pt>
                      <c:pt idx="18">
                        <c:v>1491204</c:v>
                      </c:pt>
                      <c:pt idx="19">
                        <c:v>1473323.52</c:v>
                      </c:pt>
                      <c:pt idx="20">
                        <c:v>1421689.56</c:v>
                      </c:pt>
                      <c:pt idx="21">
                        <c:v>1335757.44</c:v>
                      </c:pt>
                      <c:pt idx="22">
                        <c:v>1324228.2000000002</c:v>
                      </c:pt>
                      <c:pt idx="23">
                        <c:v>1304809.08</c:v>
                      </c:pt>
                      <c:pt idx="24">
                        <c:v>1302625.68</c:v>
                      </c:pt>
                      <c:pt idx="25">
                        <c:v>1288853.28</c:v>
                      </c:pt>
                      <c:pt idx="26">
                        <c:v>1268803.68</c:v>
                      </c:pt>
                      <c:pt idx="27">
                        <c:v>1260100.92</c:v>
                      </c:pt>
                      <c:pt idx="28">
                        <c:v>1239389.76</c:v>
                      </c:pt>
                      <c:pt idx="29">
                        <c:v>1212056.8800000001</c:v>
                      </c:pt>
                      <c:pt idx="30">
                        <c:v>1199252.28</c:v>
                      </c:pt>
                      <c:pt idx="31">
                        <c:v>1169803.92</c:v>
                      </c:pt>
                      <c:pt idx="32">
                        <c:v>1169135.28</c:v>
                      </c:pt>
                      <c:pt idx="33">
                        <c:v>1161348.24</c:v>
                      </c:pt>
                      <c:pt idx="34">
                        <c:v>1160554.7999999998</c:v>
                      </c:pt>
                      <c:pt idx="35">
                        <c:v>1157755.32</c:v>
                      </c:pt>
                      <c:pt idx="36">
                        <c:v>1088499.48</c:v>
                      </c:pt>
                      <c:pt idx="37">
                        <c:v>1079390.8800000001</c:v>
                      </c:pt>
                      <c:pt idx="38">
                        <c:v>974749.92</c:v>
                      </c:pt>
                      <c:pt idx="39">
                        <c:v>972070.32000000007</c:v>
                      </c:pt>
                      <c:pt idx="40">
                        <c:v>938880.11999999988</c:v>
                      </c:pt>
                      <c:pt idx="41">
                        <c:v>933587.15999999992</c:v>
                      </c:pt>
                      <c:pt idx="42">
                        <c:v>857983.08</c:v>
                      </c:pt>
                      <c:pt idx="43">
                        <c:v>837108.96</c:v>
                      </c:pt>
                      <c:pt idx="44">
                        <c:v>782405.16</c:v>
                      </c:pt>
                      <c:pt idx="45">
                        <c:v>779114.16</c:v>
                      </c:pt>
                      <c:pt idx="46">
                        <c:v>593890.19999999995</c:v>
                      </c:pt>
                      <c:pt idx="47">
                        <c:v>510717.96</c:v>
                      </c:pt>
                      <c:pt idx="48">
                        <c:v>428082.12</c:v>
                      </c:pt>
                      <c:pt idx="49">
                        <c:v>176178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868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6904"/>
        <c:crosses val="autoZero"/>
        <c:auto val="1"/>
        <c:lblAlgn val="ctr"/>
        <c:lblOffset val="100"/>
        <c:noMultiLvlLbl val="0"/>
      </c:catAx>
      <c:valAx>
        <c:axId val="4586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6512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99000"/>
          </a:blip>
          <a:srcRect/>
          <a:stretch>
            <a:fillRect/>
          </a:stretch>
        </a:blipFill>
        <a:ln>
          <a:solidFill>
            <a:schemeClr val="accent2">
              <a:shade val="50000"/>
            </a:schemeClr>
          </a:solidFill>
          <a:prstDash val="sysDash"/>
        </a:ln>
        <a:effectLst/>
        <a:scene3d>
          <a:camera prst="orthographicFront"/>
          <a:lightRig rig="freezing" dir="t"/>
        </a:scene3d>
        <a:sp3d prstMaterial="translucentPowder">
          <a:bevelT/>
          <a:bevelB prst="relaxedInset"/>
        </a:sp3d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Run Rate Trend over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5"/>
          <c:order val="5"/>
          <c:tx>
            <c:strRef>
              <c:f>'KPI Caluclation'!$G$1</c:f>
              <c:strCache>
                <c:ptCount val="1"/>
                <c:pt idx="0">
                  <c:v>Month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'KPI Caluclation'!$O$1</c:f>
              <c:strCache>
                <c:ptCount val="1"/>
                <c:pt idx="0">
                  <c:v>Run Rate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Caluclation'!$O$2:$O$53</c:f>
              <c:numCache>
                <c:formatCode>General</c:formatCode>
                <c:ptCount val="52"/>
                <c:pt idx="0">
                  <c:v>2307143.16</c:v>
                </c:pt>
                <c:pt idx="1">
                  <c:v>2301505.92</c:v>
                </c:pt>
                <c:pt idx="2">
                  <c:v>2292605.88</c:v>
                </c:pt>
                <c:pt idx="3">
                  <c:v>2194825.08</c:v>
                </c:pt>
                <c:pt idx="4">
                  <c:v>1994256.48</c:v>
                </c:pt>
                <c:pt idx="5">
                  <c:v>1883894.6400000001</c:v>
                </c:pt>
                <c:pt idx="6">
                  <c:v>1873471.3199999998</c:v>
                </c:pt>
                <c:pt idx="7">
                  <c:v>1869032.4000000001</c:v>
                </c:pt>
                <c:pt idx="8">
                  <c:v>1826542.44</c:v>
                </c:pt>
                <c:pt idx="9">
                  <c:v>1797120.72</c:v>
                </c:pt>
                <c:pt idx="10">
                  <c:v>1753464.5999999999</c:v>
                </c:pt>
                <c:pt idx="11">
                  <c:v>1731114</c:v>
                </c:pt>
                <c:pt idx="12">
                  <c:v>1699027.44</c:v>
                </c:pt>
                <c:pt idx="13">
                  <c:v>1611689.4000000001</c:v>
                </c:pt>
                <c:pt idx="14">
                  <c:v>1591233</c:v>
                </c:pt>
                <c:pt idx="15">
                  <c:v>1559005.68</c:v>
                </c:pt>
                <c:pt idx="16">
                  <c:v>1523916.3599999999</c:v>
                </c:pt>
                <c:pt idx="17">
                  <c:v>1504445.6400000001</c:v>
                </c:pt>
                <c:pt idx="18">
                  <c:v>1491204</c:v>
                </c:pt>
                <c:pt idx="19">
                  <c:v>1473323.52</c:v>
                </c:pt>
                <c:pt idx="20">
                  <c:v>1421689.56</c:v>
                </c:pt>
                <c:pt idx="21">
                  <c:v>1335757.44</c:v>
                </c:pt>
                <c:pt idx="22">
                  <c:v>1324228.2000000002</c:v>
                </c:pt>
                <c:pt idx="23">
                  <c:v>1304809.08</c:v>
                </c:pt>
                <c:pt idx="24">
                  <c:v>1302625.68</c:v>
                </c:pt>
                <c:pt idx="25">
                  <c:v>1288853.28</c:v>
                </c:pt>
                <c:pt idx="26">
                  <c:v>1268803.68</c:v>
                </c:pt>
                <c:pt idx="27">
                  <c:v>1260100.92</c:v>
                </c:pt>
                <c:pt idx="28">
                  <c:v>1239389.76</c:v>
                </c:pt>
                <c:pt idx="29">
                  <c:v>1212056.8800000001</c:v>
                </c:pt>
                <c:pt idx="30">
                  <c:v>1199252.28</c:v>
                </c:pt>
                <c:pt idx="31">
                  <c:v>1169803.92</c:v>
                </c:pt>
                <c:pt idx="32">
                  <c:v>1169135.28</c:v>
                </c:pt>
                <c:pt idx="33">
                  <c:v>1161348.24</c:v>
                </c:pt>
                <c:pt idx="34">
                  <c:v>1160554.7999999998</c:v>
                </c:pt>
                <c:pt idx="35">
                  <c:v>1157755.32</c:v>
                </c:pt>
                <c:pt idx="36">
                  <c:v>1088499.48</c:v>
                </c:pt>
                <c:pt idx="37">
                  <c:v>1079390.8800000001</c:v>
                </c:pt>
                <c:pt idx="38">
                  <c:v>974749.92</c:v>
                </c:pt>
                <c:pt idx="39">
                  <c:v>972070.32000000007</c:v>
                </c:pt>
                <c:pt idx="40">
                  <c:v>938880.11999999988</c:v>
                </c:pt>
                <c:pt idx="41">
                  <c:v>933587.15999999992</c:v>
                </c:pt>
                <c:pt idx="42">
                  <c:v>857983.08</c:v>
                </c:pt>
                <c:pt idx="43">
                  <c:v>837108.96</c:v>
                </c:pt>
                <c:pt idx="44">
                  <c:v>782405.16</c:v>
                </c:pt>
                <c:pt idx="45">
                  <c:v>779114.16</c:v>
                </c:pt>
                <c:pt idx="46">
                  <c:v>593890.19999999995</c:v>
                </c:pt>
                <c:pt idx="47">
                  <c:v>510717.96</c:v>
                </c:pt>
                <c:pt idx="48">
                  <c:v>428082.12</c:v>
                </c:pt>
                <c:pt idx="49">
                  <c:v>176178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709768"/>
        <c:axId val="396708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Caluclation'!$B$1</c15:sqref>
                        </c15:formulaRef>
                      </c:ext>
                    </c:extLst>
                    <c:strCache>
                      <c:ptCount val="1"/>
                      <c:pt idx="0">
                        <c:v>R&amp;D Spend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'KPI Caluclation'!$B$2:$B$53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165349.29999999999</c:v>
                      </c:pt>
                      <c:pt idx="1">
                        <c:v>162597.79999999999</c:v>
                      </c:pt>
                      <c:pt idx="2">
                        <c:v>153441.60999999999</c:v>
                      </c:pt>
                      <c:pt idx="3">
                        <c:v>144372.51</c:v>
                      </c:pt>
                      <c:pt idx="4">
                        <c:v>142107.44</c:v>
                      </c:pt>
                      <c:pt idx="5">
                        <c:v>131877</c:v>
                      </c:pt>
                      <c:pt idx="6">
                        <c:v>134615.56</c:v>
                      </c:pt>
                      <c:pt idx="7">
                        <c:v>130298.23</c:v>
                      </c:pt>
                      <c:pt idx="8">
                        <c:v>120542.62</c:v>
                      </c:pt>
                      <c:pt idx="9">
                        <c:v>123334.98</c:v>
                      </c:pt>
                      <c:pt idx="10">
                        <c:v>101913.18</c:v>
                      </c:pt>
                      <c:pt idx="11">
                        <c:v>100672.06</c:v>
                      </c:pt>
                      <c:pt idx="12">
                        <c:v>93863.85</c:v>
                      </c:pt>
                      <c:pt idx="13">
                        <c:v>91992.49</c:v>
                      </c:pt>
                      <c:pt idx="14">
                        <c:v>119943.34</c:v>
                      </c:pt>
                      <c:pt idx="15">
                        <c:v>114523.71</c:v>
                      </c:pt>
                      <c:pt idx="16">
                        <c:v>78013.210000000006</c:v>
                      </c:pt>
                      <c:pt idx="17">
                        <c:v>94657.26</c:v>
                      </c:pt>
                      <c:pt idx="18">
                        <c:v>91749.26</c:v>
                      </c:pt>
                      <c:pt idx="19">
                        <c:v>86419.8</c:v>
                      </c:pt>
                      <c:pt idx="20">
                        <c:v>76253.960000000006</c:v>
                      </c:pt>
                      <c:pt idx="21">
                        <c:v>78389.570000000007</c:v>
                      </c:pt>
                      <c:pt idx="22">
                        <c:v>73994.66</c:v>
                      </c:pt>
                      <c:pt idx="23">
                        <c:v>67532.63</c:v>
                      </c:pt>
                      <c:pt idx="24">
                        <c:v>77044.11</c:v>
                      </c:pt>
                      <c:pt idx="25">
                        <c:v>64664.81</c:v>
                      </c:pt>
                      <c:pt idx="26">
                        <c:v>75328.97</c:v>
                      </c:pt>
                      <c:pt idx="27">
                        <c:v>72107.7</c:v>
                      </c:pt>
                      <c:pt idx="28">
                        <c:v>66051.62</c:v>
                      </c:pt>
                      <c:pt idx="29">
                        <c:v>65605.58</c:v>
                      </c:pt>
                      <c:pt idx="30">
                        <c:v>61994.58</c:v>
                      </c:pt>
                      <c:pt idx="31">
                        <c:v>61136.480000000003</c:v>
                      </c:pt>
                      <c:pt idx="32">
                        <c:v>63408.959999999999</c:v>
                      </c:pt>
                      <c:pt idx="33">
                        <c:v>55494.05</c:v>
                      </c:pt>
                      <c:pt idx="34">
                        <c:v>46426.17</c:v>
                      </c:pt>
                      <c:pt idx="35">
                        <c:v>46014.12</c:v>
                      </c:pt>
                      <c:pt idx="36">
                        <c:v>28663.86</c:v>
                      </c:pt>
                      <c:pt idx="37">
                        <c:v>44070.05</c:v>
                      </c:pt>
                      <c:pt idx="38">
                        <c:v>20229.689999999999</c:v>
                      </c:pt>
                      <c:pt idx="39">
                        <c:v>38558.61</c:v>
                      </c:pt>
                      <c:pt idx="40">
                        <c:v>28754.43</c:v>
                      </c:pt>
                      <c:pt idx="41">
                        <c:v>27893.02</c:v>
                      </c:pt>
                      <c:pt idx="42">
                        <c:v>23641.03</c:v>
                      </c:pt>
                      <c:pt idx="43">
                        <c:v>15505.83</c:v>
                      </c:pt>
                      <c:pt idx="44">
                        <c:v>22177.84</c:v>
                      </c:pt>
                      <c:pt idx="45">
                        <c:v>1000.33</c:v>
                      </c:pt>
                      <c:pt idx="46">
                        <c:v>1315.56</c:v>
                      </c:pt>
                      <c:pt idx="47">
                        <c:v>0.1</c:v>
                      </c:pt>
                      <c:pt idx="48">
                        <c:v>542.15</c:v>
                      </c:pt>
                      <c:pt idx="49">
                        <c:v>0.1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Caluclation'!$C$1</c15:sqref>
                        </c15:formulaRef>
                      </c:ext>
                    </c:extLst>
                    <c:strCache>
                      <c:ptCount val="1"/>
                      <c:pt idx="0">
                        <c:v>Administration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Caluclation'!$C$2:$C$53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136897.9</c:v>
                      </c:pt>
                      <c:pt idx="1">
                        <c:v>151377.69</c:v>
                      </c:pt>
                      <c:pt idx="2">
                        <c:v>101145.65</c:v>
                      </c:pt>
                      <c:pt idx="3">
                        <c:v>118671.95</c:v>
                      </c:pt>
                      <c:pt idx="4">
                        <c:v>91391.87</c:v>
                      </c:pt>
                      <c:pt idx="5">
                        <c:v>99814.81</c:v>
                      </c:pt>
                      <c:pt idx="6">
                        <c:v>147198.97</c:v>
                      </c:pt>
                      <c:pt idx="7">
                        <c:v>145530.16</c:v>
                      </c:pt>
                      <c:pt idx="8">
                        <c:v>148719.04999999999</c:v>
                      </c:pt>
                      <c:pt idx="9">
                        <c:v>108679.27</c:v>
                      </c:pt>
                      <c:pt idx="10">
                        <c:v>110594.21</c:v>
                      </c:pt>
                      <c:pt idx="11">
                        <c:v>91790.71</c:v>
                      </c:pt>
                      <c:pt idx="12">
                        <c:v>127320.48</c:v>
                      </c:pt>
                      <c:pt idx="13">
                        <c:v>135495.17000000001</c:v>
                      </c:pt>
                      <c:pt idx="14">
                        <c:v>156547.51999999999</c:v>
                      </c:pt>
                      <c:pt idx="15">
                        <c:v>122616.94</c:v>
                      </c:pt>
                      <c:pt idx="16">
                        <c:v>121597.65</c:v>
                      </c:pt>
                      <c:pt idx="17">
                        <c:v>145077.68</c:v>
                      </c:pt>
                      <c:pt idx="18">
                        <c:v>114175.89</c:v>
                      </c:pt>
                      <c:pt idx="19">
                        <c:v>153514.21</c:v>
                      </c:pt>
                      <c:pt idx="20">
                        <c:v>113867.4</c:v>
                      </c:pt>
                      <c:pt idx="21">
                        <c:v>153773.53</c:v>
                      </c:pt>
                      <c:pt idx="22">
                        <c:v>122782.85</c:v>
                      </c:pt>
                      <c:pt idx="23">
                        <c:v>105751.13</c:v>
                      </c:pt>
                      <c:pt idx="24">
                        <c:v>99281.44</c:v>
                      </c:pt>
                      <c:pt idx="25">
                        <c:v>139553.26</c:v>
                      </c:pt>
                      <c:pt idx="26">
                        <c:v>144136.07999999999</c:v>
                      </c:pt>
                      <c:pt idx="27">
                        <c:v>127864.65</c:v>
                      </c:pt>
                      <c:pt idx="28">
                        <c:v>182645.66</c:v>
                      </c:pt>
                      <c:pt idx="29">
                        <c:v>153032.16</c:v>
                      </c:pt>
                      <c:pt idx="30">
                        <c:v>115641.38</c:v>
                      </c:pt>
                      <c:pt idx="31">
                        <c:v>152702.01999999999</c:v>
                      </c:pt>
                      <c:pt idx="32">
                        <c:v>129219.71</c:v>
                      </c:pt>
                      <c:pt idx="33">
                        <c:v>103057.59</c:v>
                      </c:pt>
                      <c:pt idx="34">
                        <c:v>157694.01999999999</c:v>
                      </c:pt>
                      <c:pt idx="35">
                        <c:v>85047.54</c:v>
                      </c:pt>
                      <c:pt idx="36">
                        <c:v>127056.31</c:v>
                      </c:pt>
                      <c:pt idx="37">
                        <c:v>51283.24</c:v>
                      </c:pt>
                      <c:pt idx="38">
                        <c:v>65948.03</c:v>
                      </c:pt>
                      <c:pt idx="39">
                        <c:v>82982.19</c:v>
                      </c:pt>
                      <c:pt idx="40">
                        <c:v>118546.15</c:v>
                      </c:pt>
                      <c:pt idx="41">
                        <c:v>84710.87</c:v>
                      </c:pt>
                      <c:pt idx="42">
                        <c:v>96189.73</c:v>
                      </c:pt>
                      <c:pt idx="43">
                        <c:v>127382.39999999999</c:v>
                      </c:pt>
                      <c:pt idx="44">
                        <c:v>154806.24</c:v>
                      </c:pt>
                      <c:pt idx="45">
                        <c:v>124153.14</c:v>
                      </c:pt>
                      <c:pt idx="46">
                        <c:v>115816.31</c:v>
                      </c:pt>
                      <c:pt idx="47">
                        <c:v>135427.01999999999</c:v>
                      </c:pt>
                      <c:pt idx="48">
                        <c:v>51743.25</c:v>
                      </c:pt>
                      <c:pt idx="49">
                        <c:v>116983.9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Caluclation'!$D$1</c15:sqref>
                        </c15:formulaRef>
                      </c:ext>
                    </c:extLst>
                    <c:strCache>
                      <c:ptCount val="1"/>
                      <c:pt idx="0">
                        <c:v>Marketing Spend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471784.2</c:v>
                      </c:pt>
                      <c:pt idx="1">
                        <c:v>443898.63</c:v>
                      </c:pt>
                      <c:pt idx="2">
                        <c:v>407934.64</c:v>
                      </c:pt>
                      <c:pt idx="3">
                        <c:v>383199.72</c:v>
                      </c:pt>
                      <c:pt idx="4">
                        <c:v>366168.52</c:v>
                      </c:pt>
                      <c:pt idx="5">
                        <c:v>362861.46</c:v>
                      </c:pt>
                      <c:pt idx="6">
                        <c:v>127716.92</c:v>
                      </c:pt>
                      <c:pt idx="7">
                        <c:v>323876.78000000003</c:v>
                      </c:pt>
                      <c:pt idx="8">
                        <c:v>311613.39</c:v>
                      </c:pt>
                      <c:pt idx="9">
                        <c:v>304981.71999999997</c:v>
                      </c:pt>
                      <c:pt idx="10">
                        <c:v>229161.05</c:v>
                      </c:pt>
                      <c:pt idx="11">
                        <c:v>249744.65</c:v>
                      </c:pt>
                      <c:pt idx="12">
                        <c:v>249839.54</c:v>
                      </c:pt>
                      <c:pt idx="13">
                        <c:v>252665.03</c:v>
                      </c:pt>
                      <c:pt idx="14">
                        <c:v>256513.02</c:v>
                      </c:pt>
                      <c:pt idx="15">
                        <c:v>261776.33</c:v>
                      </c:pt>
                      <c:pt idx="16">
                        <c:v>264346.15999999997</c:v>
                      </c:pt>
                      <c:pt idx="17">
                        <c:v>282574.40999999997</c:v>
                      </c:pt>
                      <c:pt idx="18">
                        <c:v>294919.67</c:v>
                      </c:pt>
                      <c:pt idx="19">
                        <c:v>0.1</c:v>
                      </c:pt>
                      <c:pt idx="20">
                        <c:v>298664.57</c:v>
                      </c:pt>
                      <c:pt idx="21">
                        <c:v>299737.39</c:v>
                      </c:pt>
                      <c:pt idx="22">
                        <c:v>303319.36</c:v>
                      </c:pt>
                      <c:pt idx="23">
                        <c:v>304768.83</c:v>
                      </c:pt>
                      <c:pt idx="24">
                        <c:v>140574.91</c:v>
                      </c:pt>
                      <c:pt idx="25">
                        <c:v>137962.72</c:v>
                      </c:pt>
                      <c:pt idx="26">
                        <c:v>134050.17000000001</c:v>
                      </c:pt>
                      <c:pt idx="27">
                        <c:v>353183.91</c:v>
                      </c:pt>
                      <c:pt idx="28">
                        <c:v>118148.3</c:v>
                      </c:pt>
                      <c:pt idx="29">
                        <c:v>107138.48</c:v>
                      </c:pt>
                      <c:pt idx="30">
                        <c:v>91131.34</c:v>
                      </c:pt>
                      <c:pt idx="31">
                        <c:v>88218.33</c:v>
                      </c:pt>
                      <c:pt idx="32">
                        <c:v>46085.35</c:v>
                      </c:pt>
                      <c:pt idx="33">
                        <c:v>214634.91</c:v>
                      </c:pt>
                      <c:pt idx="34">
                        <c:v>210797.77</c:v>
                      </c:pt>
                      <c:pt idx="35">
                        <c:v>205517.74</c:v>
                      </c:pt>
                      <c:pt idx="36">
                        <c:v>201126.92</c:v>
                      </c:pt>
                      <c:pt idx="37">
                        <c:v>197029.52</c:v>
                      </c:pt>
                      <c:pt idx="38">
                        <c:v>185265.2</c:v>
                      </c:pt>
                      <c:pt idx="39">
                        <c:v>174999.4</c:v>
                      </c:pt>
                      <c:pt idx="40">
                        <c:v>172795.77</c:v>
                      </c:pt>
                      <c:pt idx="41">
                        <c:v>164470.81</c:v>
                      </c:pt>
                      <c:pt idx="42">
                        <c:v>148001.21</c:v>
                      </c:pt>
                      <c:pt idx="43">
                        <c:v>35534.269999999997</c:v>
                      </c:pt>
                      <c:pt idx="44">
                        <c:v>28334.82</c:v>
                      </c:pt>
                      <c:pt idx="45">
                        <c:v>1904.03</c:v>
                      </c:pt>
                      <c:pt idx="46">
                        <c:v>297114.56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45173.16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Caluclation'!$E$1</c15:sqref>
                        </c15:formulaRef>
                      </c:ext>
                    </c:extLst>
                    <c:strCache>
                      <c:ptCount val="1"/>
                      <c:pt idx="0">
                        <c:v>State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Caluclation'!$E$2:$E$53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Caluclation'!$F$1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192261.93</c:v>
                      </c:pt>
                      <c:pt idx="1">
                        <c:v>191792.16</c:v>
                      </c:pt>
                      <c:pt idx="2">
                        <c:v>191050.49</c:v>
                      </c:pt>
                      <c:pt idx="3">
                        <c:v>182902.09</c:v>
                      </c:pt>
                      <c:pt idx="4">
                        <c:v>166188.04</c:v>
                      </c:pt>
                      <c:pt idx="5">
                        <c:v>156991.22</c:v>
                      </c:pt>
                      <c:pt idx="6">
                        <c:v>156122.60999999999</c:v>
                      </c:pt>
                      <c:pt idx="7">
                        <c:v>155752.70000000001</c:v>
                      </c:pt>
                      <c:pt idx="8">
                        <c:v>152211.87</c:v>
                      </c:pt>
                      <c:pt idx="9">
                        <c:v>149760.06</c:v>
                      </c:pt>
                      <c:pt idx="10">
                        <c:v>146122.04999999999</c:v>
                      </c:pt>
                      <c:pt idx="11">
                        <c:v>144259.5</c:v>
                      </c:pt>
                      <c:pt idx="12">
                        <c:v>141585.62</c:v>
                      </c:pt>
                      <c:pt idx="13">
                        <c:v>134307.45000000001</c:v>
                      </c:pt>
                      <c:pt idx="14">
                        <c:v>132602.75</c:v>
                      </c:pt>
                      <c:pt idx="15">
                        <c:v>129917.14</c:v>
                      </c:pt>
                      <c:pt idx="16">
                        <c:v>126993.03</c:v>
                      </c:pt>
                      <c:pt idx="17">
                        <c:v>125370.47</c:v>
                      </c:pt>
                      <c:pt idx="18">
                        <c:v>124267</c:v>
                      </c:pt>
                      <c:pt idx="19">
                        <c:v>122776.96000000001</c:v>
                      </c:pt>
                      <c:pt idx="20">
                        <c:v>118474.13</c:v>
                      </c:pt>
                      <c:pt idx="21">
                        <c:v>111313.12</c:v>
                      </c:pt>
                      <c:pt idx="22">
                        <c:v>110352.35</c:v>
                      </c:pt>
                      <c:pt idx="23">
                        <c:v>108734.09</c:v>
                      </c:pt>
                      <c:pt idx="24">
                        <c:v>108552.14</c:v>
                      </c:pt>
                      <c:pt idx="25">
                        <c:v>107404.44</c:v>
                      </c:pt>
                      <c:pt idx="26">
                        <c:v>105733.64</c:v>
                      </c:pt>
                      <c:pt idx="27">
                        <c:v>105008.41</c:v>
                      </c:pt>
                      <c:pt idx="28">
                        <c:v>103282.48</c:v>
                      </c:pt>
                      <c:pt idx="29">
                        <c:v>101004.74</c:v>
                      </c:pt>
                      <c:pt idx="30">
                        <c:v>99937.69</c:v>
                      </c:pt>
                      <c:pt idx="31">
                        <c:v>97483.66</c:v>
                      </c:pt>
                      <c:pt idx="32">
                        <c:v>97427.94</c:v>
                      </c:pt>
                      <c:pt idx="33">
                        <c:v>96779.02</c:v>
                      </c:pt>
                      <c:pt idx="34">
                        <c:v>96712.9</c:v>
                      </c:pt>
                      <c:pt idx="35">
                        <c:v>96479.61</c:v>
                      </c:pt>
                      <c:pt idx="36">
                        <c:v>90708.29</c:v>
                      </c:pt>
                      <c:pt idx="37">
                        <c:v>89949.24</c:v>
                      </c:pt>
                      <c:pt idx="38">
                        <c:v>81229.16</c:v>
                      </c:pt>
                      <c:pt idx="39">
                        <c:v>81005.86</c:v>
                      </c:pt>
                      <c:pt idx="40">
                        <c:v>78240.009999999995</c:v>
                      </c:pt>
                      <c:pt idx="41">
                        <c:v>77798.929999999993</c:v>
                      </c:pt>
                      <c:pt idx="42">
                        <c:v>71498.59</c:v>
                      </c:pt>
                      <c:pt idx="43">
                        <c:v>69759.08</c:v>
                      </c:pt>
                      <c:pt idx="44">
                        <c:v>65200.43</c:v>
                      </c:pt>
                      <c:pt idx="45">
                        <c:v>64926.18</c:v>
                      </c:pt>
                      <c:pt idx="46">
                        <c:v>49490.85</c:v>
                      </c:pt>
                      <c:pt idx="47">
                        <c:v>42559.83</c:v>
                      </c:pt>
                      <c:pt idx="48">
                        <c:v>35673.51</c:v>
                      </c:pt>
                      <c:pt idx="49">
                        <c:v>14681.5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Caluclation'!$H$1</c15:sqref>
                        </c15:formulaRef>
                      </c:ext>
                    </c:extLst>
                    <c:strCache>
                      <c:ptCount val="1"/>
                      <c:pt idx="0">
                        <c:v>New_Customers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Caluclation'!$H$2:$H$53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136897.9</c:v>
                      </c:pt>
                      <c:pt idx="1">
                        <c:v>486263.99</c:v>
                      </c:pt>
                      <c:pt idx="2">
                        <c:v>393666.58999999997</c:v>
                      </c:pt>
                      <c:pt idx="3">
                        <c:v>425460.94</c:v>
                      </c:pt>
                      <c:pt idx="4">
                        <c:v>355919.63999999996</c:v>
                      </c:pt>
                      <c:pt idx="5">
                        <c:v>374591.46</c:v>
                      </c:pt>
                      <c:pt idx="6">
                        <c:v>410245.62</c:v>
                      </c:pt>
                      <c:pt idx="7">
                        <c:v>126048.11</c:v>
                      </c:pt>
                      <c:pt idx="8">
                        <c:v>327065.67000000004</c:v>
                      </c:pt>
                      <c:pt idx="9">
                        <c:v>271573.61000000004</c:v>
                      </c:pt>
                      <c:pt idx="10">
                        <c:v>306896.65999999997</c:v>
                      </c:pt>
                      <c:pt idx="11">
                        <c:v>210357.55</c:v>
                      </c:pt>
                      <c:pt idx="12">
                        <c:v>285274.42</c:v>
                      </c:pt>
                      <c:pt idx="13">
                        <c:v>258014.23000000004</c:v>
                      </c:pt>
                      <c:pt idx="14">
                        <c:v>273717.38</c:v>
                      </c:pt>
                      <c:pt idx="15">
                        <c:v>222582.44</c:v>
                      </c:pt>
                      <c:pt idx="16">
                        <c:v>260757.03999999998</c:v>
                      </c:pt>
                      <c:pt idx="17">
                        <c:v>287826.18999999994</c:v>
                      </c:pt>
                      <c:pt idx="18">
                        <c:v>251672.62</c:v>
                      </c:pt>
                      <c:pt idx="19">
                        <c:v>334257.99</c:v>
                      </c:pt>
                      <c:pt idx="20">
                        <c:v>-39646.71</c:v>
                      </c:pt>
                      <c:pt idx="21">
                        <c:v>338570.7</c:v>
                      </c:pt>
                      <c:pt idx="22">
                        <c:v>268746.71000000002</c:v>
                      </c:pt>
                      <c:pt idx="23">
                        <c:v>286287.64</c:v>
                      </c:pt>
                      <c:pt idx="24">
                        <c:v>298299.14</c:v>
                      </c:pt>
                      <c:pt idx="25">
                        <c:v>180846.73</c:v>
                      </c:pt>
                      <c:pt idx="26">
                        <c:v>142545.53999999998</c:v>
                      </c:pt>
                      <c:pt idx="27">
                        <c:v>117778.74000000002</c:v>
                      </c:pt>
                      <c:pt idx="28">
                        <c:v>407964.92</c:v>
                      </c:pt>
                      <c:pt idx="29">
                        <c:v>88534.8</c:v>
                      </c:pt>
                      <c:pt idx="30">
                        <c:v>69747.7</c:v>
                      </c:pt>
                      <c:pt idx="31">
                        <c:v>128191.97999999998</c:v>
                      </c:pt>
                      <c:pt idx="32">
                        <c:v>64736.020000000019</c:v>
                      </c:pt>
                      <c:pt idx="33">
                        <c:v>19923.229999999989</c:v>
                      </c:pt>
                      <c:pt idx="34">
                        <c:v>269271.33999999997</c:v>
                      </c:pt>
                      <c:pt idx="35">
                        <c:v>138151.28999999998</c:v>
                      </c:pt>
                      <c:pt idx="36">
                        <c:v>247526.51</c:v>
                      </c:pt>
                      <c:pt idx="37">
                        <c:v>125353.85</c:v>
                      </c:pt>
                      <c:pt idx="38">
                        <c:v>211694.31</c:v>
                      </c:pt>
                      <c:pt idx="39">
                        <c:v>202299.36000000002</c:v>
                      </c:pt>
                      <c:pt idx="40">
                        <c:v>210563.36</c:v>
                      </c:pt>
                      <c:pt idx="41">
                        <c:v>138960.49</c:v>
                      </c:pt>
                      <c:pt idx="42">
                        <c:v>175949.66999999998</c:v>
                      </c:pt>
                      <c:pt idx="43">
                        <c:v>179193.88</c:v>
                      </c:pt>
                      <c:pt idx="44">
                        <c:v>62958.109999999993</c:v>
                      </c:pt>
                      <c:pt idx="45">
                        <c:v>-2318.2799999999916</c:v>
                      </c:pt>
                      <c:pt idx="46">
                        <c:v>-6432.800000000002</c:v>
                      </c:pt>
                      <c:pt idx="47">
                        <c:v>316725.27</c:v>
                      </c:pt>
                      <c:pt idx="48">
                        <c:v>-83683.669999999984</c:v>
                      </c:pt>
                      <c:pt idx="49">
                        <c:v>65240.749999999993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Caluclation'!$I$1</c15:sqref>
                        </c15:formulaRef>
                      </c:ext>
                    </c:extLst>
                    <c:strCache>
                      <c:ptCount val="1"/>
                      <c:pt idx="0">
                        <c:v>Churned_Customers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Caluclation'!$I$2:$I$53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31</c:v>
                      </c:pt>
                      <c:pt idx="34">
                        <c:v>32</c:v>
                      </c:pt>
                      <c:pt idx="35">
                        <c:v>33</c:v>
                      </c:pt>
                      <c:pt idx="36">
                        <c:v>34</c:v>
                      </c:pt>
                      <c:pt idx="37">
                        <c:v>35</c:v>
                      </c:pt>
                      <c:pt idx="38">
                        <c:v>36</c:v>
                      </c:pt>
                      <c:pt idx="39">
                        <c:v>37</c:v>
                      </c:pt>
                      <c:pt idx="40">
                        <c:v>38</c:v>
                      </c:pt>
                      <c:pt idx="41">
                        <c:v>39</c:v>
                      </c:pt>
                      <c:pt idx="42">
                        <c:v>40</c:v>
                      </c:pt>
                      <c:pt idx="43">
                        <c:v>41</c:v>
                      </c:pt>
                      <c:pt idx="44">
                        <c:v>42</c:v>
                      </c:pt>
                      <c:pt idx="45">
                        <c:v>43</c:v>
                      </c:pt>
                      <c:pt idx="46">
                        <c:v>44</c:v>
                      </c:pt>
                      <c:pt idx="47">
                        <c:v>45</c:v>
                      </c:pt>
                      <c:pt idx="48">
                        <c:v>46</c:v>
                      </c:pt>
                      <c:pt idx="49">
                        <c:v>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Caluclation'!$J$1</c15:sqref>
                        </c15:formulaRef>
                      </c:ext>
                    </c:extLst>
                    <c:strCache>
                      <c:ptCount val="1"/>
                      <c:pt idx="0">
                        <c:v>Total_Customers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Caluclation'!$J$2:$J$53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24</c:v>
                      </c:pt>
                      <c:pt idx="1">
                        <c:v>36</c:v>
                      </c:pt>
                      <c:pt idx="2">
                        <c:v>54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95</c:v>
                      </c:pt>
                      <c:pt idx="6">
                        <c:v>110</c:v>
                      </c:pt>
                      <c:pt idx="7">
                        <c:v>125</c:v>
                      </c:pt>
                      <c:pt idx="8">
                        <c:v>140</c:v>
                      </c:pt>
                      <c:pt idx="9">
                        <c:v>155</c:v>
                      </c:pt>
                      <c:pt idx="10">
                        <c:v>165</c:v>
                      </c:pt>
                      <c:pt idx="11">
                        <c:v>180</c:v>
                      </c:pt>
                      <c:pt idx="12">
                        <c:v>200</c:v>
                      </c:pt>
                      <c:pt idx="13">
                        <c:v>215</c:v>
                      </c:pt>
                      <c:pt idx="14">
                        <c:v>230</c:v>
                      </c:pt>
                      <c:pt idx="15">
                        <c:v>250</c:v>
                      </c:pt>
                      <c:pt idx="16">
                        <c:v>270</c:v>
                      </c:pt>
                      <c:pt idx="17">
                        <c:v>290</c:v>
                      </c:pt>
                      <c:pt idx="18">
                        <c:v>310</c:v>
                      </c:pt>
                      <c:pt idx="19">
                        <c:v>330</c:v>
                      </c:pt>
                      <c:pt idx="20">
                        <c:v>350</c:v>
                      </c:pt>
                      <c:pt idx="21">
                        <c:v>370</c:v>
                      </c:pt>
                      <c:pt idx="22">
                        <c:v>390</c:v>
                      </c:pt>
                      <c:pt idx="23">
                        <c:v>410</c:v>
                      </c:pt>
                      <c:pt idx="24">
                        <c:v>430</c:v>
                      </c:pt>
                      <c:pt idx="25">
                        <c:v>450</c:v>
                      </c:pt>
                      <c:pt idx="26">
                        <c:v>470</c:v>
                      </c:pt>
                      <c:pt idx="27">
                        <c:v>490</c:v>
                      </c:pt>
                      <c:pt idx="28">
                        <c:v>510</c:v>
                      </c:pt>
                      <c:pt idx="29">
                        <c:v>530</c:v>
                      </c:pt>
                      <c:pt idx="30">
                        <c:v>550</c:v>
                      </c:pt>
                      <c:pt idx="31">
                        <c:v>570</c:v>
                      </c:pt>
                      <c:pt idx="32">
                        <c:v>590</c:v>
                      </c:pt>
                      <c:pt idx="33">
                        <c:v>610</c:v>
                      </c:pt>
                      <c:pt idx="34">
                        <c:v>630</c:v>
                      </c:pt>
                      <c:pt idx="35">
                        <c:v>650</c:v>
                      </c:pt>
                      <c:pt idx="36">
                        <c:v>670</c:v>
                      </c:pt>
                      <c:pt idx="37">
                        <c:v>690</c:v>
                      </c:pt>
                      <c:pt idx="38">
                        <c:v>710</c:v>
                      </c:pt>
                      <c:pt idx="39">
                        <c:v>730</c:v>
                      </c:pt>
                      <c:pt idx="40">
                        <c:v>750</c:v>
                      </c:pt>
                      <c:pt idx="41">
                        <c:v>770</c:v>
                      </c:pt>
                      <c:pt idx="42">
                        <c:v>790</c:v>
                      </c:pt>
                      <c:pt idx="43">
                        <c:v>810</c:v>
                      </c:pt>
                      <c:pt idx="44">
                        <c:v>830</c:v>
                      </c:pt>
                      <c:pt idx="45">
                        <c:v>850</c:v>
                      </c:pt>
                      <c:pt idx="46">
                        <c:v>870</c:v>
                      </c:pt>
                      <c:pt idx="47">
                        <c:v>890</c:v>
                      </c:pt>
                      <c:pt idx="48">
                        <c:v>910</c:v>
                      </c:pt>
                      <c:pt idx="49">
                        <c:v>930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Caluclation'!$K$1</c15:sqref>
                        </c15:formulaRef>
                      </c:ext>
                    </c:extLst>
                    <c:strCache>
                      <c:ptCount val="1"/>
                      <c:pt idx="0">
                        <c:v>Burn_Rate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Caluclation'!$K$2:$K$53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109985.26999999996</c:v>
                      </c:pt>
                      <c:pt idx="1">
                        <c:v>122184.32999999999</c:v>
                      </c:pt>
                      <c:pt idx="2">
                        <c:v>63538.76999999999</c:v>
                      </c:pt>
                      <c:pt idx="3">
                        <c:v>80145.370000000024</c:v>
                      </c:pt>
                      <c:pt idx="4">
                        <c:v>67315.26999999999</c:v>
                      </c:pt>
                      <c:pt idx="5">
                        <c:v>74705.59</c:v>
                      </c:pt>
                      <c:pt idx="6">
                        <c:v>125697.92000000004</c:v>
                      </c:pt>
                      <c:pt idx="7">
                        <c:v>120082.69</c:v>
                      </c:pt>
                      <c:pt idx="8">
                        <c:v>117057.79999999999</c:v>
                      </c:pt>
                      <c:pt idx="9">
                        <c:v>82263.19</c:v>
                      </c:pt>
                      <c:pt idx="10">
                        <c:v>66395.340000000026</c:v>
                      </c:pt>
                      <c:pt idx="11">
                        <c:v>48214.270000000019</c:v>
                      </c:pt>
                      <c:pt idx="12">
                        <c:v>79610.710000000021</c:v>
                      </c:pt>
                      <c:pt idx="13">
                        <c:v>93193.210000000021</c:v>
                      </c:pt>
                      <c:pt idx="14">
                        <c:v>143902.10999999999</c:v>
                      </c:pt>
                      <c:pt idx="15">
                        <c:v>107238.51000000002</c:v>
                      </c:pt>
                      <c:pt idx="16">
                        <c:v>72633.829999999987</c:v>
                      </c:pt>
                      <c:pt idx="17">
                        <c:v>114381.47</c:v>
                      </c:pt>
                      <c:pt idx="18">
                        <c:v>81676.149999999994</c:v>
                      </c:pt>
                      <c:pt idx="19">
                        <c:v>117176.05</c:v>
                      </c:pt>
                      <c:pt idx="20">
                        <c:v>71667.229999999981</c:v>
                      </c:pt>
                      <c:pt idx="21">
                        <c:v>120870.98000000001</c:v>
                      </c:pt>
                      <c:pt idx="22">
                        <c:v>86447.16</c:v>
                      </c:pt>
                      <c:pt idx="23">
                        <c:v>64572.670000000013</c:v>
                      </c:pt>
                      <c:pt idx="24">
                        <c:v>67797.409999999989</c:v>
                      </c:pt>
                      <c:pt idx="25">
                        <c:v>96838.63</c:v>
                      </c:pt>
                      <c:pt idx="26">
                        <c:v>113757.40999999999</c:v>
                      </c:pt>
                      <c:pt idx="27">
                        <c:v>94990.939999999973</c:v>
                      </c:pt>
                      <c:pt idx="28">
                        <c:v>145442.79999999999</c:v>
                      </c:pt>
                      <c:pt idx="29">
                        <c:v>117661.99999999999</c:v>
                      </c:pt>
                      <c:pt idx="30">
                        <c:v>77728.270000000019</c:v>
                      </c:pt>
                      <c:pt idx="31">
                        <c:v>116385.84</c:v>
                      </c:pt>
                      <c:pt idx="32">
                        <c:v>95232.73000000001</c:v>
                      </c:pt>
                      <c:pt idx="33">
                        <c:v>61805.62000000001</c:v>
                      </c:pt>
                      <c:pt idx="34">
                        <c:v>107441.29000000001</c:v>
                      </c:pt>
                      <c:pt idx="35">
                        <c:v>34617.050000000003</c:v>
                      </c:pt>
                      <c:pt idx="36">
                        <c:v>65047.87999999999</c:v>
                      </c:pt>
                      <c:pt idx="37">
                        <c:v>5441.0500000000029</c:v>
                      </c:pt>
                      <c:pt idx="38">
                        <c:v>4986.5599999999977</c:v>
                      </c:pt>
                      <c:pt idx="39">
                        <c:v>40573.94</c:v>
                      </c:pt>
                      <c:pt idx="40">
                        <c:v>69100.569999999992</c:v>
                      </c:pt>
                      <c:pt idx="41">
                        <c:v>34845.960000000006</c:v>
                      </c:pt>
                      <c:pt idx="42">
                        <c:v>48374.17</c:v>
                      </c:pt>
                      <c:pt idx="43">
                        <c:v>73172.14999999998</c:v>
                      </c:pt>
                      <c:pt idx="44">
                        <c:v>111827.65</c:v>
                      </c:pt>
                      <c:pt idx="45">
                        <c:v>60272.29</c:v>
                      </c:pt>
                      <c:pt idx="46">
                        <c:v>67687.01999999999</c:v>
                      </c:pt>
                      <c:pt idx="47">
                        <c:v>92914.29</c:v>
                      </c:pt>
                      <c:pt idx="48">
                        <c:v>16659.89</c:v>
                      </c:pt>
                      <c:pt idx="49">
                        <c:v>102351.5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Caluclation'!$L$1</c15:sqref>
                        </c15:formulaRef>
                      </c:ext>
                    </c:extLst>
                    <c:strCache>
                      <c:ptCount val="1"/>
                      <c:pt idx="0">
                        <c:v>ARPU value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Caluclation'!$L$2:$L$53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8010.9137499999997</c:v>
                      </c:pt>
                      <c:pt idx="1">
                        <c:v>5327.56</c:v>
                      </c:pt>
                      <c:pt idx="2">
                        <c:v>3537.9720370370369</c:v>
                      </c:pt>
                      <c:pt idx="3">
                        <c:v>2612.8870000000002</c:v>
                      </c:pt>
                      <c:pt idx="4">
                        <c:v>1955.1534117647059</c:v>
                      </c:pt>
                      <c:pt idx="5">
                        <c:v>1652.5391578947369</c:v>
                      </c:pt>
                      <c:pt idx="6">
                        <c:v>1419.2964545454545</c:v>
                      </c:pt>
                      <c:pt idx="7">
                        <c:v>1246.0216</c:v>
                      </c:pt>
                      <c:pt idx="8">
                        <c:v>1087.2276428571429</c:v>
                      </c:pt>
                      <c:pt idx="9">
                        <c:v>966.19393548387097</c:v>
                      </c:pt>
                      <c:pt idx="10">
                        <c:v>885.58818181818174</c:v>
                      </c:pt>
                      <c:pt idx="11">
                        <c:v>801.44166666666672</c:v>
                      </c:pt>
                      <c:pt idx="12">
                        <c:v>707.92809999999997</c:v>
                      </c:pt>
                      <c:pt idx="13">
                        <c:v>624.68581395348838</c:v>
                      </c:pt>
                      <c:pt idx="14">
                        <c:v>576.53369565217395</c:v>
                      </c:pt>
                      <c:pt idx="15">
                        <c:v>519.66855999999996</c:v>
                      </c:pt>
                      <c:pt idx="16">
                        <c:v>470.34455555555553</c:v>
                      </c:pt>
                      <c:pt idx="17">
                        <c:v>432.31196551724139</c:v>
                      </c:pt>
                      <c:pt idx="18">
                        <c:v>400.86129032258066</c:v>
                      </c:pt>
                      <c:pt idx="19">
                        <c:v>372.05139393939396</c:v>
                      </c:pt>
                      <c:pt idx="20">
                        <c:v>338.49751428571432</c:v>
                      </c:pt>
                      <c:pt idx="21">
                        <c:v>300.84627027027028</c:v>
                      </c:pt>
                      <c:pt idx="22">
                        <c:v>282.9547435897436</c:v>
                      </c:pt>
                      <c:pt idx="23">
                        <c:v>265.20509756097562</c:v>
                      </c:pt>
                      <c:pt idx="24">
                        <c:v>252.44683720930232</c:v>
                      </c:pt>
                      <c:pt idx="25">
                        <c:v>238.67653333333334</c:v>
                      </c:pt>
                      <c:pt idx="26">
                        <c:v>224.9651914893617</c:v>
                      </c:pt>
                      <c:pt idx="27">
                        <c:v>214.3028775510204</c:v>
                      </c:pt>
                      <c:pt idx="28">
                        <c:v>202.51466666666667</c:v>
                      </c:pt>
                      <c:pt idx="29">
                        <c:v>190.57498113207549</c:v>
                      </c:pt>
                      <c:pt idx="30">
                        <c:v>181.70489090909092</c:v>
                      </c:pt>
                      <c:pt idx="31">
                        <c:v>171.02396491228072</c:v>
                      </c:pt>
                      <c:pt idx="32">
                        <c:v>165.13210169491526</c:v>
                      </c:pt>
                      <c:pt idx="33">
                        <c:v>158.65413114754099</c:v>
                      </c:pt>
                      <c:pt idx="34">
                        <c:v>153.51253968253968</c:v>
                      </c:pt>
                      <c:pt idx="35">
                        <c:v>148.43016923076922</c:v>
                      </c:pt>
                      <c:pt idx="36">
                        <c:v>135.38550746268655</c:v>
                      </c:pt>
                      <c:pt idx="37">
                        <c:v>130.36121739130436</c:v>
                      </c:pt>
                      <c:pt idx="38">
                        <c:v>114.40726760563381</c:v>
                      </c:pt>
                      <c:pt idx="39">
                        <c:v>110.96693150684932</c:v>
                      </c:pt>
                      <c:pt idx="40">
                        <c:v>104.32001333333332</c:v>
                      </c:pt>
                      <c:pt idx="41">
                        <c:v>101.03757142857143</c:v>
                      </c:pt>
                      <c:pt idx="42">
                        <c:v>90.504544303797459</c:v>
                      </c:pt>
                      <c:pt idx="43">
                        <c:v>86.122320987654319</c:v>
                      </c:pt>
                      <c:pt idx="44">
                        <c:v>78.55473493975903</c:v>
                      </c:pt>
                      <c:pt idx="45">
                        <c:v>76.383741176470593</c:v>
                      </c:pt>
                      <c:pt idx="46">
                        <c:v>56.886034482758618</c:v>
                      </c:pt>
                      <c:pt idx="47">
                        <c:v>47.820033707865171</c:v>
                      </c:pt>
                      <c:pt idx="48">
                        <c:v>39.20165934065934</c:v>
                      </c:pt>
                      <c:pt idx="49">
                        <c:v>15.786559139784947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Caluclation'!$M$1</c15:sqref>
                        </c15:formulaRef>
                      </c:ext>
                    </c:extLst>
                    <c:strCache>
                      <c:ptCount val="1"/>
                      <c:pt idx="0">
                        <c:v>LTV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Caluclation'!$M$2:$M$53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1319823.2399999995</c:v>
                      </c:pt>
                      <c:pt idx="1">
                        <c:v>1466211.96</c:v>
                      </c:pt>
                      <c:pt idx="2">
                        <c:v>762465.23999999987</c:v>
                      </c:pt>
                      <c:pt idx="3">
                        <c:v>961744.44000000029</c:v>
                      </c:pt>
                      <c:pt idx="4">
                        <c:v>807783.23999999987</c:v>
                      </c:pt>
                      <c:pt idx="5">
                        <c:v>896467.08</c:v>
                      </c:pt>
                      <c:pt idx="6">
                        <c:v>1508375.0400000005</c:v>
                      </c:pt>
                      <c:pt idx="7">
                        <c:v>1440992.28</c:v>
                      </c:pt>
                      <c:pt idx="8">
                        <c:v>1404693.5999999999</c:v>
                      </c:pt>
                      <c:pt idx="9">
                        <c:v>987158.28</c:v>
                      </c:pt>
                      <c:pt idx="10">
                        <c:v>796744.08000000031</c:v>
                      </c:pt>
                      <c:pt idx="11">
                        <c:v>578571.24000000022</c:v>
                      </c:pt>
                      <c:pt idx="12">
                        <c:v>955328.52000000025</c:v>
                      </c:pt>
                      <c:pt idx="13">
                        <c:v>1118318.5200000003</c:v>
                      </c:pt>
                      <c:pt idx="14">
                        <c:v>1726825.3199999998</c:v>
                      </c:pt>
                      <c:pt idx="15">
                        <c:v>1286862.1200000003</c:v>
                      </c:pt>
                      <c:pt idx="16">
                        <c:v>871605.95999999985</c:v>
                      </c:pt>
                      <c:pt idx="17">
                        <c:v>1372577.6400000001</c:v>
                      </c:pt>
                      <c:pt idx="18">
                        <c:v>980113.79999999993</c:v>
                      </c:pt>
                      <c:pt idx="19">
                        <c:v>1406112.6</c:v>
                      </c:pt>
                      <c:pt idx="20">
                        <c:v>860006.75999999978</c:v>
                      </c:pt>
                      <c:pt idx="21">
                        <c:v>1450451.7600000002</c:v>
                      </c:pt>
                      <c:pt idx="22">
                        <c:v>1037365.92</c:v>
                      </c:pt>
                      <c:pt idx="23">
                        <c:v>774872.04000000015</c:v>
                      </c:pt>
                      <c:pt idx="24">
                        <c:v>813568.91999999993</c:v>
                      </c:pt>
                      <c:pt idx="25">
                        <c:v>1162063.56</c:v>
                      </c:pt>
                      <c:pt idx="26">
                        <c:v>1365088.92</c:v>
                      </c:pt>
                      <c:pt idx="27">
                        <c:v>1139891.2799999998</c:v>
                      </c:pt>
                      <c:pt idx="28">
                        <c:v>1745313.5999999999</c:v>
                      </c:pt>
                      <c:pt idx="29">
                        <c:v>1411943.9999999998</c:v>
                      </c:pt>
                      <c:pt idx="30">
                        <c:v>932739.24000000022</c:v>
                      </c:pt>
                      <c:pt idx="31">
                        <c:v>1396630.08</c:v>
                      </c:pt>
                      <c:pt idx="32">
                        <c:v>1142792.7600000002</c:v>
                      </c:pt>
                      <c:pt idx="33">
                        <c:v>741667.44000000018</c:v>
                      </c:pt>
                      <c:pt idx="34">
                        <c:v>1289295.48</c:v>
                      </c:pt>
                      <c:pt idx="35">
                        <c:v>415404.60000000003</c:v>
                      </c:pt>
                      <c:pt idx="36">
                        <c:v>780574.55999999982</c:v>
                      </c:pt>
                      <c:pt idx="37">
                        <c:v>65292.600000000035</c:v>
                      </c:pt>
                      <c:pt idx="38">
                        <c:v>59838.719999999972</c:v>
                      </c:pt>
                      <c:pt idx="39">
                        <c:v>486887.28</c:v>
                      </c:pt>
                      <c:pt idx="40">
                        <c:v>829206.83999999985</c:v>
                      </c:pt>
                      <c:pt idx="41">
                        <c:v>418151.52000000008</c:v>
                      </c:pt>
                      <c:pt idx="42">
                        <c:v>580490.04</c:v>
                      </c:pt>
                      <c:pt idx="43">
                        <c:v>878065.79999999981</c:v>
                      </c:pt>
                      <c:pt idx="44">
                        <c:v>1341931.7999999998</c:v>
                      </c:pt>
                      <c:pt idx="45">
                        <c:v>723267.48</c:v>
                      </c:pt>
                      <c:pt idx="46">
                        <c:v>812244.23999999987</c:v>
                      </c:pt>
                      <c:pt idx="47">
                        <c:v>1114971.48</c:v>
                      </c:pt>
                      <c:pt idx="48">
                        <c:v>199918.68</c:v>
                      </c:pt>
                      <c:pt idx="49">
                        <c:v>1228218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Caluclation'!$N$1</c15:sqref>
                        </c15:formulaRef>
                      </c:ext>
                    </c:extLst>
                    <c:strCache>
                      <c:ptCount val="1"/>
                      <c:pt idx="0">
                        <c:v>LTV_CAC_Ratio 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164.75314566955606</c:v>
                      </c:pt>
                      <c:pt idx="1">
                        <c:v>275.21266020467152</c:v>
                      </c:pt>
                      <c:pt idx="2">
                        <c:v>215.50911991903288</c:v>
                      </c:pt>
                      <c:pt idx="3">
                        <c:v>368.07731830729773</c:v>
                      </c:pt>
                      <c:pt idx="4">
                        <c:v>413.15593709390873</c:v>
                      </c:pt>
                      <c:pt idx="5">
                        <c:v>542.47857045763442</c:v>
                      </c:pt>
                      <c:pt idx="6">
                        <c:v>1062.7624941704476</c:v>
                      </c:pt>
                      <c:pt idx="7">
                        <c:v>1156.4745587074895</c:v>
                      </c:pt>
                      <c:pt idx="8">
                        <c:v>1291.9958476300171</c:v>
                      </c:pt>
                      <c:pt idx="9">
                        <c:v>1021.6978639030995</c:v>
                      </c:pt>
                      <c:pt idx="10">
                        <c:v>899.67785970700561</c:v>
                      </c:pt>
                      <c:pt idx="11">
                        <c:v>721.91310242999623</c:v>
                      </c:pt>
                      <c:pt idx="12">
                        <c:v>1349.4711115436728</c:v>
                      </c:pt>
                      <c:pt idx="13">
                        <c:v>1790.2095661856438</c:v>
                      </c:pt>
                      <c:pt idx="14">
                        <c:v>2995.1854211168315</c:v>
                      </c:pt>
                      <c:pt idx="15">
                        <c:v>2476.3132100968364</c:v>
                      </c:pt>
                      <c:pt idx="16">
                        <c:v>1853.1222477328083</c:v>
                      </c:pt>
                      <c:pt idx="17">
                        <c:v>3174.9702748980685</c:v>
                      </c:pt>
                      <c:pt idx="18">
                        <c:v>2445.0198202258039</c:v>
                      </c:pt>
                      <c:pt idx="19">
                        <c:v>3779.3504416463807</c:v>
                      </c:pt>
                      <c:pt idx="20">
                        <c:v>2540.6590113807961</c:v>
                      </c:pt>
                      <c:pt idx="21">
                        <c:v>4821.2389626667555</c:v>
                      </c:pt>
                      <c:pt idx="22">
                        <c:v>3666.1902424370664</c:v>
                      </c:pt>
                      <c:pt idx="23">
                        <c:v>2921.7841102086754</c:v>
                      </c:pt>
                      <c:pt idx="24">
                        <c:v>3222.733661446011</c:v>
                      </c:pt>
                      <c:pt idx="25">
                        <c:v>4868.7801174700044</c:v>
                      </c:pt>
                      <c:pt idx="26">
                        <c:v>6068.0006136173879</c:v>
                      </c:pt>
                      <c:pt idx="27">
                        <c:v>5319.0666080935798</c:v>
                      </c:pt>
                      <c:pt idx="28">
                        <c:v>8618.208393136958</c:v>
                      </c:pt>
                      <c:pt idx="29">
                        <c:v>7408.8633860153477</c:v>
                      </c:pt>
                      <c:pt idx="30">
                        <c:v>5133.2643570208602</c:v>
                      </c:pt>
                      <c:pt idx="31">
                        <c:v>8166.2828991032957</c:v>
                      </c:pt>
                      <c:pt idx="32">
                        <c:v>6920.4760810913185</c:v>
                      </c:pt>
                      <c:pt idx="33">
                        <c:v>4674.7439517366474</c:v>
                      </c:pt>
                      <c:pt idx="34">
                        <c:v>8398.6329889807876</c:v>
                      </c:pt>
                      <c:pt idx="35">
                        <c:v>2798.6534149547251</c:v>
                      </c:pt>
                      <c:pt idx="36">
                        <c:v>5765.5695548885333</c:v>
                      </c:pt>
                      <c:pt idx="37">
                        <c:v>500.85908452367153</c:v>
                      </c:pt>
                      <c:pt idx="38">
                        <c:v>523.03250704549919</c:v>
                      </c:pt>
                      <c:pt idx="39">
                        <c:v>4387.6790444543149</c:v>
                      </c:pt>
                      <c:pt idx="40">
                        <c:v>7948.6841834503848</c:v>
                      </c:pt>
                      <c:pt idx="41">
                        <c:v>4138.5745330944792</c:v>
                      </c:pt>
                      <c:pt idx="42">
                        <c:v>6413.9325209070566</c:v>
                      </c:pt>
                      <c:pt idx="43">
                        <c:v>10195.565910559599</c:v>
                      </c:pt>
                      <c:pt idx="44">
                        <c:v>17082.761478720309</c:v>
                      </c:pt>
                      <c:pt idx="45">
                        <c:v>9468.8669193228361</c:v>
                      </c:pt>
                      <c:pt idx="46">
                        <c:v>14278.447203877078</c:v>
                      </c:pt>
                      <c:pt idx="47">
                        <c:v>23315.991093009532</c:v>
                      </c:pt>
                      <c:pt idx="48">
                        <c:v>5099.7504534877562</c:v>
                      </c:pt>
                      <c:pt idx="49">
                        <c:v>77801.50120900452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670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8200"/>
        <c:crosses val="autoZero"/>
        <c:auto val="1"/>
        <c:lblAlgn val="ctr"/>
        <c:lblOffset val="100"/>
        <c:noMultiLvlLbl val="0"/>
      </c:catAx>
      <c:valAx>
        <c:axId val="3967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ARPU Trend over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5"/>
          <c:order val="5"/>
          <c:tx>
            <c:strRef>
              <c:f>'KPI Caluclation'!$G$1</c:f>
              <c:strCache>
                <c:ptCount val="1"/>
                <c:pt idx="0">
                  <c:v>Month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'KPI Caluclation'!$L$1</c:f>
              <c:strCache>
                <c:ptCount val="1"/>
                <c:pt idx="0">
                  <c:v>ARPU value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'KPI Caluclation'!$A$2:$A$53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'KPI Caluclation'!$L$2:$L$53</c:f>
              <c:numCache>
                <c:formatCode>General</c:formatCode>
                <c:ptCount val="52"/>
                <c:pt idx="0">
                  <c:v>8010.9137499999997</c:v>
                </c:pt>
                <c:pt idx="1">
                  <c:v>5327.56</c:v>
                </c:pt>
                <c:pt idx="2">
                  <c:v>3537.9720370370369</c:v>
                </c:pt>
                <c:pt idx="3">
                  <c:v>2612.8870000000002</c:v>
                </c:pt>
                <c:pt idx="4">
                  <c:v>1955.1534117647059</c:v>
                </c:pt>
                <c:pt idx="5">
                  <c:v>1652.5391578947369</c:v>
                </c:pt>
                <c:pt idx="6">
                  <c:v>1419.2964545454545</c:v>
                </c:pt>
                <c:pt idx="7">
                  <c:v>1246.0216</c:v>
                </c:pt>
                <c:pt idx="8">
                  <c:v>1087.2276428571429</c:v>
                </c:pt>
                <c:pt idx="9">
                  <c:v>966.19393548387097</c:v>
                </c:pt>
                <c:pt idx="10">
                  <c:v>885.58818181818174</c:v>
                </c:pt>
                <c:pt idx="11">
                  <c:v>801.44166666666672</c:v>
                </c:pt>
                <c:pt idx="12">
                  <c:v>707.92809999999997</c:v>
                </c:pt>
                <c:pt idx="13">
                  <c:v>624.68581395348838</c:v>
                </c:pt>
                <c:pt idx="14">
                  <c:v>576.53369565217395</c:v>
                </c:pt>
                <c:pt idx="15">
                  <c:v>519.66855999999996</c:v>
                </c:pt>
                <c:pt idx="16">
                  <c:v>470.34455555555553</c:v>
                </c:pt>
                <c:pt idx="17">
                  <c:v>432.31196551724139</c:v>
                </c:pt>
                <c:pt idx="18">
                  <c:v>400.86129032258066</c:v>
                </c:pt>
                <c:pt idx="19">
                  <c:v>372.05139393939396</c:v>
                </c:pt>
                <c:pt idx="20">
                  <c:v>338.49751428571432</c:v>
                </c:pt>
                <c:pt idx="21">
                  <c:v>300.84627027027028</c:v>
                </c:pt>
                <c:pt idx="22">
                  <c:v>282.9547435897436</c:v>
                </c:pt>
                <c:pt idx="23">
                  <c:v>265.20509756097562</c:v>
                </c:pt>
                <c:pt idx="24">
                  <c:v>252.44683720930232</c:v>
                </c:pt>
                <c:pt idx="25">
                  <c:v>238.67653333333334</c:v>
                </c:pt>
                <c:pt idx="26">
                  <c:v>224.9651914893617</c:v>
                </c:pt>
                <c:pt idx="27">
                  <c:v>214.3028775510204</c:v>
                </c:pt>
                <c:pt idx="28">
                  <c:v>202.51466666666667</c:v>
                </c:pt>
                <c:pt idx="29">
                  <c:v>190.57498113207549</c:v>
                </c:pt>
                <c:pt idx="30">
                  <c:v>181.70489090909092</c:v>
                </c:pt>
                <c:pt idx="31">
                  <c:v>171.02396491228072</c:v>
                </c:pt>
                <c:pt idx="32">
                  <c:v>165.13210169491526</c:v>
                </c:pt>
                <c:pt idx="33">
                  <c:v>158.65413114754099</c:v>
                </c:pt>
                <c:pt idx="34">
                  <c:v>153.51253968253968</c:v>
                </c:pt>
                <c:pt idx="35">
                  <c:v>148.43016923076922</c:v>
                </c:pt>
                <c:pt idx="36">
                  <c:v>135.38550746268655</c:v>
                </c:pt>
                <c:pt idx="37">
                  <c:v>130.36121739130436</c:v>
                </c:pt>
                <c:pt idx="38">
                  <c:v>114.40726760563381</c:v>
                </c:pt>
                <c:pt idx="39">
                  <c:v>110.96693150684932</c:v>
                </c:pt>
                <c:pt idx="40">
                  <c:v>104.32001333333332</c:v>
                </c:pt>
                <c:pt idx="41">
                  <c:v>101.03757142857143</c:v>
                </c:pt>
                <c:pt idx="42">
                  <c:v>90.504544303797459</c:v>
                </c:pt>
                <c:pt idx="43">
                  <c:v>86.122320987654319</c:v>
                </c:pt>
                <c:pt idx="44">
                  <c:v>78.55473493975903</c:v>
                </c:pt>
                <c:pt idx="45">
                  <c:v>76.383741176470593</c:v>
                </c:pt>
                <c:pt idx="46">
                  <c:v>56.886034482758618</c:v>
                </c:pt>
                <c:pt idx="47">
                  <c:v>47.820033707865171</c:v>
                </c:pt>
                <c:pt idx="48">
                  <c:v>39.20165934065934</c:v>
                </c:pt>
                <c:pt idx="49">
                  <c:v>15.786559139784947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6764856"/>
        <c:axId val="53676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'KPI Caluclation'!$B$1</c15:sqref>
                        </c15:formulaRef>
                      </c:ext>
                    </c:extLst>
                    <c:strCache>
                      <c:ptCount val="1"/>
                      <c:pt idx="0">
                        <c:v>R&amp;D Spend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'KPI Caluclation'!$B$2:$B$53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165349.29999999999</c:v>
                      </c:pt>
                      <c:pt idx="1">
                        <c:v>162597.79999999999</c:v>
                      </c:pt>
                      <c:pt idx="2">
                        <c:v>153441.60999999999</c:v>
                      </c:pt>
                      <c:pt idx="3">
                        <c:v>144372.51</c:v>
                      </c:pt>
                      <c:pt idx="4">
                        <c:v>142107.44</c:v>
                      </c:pt>
                      <c:pt idx="5">
                        <c:v>131877</c:v>
                      </c:pt>
                      <c:pt idx="6">
                        <c:v>134615.56</c:v>
                      </c:pt>
                      <c:pt idx="7">
                        <c:v>130298.23</c:v>
                      </c:pt>
                      <c:pt idx="8">
                        <c:v>120542.62</c:v>
                      </c:pt>
                      <c:pt idx="9">
                        <c:v>123334.98</c:v>
                      </c:pt>
                      <c:pt idx="10">
                        <c:v>101913.18</c:v>
                      </c:pt>
                      <c:pt idx="11">
                        <c:v>100672.06</c:v>
                      </c:pt>
                      <c:pt idx="12">
                        <c:v>93863.85</c:v>
                      </c:pt>
                      <c:pt idx="13">
                        <c:v>91992.49</c:v>
                      </c:pt>
                      <c:pt idx="14">
                        <c:v>119943.34</c:v>
                      </c:pt>
                      <c:pt idx="15">
                        <c:v>114523.71</c:v>
                      </c:pt>
                      <c:pt idx="16">
                        <c:v>78013.210000000006</c:v>
                      </c:pt>
                      <c:pt idx="17">
                        <c:v>94657.26</c:v>
                      </c:pt>
                      <c:pt idx="18">
                        <c:v>91749.26</c:v>
                      </c:pt>
                      <c:pt idx="19">
                        <c:v>86419.8</c:v>
                      </c:pt>
                      <c:pt idx="20">
                        <c:v>76253.960000000006</c:v>
                      </c:pt>
                      <c:pt idx="21">
                        <c:v>78389.570000000007</c:v>
                      </c:pt>
                      <c:pt idx="22">
                        <c:v>73994.66</c:v>
                      </c:pt>
                      <c:pt idx="23">
                        <c:v>67532.63</c:v>
                      </c:pt>
                      <c:pt idx="24">
                        <c:v>77044.11</c:v>
                      </c:pt>
                      <c:pt idx="25">
                        <c:v>64664.81</c:v>
                      </c:pt>
                      <c:pt idx="26">
                        <c:v>75328.97</c:v>
                      </c:pt>
                      <c:pt idx="27">
                        <c:v>72107.7</c:v>
                      </c:pt>
                      <c:pt idx="28">
                        <c:v>66051.62</c:v>
                      </c:pt>
                      <c:pt idx="29">
                        <c:v>65605.58</c:v>
                      </c:pt>
                      <c:pt idx="30">
                        <c:v>61994.58</c:v>
                      </c:pt>
                      <c:pt idx="31">
                        <c:v>61136.480000000003</c:v>
                      </c:pt>
                      <c:pt idx="32">
                        <c:v>63408.959999999999</c:v>
                      </c:pt>
                      <c:pt idx="33">
                        <c:v>55494.05</c:v>
                      </c:pt>
                      <c:pt idx="34">
                        <c:v>46426.17</c:v>
                      </c:pt>
                      <c:pt idx="35">
                        <c:v>46014.12</c:v>
                      </c:pt>
                      <c:pt idx="36">
                        <c:v>28663.86</c:v>
                      </c:pt>
                      <c:pt idx="37">
                        <c:v>44070.05</c:v>
                      </c:pt>
                      <c:pt idx="38">
                        <c:v>20229.689999999999</c:v>
                      </c:pt>
                      <c:pt idx="39">
                        <c:v>38558.61</c:v>
                      </c:pt>
                      <c:pt idx="40">
                        <c:v>28754.43</c:v>
                      </c:pt>
                      <c:pt idx="41">
                        <c:v>27893.02</c:v>
                      </c:pt>
                      <c:pt idx="42">
                        <c:v>23641.03</c:v>
                      </c:pt>
                      <c:pt idx="43">
                        <c:v>15505.83</c:v>
                      </c:pt>
                      <c:pt idx="44">
                        <c:v>22177.84</c:v>
                      </c:pt>
                      <c:pt idx="45">
                        <c:v>1000.33</c:v>
                      </c:pt>
                      <c:pt idx="46">
                        <c:v>1315.56</c:v>
                      </c:pt>
                      <c:pt idx="47">
                        <c:v>0.1</c:v>
                      </c:pt>
                      <c:pt idx="48">
                        <c:v>542.15</c:v>
                      </c:pt>
                      <c:pt idx="49">
                        <c:v>0.1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Caluclation'!$C$1</c15:sqref>
                        </c15:formulaRef>
                      </c:ext>
                    </c:extLst>
                    <c:strCache>
                      <c:ptCount val="1"/>
                      <c:pt idx="0">
                        <c:v>Administration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Caluclation'!$C$2:$C$53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136897.9</c:v>
                      </c:pt>
                      <c:pt idx="1">
                        <c:v>151377.69</c:v>
                      </c:pt>
                      <c:pt idx="2">
                        <c:v>101145.65</c:v>
                      </c:pt>
                      <c:pt idx="3">
                        <c:v>118671.95</c:v>
                      </c:pt>
                      <c:pt idx="4">
                        <c:v>91391.87</c:v>
                      </c:pt>
                      <c:pt idx="5">
                        <c:v>99814.81</c:v>
                      </c:pt>
                      <c:pt idx="6">
                        <c:v>147198.97</c:v>
                      </c:pt>
                      <c:pt idx="7">
                        <c:v>145530.16</c:v>
                      </c:pt>
                      <c:pt idx="8">
                        <c:v>148719.04999999999</c:v>
                      </c:pt>
                      <c:pt idx="9">
                        <c:v>108679.27</c:v>
                      </c:pt>
                      <c:pt idx="10">
                        <c:v>110594.21</c:v>
                      </c:pt>
                      <c:pt idx="11">
                        <c:v>91790.71</c:v>
                      </c:pt>
                      <c:pt idx="12">
                        <c:v>127320.48</c:v>
                      </c:pt>
                      <c:pt idx="13">
                        <c:v>135495.17000000001</c:v>
                      </c:pt>
                      <c:pt idx="14">
                        <c:v>156547.51999999999</c:v>
                      </c:pt>
                      <c:pt idx="15">
                        <c:v>122616.94</c:v>
                      </c:pt>
                      <c:pt idx="16">
                        <c:v>121597.65</c:v>
                      </c:pt>
                      <c:pt idx="17">
                        <c:v>145077.68</c:v>
                      </c:pt>
                      <c:pt idx="18">
                        <c:v>114175.89</c:v>
                      </c:pt>
                      <c:pt idx="19">
                        <c:v>153514.21</c:v>
                      </c:pt>
                      <c:pt idx="20">
                        <c:v>113867.4</c:v>
                      </c:pt>
                      <c:pt idx="21">
                        <c:v>153773.53</c:v>
                      </c:pt>
                      <c:pt idx="22">
                        <c:v>122782.85</c:v>
                      </c:pt>
                      <c:pt idx="23">
                        <c:v>105751.13</c:v>
                      </c:pt>
                      <c:pt idx="24">
                        <c:v>99281.44</c:v>
                      </c:pt>
                      <c:pt idx="25">
                        <c:v>139553.26</c:v>
                      </c:pt>
                      <c:pt idx="26">
                        <c:v>144136.07999999999</c:v>
                      </c:pt>
                      <c:pt idx="27">
                        <c:v>127864.65</c:v>
                      </c:pt>
                      <c:pt idx="28">
                        <c:v>182645.66</c:v>
                      </c:pt>
                      <c:pt idx="29">
                        <c:v>153032.16</c:v>
                      </c:pt>
                      <c:pt idx="30">
                        <c:v>115641.38</c:v>
                      </c:pt>
                      <c:pt idx="31">
                        <c:v>152702.01999999999</c:v>
                      </c:pt>
                      <c:pt idx="32">
                        <c:v>129219.71</c:v>
                      </c:pt>
                      <c:pt idx="33">
                        <c:v>103057.59</c:v>
                      </c:pt>
                      <c:pt idx="34">
                        <c:v>157694.01999999999</c:v>
                      </c:pt>
                      <c:pt idx="35">
                        <c:v>85047.54</c:v>
                      </c:pt>
                      <c:pt idx="36">
                        <c:v>127056.31</c:v>
                      </c:pt>
                      <c:pt idx="37">
                        <c:v>51283.24</c:v>
                      </c:pt>
                      <c:pt idx="38">
                        <c:v>65948.03</c:v>
                      </c:pt>
                      <c:pt idx="39">
                        <c:v>82982.19</c:v>
                      </c:pt>
                      <c:pt idx="40">
                        <c:v>118546.15</c:v>
                      </c:pt>
                      <c:pt idx="41">
                        <c:v>84710.87</c:v>
                      </c:pt>
                      <c:pt idx="42">
                        <c:v>96189.73</c:v>
                      </c:pt>
                      <c:pt idx="43">
                        <c:v>127382.39999999999</c:v>
                      </c:pt>
                      <c:pt idx="44">
                        <c:v>154806.24</c:v>
                      </c:pt>
                      <c:pt idx="45">
                        <c:v>124153.14</c:v>
                      </c:pt>
                      <c:pt idx="46">
                        <c:v>115816.31</c:v>
                      </c:pt>
                      <c:pt idx="47">
                        <c:v>135427.01999999999</c:v>
                      </c:pt>
                      <c:pt idx="48">
                        <c:v>51743.25</c:v>
                      </c:pt>
                      <c:pt idx="49">
                        <c:v>116983.9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Caluclation'!$D$1</c15:sqref>
                        </c15:formulaRef>
                      </c:ext>
                    </c:extLst>
                    <c:strCache>
                      <c:ptCount val="1"/>
                      <c:pt idx="0">
                        <c:v>Marketing Spend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Caluclation'!$D$2:$D$53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471784.2</c:v>
                      </c:pt>
                      <c:pt idx="1">
                        <c:v>443898.63</c:v>
                      </c:pt>
                      <c:pt idx="2">
                        <c:v>407934.64</c:v>
                      </c:pt>
                      <c:pt idx="3">
                        <c:v>383199.72</c:v>
                      </c:pt>
                      <c:pt idx="4">
                        <c:v>366168.52</c:v>
                      </c:pt>
                      <c:pt idx="5">
                        <c:v>362861.46</c:v>
                      </c:pt>
                      <c:pt idx="6">
                        <c:v>127716.92</c:v>
                      </c:pt>
                      <c:pt idx="7">
                        <c:v>323876.78000000003</c:v>
                      </c:pt>
                      <c:pt idx="8">
                        <c:v>311613.39</c:v>
                      </c:pt>
                      <c:pt idx="9">
                        <c:v>304981.71999999997</c:v>
                      </c:pt>
                      <c:pt idx="10">
                        <c:v>229161.05</c:v>
                      </c:pt>
                      <c:pt idx="11">
                        <c:v>249744.65</c:v>
                      </c:pt>
                      <c:pt idx="12">
                        <c:v>249839.54</c:v>
                      </c:pt>
                      <c:pt idx="13">
                        <c:v>252665.03</c:v>
                      </c:pt>
                      <c:pt idx="14">
                        <c:v>256513.02</c:v>
                      </c:pt>
                      <c:pt idx="15">
                        <c:v>261776.33</c:v>
                      </c:pt>
                      <c:pt idx="16">
                        <c:v>264346.15999999997</c:v>
                      </c:pt>
                      <c:pt idx="17">
                        <c:v>282574.40999999997</c:v>
                      </c:pt>
                      <c:pt idx="18">
                        <c:v>294919.67</c:v>
                      </c:pt>
                      <c:pt idx="19">
                        <c:v>0.1</c:v>
                      </c:pt>
                      <c:pt idx="20">
                        <c:v>298664.57</c:v>
                      </c:pt>
                      <c:pt idx="21">
                        <c:v>299737.39</c:v>
                      </c:pt>
                      <c:pt idx="22">
                        <c:v>303319.36</c:v>
                      </c:pt>
                      <c:pt idx="23">
                        <c:v>304768.83</c:v>
                      </c:pt>
                      <c:pt idx="24">
                        <c:v>140574.91</c:v>
                      </c:pt>
                      <c:pt idx="25">
                        <c:v>137962.72</c:v>
                      </c:pt>
                      <c:pt idx="26">
                        <c:v>134050.17000000001</c:v>
                      </c:pt>
                      <c:pt idx="27">
                        <c:v>353183.91</c:v>
                      </c:pt>
                      <c:pt idx="28">
                        <c:v>118148.3</c:v>
                      </c:pt>
                      <c:pt idx="29">
                        <c:v>107138.48</c:v>
                      </c:pt>
                      <c:pt idx="30">
                        <c:v>91131.34</c:v>
                      </c:pt>
                      <c:pt idx="31">
                        <c:v>88218.33</c:v>
                      </c:pt>
                      <c:pt idx="32">
                        <c:v>46085.35</c:v>
                      </c:pt>
                      <c:pt idx="33">
                        <c:v>214634.91</c:v>
                      </c:pt>
                      <c:pt idx="34">
                        <c:v>210797.77</c:v>
                      </c:pt>
                      <c:pt idx="35">
                        <c:v>205517.74</c:v>
                      </c:pt>
                      <c:pt idx="36">
                        <c:v>201126.92</c:v>
                      </c:pt>
                      <c:pt idx="37">
                        <c:v>197029.52</c:v>
                      </c:pt>
                      <c:pt idx="38">
                        <c:v>185265.2</c:v>
                      </c:pt>
                      <c:pt idx="39">
                        <c:v>174999.4</c:v>
                      </c:pt>
                      <c:pt idx="40">
                        <c:v>172795.77</c:v>
                      </c:pt>
                      <c:pt idx="41">
                        <c:v>164470.81</c:v>
                      </c:pt>
                      <c:pt idx="42">
                        <c:v>148001.21</c:v>
                      </c:pt>
                      <c:pt idx="43">
                        <c:v>35534.269999999997</c:v>
                      </c:pt>
                      <c:pt idx="44">
                        <c:v>28334.82</c:v>
                      </c:pt>
                      <c:pt idx="45">
                        <c:v>1904.03</c:v>
                      </c:pt>
                      <c:pt idx="46">
                        <c:v>297114.56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45173.16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Caluclation'!$E$1</c15:sqref>
                        </c15:formulaRef>
                      </c:ext>
                    </c:extLst>
                    <c:strCache>
                      <c:ptCount val="1"/>
                      <c:pt idx="0">
                        <c:v>State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Caluclation'!$E$2:$E$53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Caluclation'!$F$1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Caluclation'!$F$2:$F$53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192261.93</c:v>
                      </c:pt>
                      <c:pt idx="1">
                        <c:v>191792.16</c:v>
                      </c:pt>
                      <c:pt idx="2">
                        <c:v>191050.49</c:v>
                      </c:pt>
                      <c:pt idx="3">
                        <c:v>182902.09</c:v>
                      </c:pt>
                      <c:pt idx="4">
                        <c:v>166188.04</c:v>
                      </c:pt>
                      <c:pt idx="5">
                        <c:v>156991.22</c:v>
                      </c:pt>
                      <c:pt idx="6">
                        <c:v>156122.60999999999</c:v>
                      </c:pt>
                      <c:pt idx="7">
                        <c:v>155752.70000000001</c:v>
                      </c:pt>
                      <c:pt idx="8">
                        <c:v>152211.87</c:v>
                      </c:pt>
                      <c:pt idx="9">
                        <c:v>149760.06</c:v>
                      </c:pt>
                      <c:pt idx="10">
                        <c:v>146122.04999999999</c:v>
                      </c:pt>
                      <c:pt idx="11">
                        <c:v>144259.5</c:v>
                      </c:pt>
                      <c:pt idx="12">
                        <c:v>141585.62</c:v>
                      </c:pt>
                      <c:pt idx="13">
                        <c:v>134307.45000000001</c:v>
                      </c:pt>
                      <c:pt idx="14">
                        <c:v>132602.75</c:v>
                      </c:pt>
                      <c:pt idx="15">
                        <c:v>129917.14</c:v>
                      </c:pt>
                      <c:pt idx="16">
                        <c:v>126993.03</c:v>
                      </c:pt>
                      <c:pt idx="17">
                        <c:v>125370.47</c:v>
                      </c:pt>
                      <c:pt idx="18">
                        <c:v>124267</c:v>
                      </c:pt>
                      <c:pt idx="19">
                        <c:v>122776.96000000001</c:v>
                      </c:pt>
                      <c:pt idx="20">
                        <c:v>118474.13</c:v>
                      </c:pt>
                      <c:pt idx="21">
                        <c:v>111313.12</c:v>
                      </c:pt>
                      <c:pt idx="22">
                        <c:v>110352.35</c:v>
                      </c:pt>
                      <c:pt idx="23">
                        <c:v>108734.09</c:v>
                      </c:pt>
                      <c:pt idx="24">
                        <c:v>108552.14</c:v>
                      </c:pt>
                      <c:pt idx="25">
                        <c:v>107404.44</c:v>
                      </c:pt>
                      <c:pt idx="26">
                        <c:v>105733.64</c:v>
                      </c:pt>
                      <c:pt idx="27">
                        <c:v>105008.41</c:v>
                      </c:pt>
                      <c:pt idx="28">
                        <c:v>103282.48</c:v>
                      </c:pt>
                      <c:pt idx="29">
                        <c:v>101004.74</c:v>
                      </c:pt>
                      <c:pt idx="30">
                        <c:v>99937.69</c:v>
                      </c:pt>
                      <c:pt idx="31">
                        <c:v>97483.66</c:v>
                      </c:pt>
                      <c:pt idx="32">
                        <c:v>97427.94</c:v>
                      </c:pt>
                      <c:pt idx="33">
                        <c:v>96779.02</c:v>
                      </c:pt>
                      <c:pt idx="34">
                        <c:v>96712.9</c:v>
                      </c:pt>
                      <c:pt idx="35">
                        <c:v>96479.61</c:v>
                      </c:pt>
                      <c:pt idx="36">
                        <c:v>90708.29</c:v>
                      </c:pt>
                      <c:pt idx="37">
                        <c:v>89949.24</c:v>
                      </c:pt>
                      <c:pt idx="38">
                        <c:v>81229.16</c:v>
                      </c:pt>
                      <c:pt idx="39">
                        <c:v>81005.86</c:v>
                      </c:pt>
                      <c:pt idx="40">
                        <c:v>78240.009999999995</c:v>
                      </c:pt>
                      <c:pt idx="41">
                        <c:v>77798.929999999993</c:v>
                      </c:pt>
                      <c:pt idx="42">
                        <c:v>71498.59</c:v>
                      </c:pt>
                      <c:pt idx="43">
                        <c:v>69759.08</c:v>
                      </c:pt>
                      <c:pt idx="44">
                        <c:v>65200.43</c:v>
                      </c:pt>
                      <c:pt idx="45">
                        <c:v>64926.18</c:v>
                      </c:pt>
                      <c:pt idx="46">
                        <c:v>49490.85</c:v>
                      </c:pt>
                      <c:pt idx="47">
                        <c:v>42559.83</c:v>
                      </c:pt>
                      <c:pt idx="48">
                        <c:v>35673.51</c:v>
                      </c:pt>
                      <c:pt idx="49">
                        <c:v>14681.5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Caluclation'!$H$1</c15:sqref>
                        </c15:formulaRef>
                      </c:ext>
                    </c:extLst>
                    <c:strCache>
                      <c:ptCount val="1"/>
                      <c:pt idx="0">
                        <c:v>New_Customers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Caluclation'!$H$2:$H$53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136897.9</c:v>
                      </c:pt>
                      <c:pt idx="1">
                        <c:v>486263.99</c:v>
                      </c:pt>
                      <c:pt idx="2">
                        <c:v>393666.58999999997</c:v>
                      </c:pt>
                      <c:pt idx="3">
                        <c:v>425460.94</c:v>
                      </c:pt>
                      <c:pt idx="4">
                        <c:v>355919.63999999996</c:v>
                      </c:pt>
                      <c:pt idx="5">
                        <c:v>374591.46</c:v>
                      </c:pt>
                      <c:pt idx="6">
                        <c:v>410245.62</c:v>
                      </c:pt>
                      <c:pt idx="7">
                        <c:v>126048.11</c:v>
                      </c:pt>
                      <c:pt idx="8">
                        <c:v>327065.67000000004</c:v>
                      </c:pt>
                      <c:pt idx="9">
                        <c:v>271573.61000000004</c:v>
                      </c:pt>
                      <c:pt idx="10">
                        <c:v>306896.65999999997</c:v>
                      </c:pt>
                      <c:pt idx="11">
                        <c:v>210357.55</c:v>
                      </c:pt>
                      <c:pt idx="12">
                        <c:v>285274.42</c:v>
                      </c:pt>
                      <c:pt idx="13">
                        <c:v>258014.23000000004</c:v>
                      </c:pt>
                      <c:pt idx="14">
                        <c:v>273717.38</c:v>
                      </c:pt>
                      <c:pt idx="15">
                        <c:v>222582.44</c:v>
                      </c:pt>
                      <c:pt idx="16">
                        <c:v>260757.03999999998</c:v>
                      </c:pt>
                      <c:pt idx="17">
                        <c:v>287826.18999999994</c:v>
                      </c:pt>
                      <c:pt idx="18">
                        <c:v>251672.62</c:v>
                      </c:pt>
                      <c:pt idx="19">
                        <c:v>334257.99</c:v>
                      </c:pt>
                      <c:pt idx="20">
                        <c:v>-39646.71</c:v>
                      </c:pt>
                      <c:pt idx="21">
                        <c:v>338570.7</c:v>
                      </c:pt>
                      <c:pt idx="22">
                        <c:v>268746.71000000002</c:v>
                      </c:pt>
                      <c:pt idx="23">
                        <c:v>286287.64</c:v>
                      </c:pt>
                      <c:pt idx="24">
                        <c:v>298299.14</c:v>
                      </c:pt>
                      <c:pt idx="25">
                        <c:v>180846.73</c:v>
                      </c:pt>
                      <c:pt idx="26">
                        <c:v>142545.53999999998</c:v>
                      </c:pt>
                      <c:pt idx="27">
                        <c:v>117778.74000000002</c:v>
                      </c:pt>
                      <c:pt idx="28">
                        <c:v>407964.92</c:v>
                      </c:pt>
                      <c:pt idx="29">
                        <c:v>88534.8</c:v>
                      </c:pt>
                      <c:pt idx="30">
                        <c:v>69747.7</c:v>
                      </c:pt>
                      <c:pt idx="31">
                        <c:v>128191.97999999998</c:v>
                      </c:pt>
                      <c:pt idx="32">
                        <c:v>64736.020000000019</c:v>
                      </c:pt>
                      <c:pt idx="33">
                        <c:v>19923.229999999989</c:v>
                      </c:pt>
                      <c:pt idx="34">
                        <c:v>269271.33999999997</c:v>
                      </c:pt>
                      <c:pt idx="35">
                        <c:v>138151.28999999998</c:v>
                      </c:pt>
                      <c:pt idx="36">
                        <c:v>247526.51</c:v>
                      </c:pt>
                      <c:pt idx="37">
                        <c:v>125353.85</c:v>
                      </c:pt>
                      <c:pt idx="38">
                        <c:v>211694.31</c:v>
                      </c:pt>
                      <c:pt idx="39">
                        <c:v>202299.36000000002</c:v>
                      </c:pt>
                      <c:pt idx="40">
                        <c:v>210563.36</c:v>
                      </c:pt>
                      <c:pt idx="41">
                        <c:v>138960.49</c:v>
                      </c:pt>
                      <c:pt idx="42">
                        <c:v>175949.66999999998</c:v>
                      </c:pt>
                      <c:pt idx="43">
                        <c:v>179193.88</c:v>
                      </c:pt>
                      <c:pt idx="44">
                        <c:v>62958.109999999993</c:v>
                      </c:pt>
                      <c:pt idx="45">
                        <c:v>-2318.2799999999916</c:v>
                      </c:pt>
                      <c:pt idx="46">
                        <c:v>-6432.800000000002</c:v>
                      </c:pt>
                      <c:pt idx="47">
                        <c:v>316725.27</c:v>
                      </c:pt>
                      <c:pt idx="48">
                        <c:v>-83683.669999999984</c:v>
                      </c:pt>
                      <c:pt idx="49">
                        <c:v>65240.749999999993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Caluclation'!$I$1</c15:sqref>
                        </c15:formulaRef>
                      </c:ext>
                    </c:extLst>
                    <c:strCache>
                      <c:ptCount val="1"/>
                      <c:pt idx="0">
                        <c:v>Churned_Customers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Caluclation'!$I$2:$I$53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15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27</c:v>
                      </c:pt>
                      <c:pt idx="30">
                        <c:v>28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31</c:v>
                      </c:pt>
                      <c:pt idx="34">
                        <c:v>32</c:v>
                      </c:pt>
                      <c:pt idx="35">
                        <c:v>33</c:v>
                      </c:pt>
                      <c:pt idx="36">
                        <c:v>34</c:v>
                      </c:pt>
                      <c:pt idx="37">
                        <c:v>35</c:v>
                      </c:pt>
                      <c:pt idx="38">
                        <c:v>36</c:v>
                      </c:pt>
                      <c:pt idx="39">
                        <c:v>37</c:v>
                      </c:pt>
                      <c:pt idx="40">
                        <c:v>38</c:v>
                      </c:pt>
                      <c:pt idx="41">
                        <c:v>39</c:v>
                      </c:pt>
                      <c:pt idx="42">
                        <c:v>40</c:v>
                      </c:pt>
                      <c:pt idx="43">
                        <c:v>41</c:v>
                      </c:pt>
                      <c:pt idx="44">
                        <c:v>42</c:v>
                      </c:pt>
                      <c:pt idx="45">
                        <c:v>43</c:v>
                      </c:pt>
                      <c:pt idx="46">
                        <c:v>44</c:v>
                      </c:pt>
                      <c:pt idx="47">
                        <c:v>45</c:v>
                      </c:pt>
                      <c:pt idx="48">
                        <c:v>46</c:v>
                      </c:pt>
                      <c:pt idx="49">
                        <c:v>47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Caluclation'!$J$1</c15:sqref>
                        </c15:formulaRef>
                      </c:ext>
                    </c:extLst>
                    <c:strCache>
                      <c:ptCount val="1"/>
                      <c:pt idx="0">
                        <c:v>Total_Customers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Caluclation'!$J$2:$J$53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24</c:v>
                      </c:pt>
                      <c:pt idx="1">
                        <c:v>36</c:v>
                      </c:pt>
                      <c:pt idx="2">
                        <c:v>54</c:v>
                      </c:pt>
                      <c:pt idx="3">
                        <c:v>70</c:v>
                      </c:pt>
                      <c:pt idx="4">
                        <c:v>85</c:v>
                      </c:pt>
                      <c:pt idx="5">
                        <c:v>95</c:v>
                      </c:pt>
                      <c:pt idx="6">
                        <c:v>110</c:v>
                      </c:pt>
                      <c:pt idx="7">
                        <c:v>125</c:v>
                      </c:pt>
                      <c:pt idx="8">
                        <c:v>140</c:v>
                      </c:pt>
                      <c:pt idx="9">
                        <c:v>155</c:v>
                      </c:pt>
                      <c:pt idx="10">
                        <c:v>165</c:v>
                      </c:pt>
                      <c:pt idx="11">
                        <c:v>180</c:v>
                      </c:pt>
                      <c:pt idx="12">
                        <c:v>200</c:v>
                      </c:pt>
                      <c:pt idx="13">
                        <c:v>215</c:v>
                      </c:pt>
                      <c:pt idx="14">
                        <c:v>230</c:v>
                      </c:pt>
                      <c:pt idx="15">
                        <c:v>250</c:v>
                      </c:pt>
                      <c:pt idx="16">
                        <c:v>270</c:v>
                      </c:pt>
                      <c:pt idx="17">
                        <c:v>290</c:v>
                      </c:pt>
                      <c:pt idx="18">
                        <c:v>310</c:v>
                      </c:pt>
                      <c:pt idx="19">
                        <c:v>330</c:v>
                      </c:pt>
                      <c:pt idx="20">
                        <c:v>350</c:v>
                      </c:pt>
                      <c:pt idx="21">
                        <c:v>370</c:v>
                      </c:pt>
                      <c:pt idx="22">
                        <c:v>390</c:v>
                      </c:pt>
                      <c:pt idx="23">
                        <c:v>410</c:v>
                      </c:pt>
                      <c:pt idx="24">
                        <c:v>430</c:v>
                      </c:pt>
                      <c:pt idx="25">
                        <c:v>450</c:v>
                      </c:pt>
                      <c:pt idx="26">
                        <c:v>470</c:v>
                      </c:pt>
                      <c:pt idx="27">
                        <c:v>490</c:v>
                      </c:pt>
                      <c:pt idx="28">
                        <c:v>510</c:v>
                      </c:pt>
                      <c:pt idx="29">
                        <c:v>530</c:v>
                      </c:pt>
                      <c:pt idx="30">
                        <c:v>550</c:v>
                      </c:pt>
                      <c:pt idx="31">
                        <c:v>570</c:v>
                      </c:pt>
                      <c:pt idx="32">
                        <c:v>590</c:v>
                      </c:pt>
                      <c:pt idx="33">
                        <c:v>610</c:v>
                      </c:pt>
                      <c:pt idx="34">
                        <c:v>630</c:v>
                      </c:pt>
                      <c:pt idx="35">
                        <c:v>650</c:v>
                      </c:pt>
                      <c:pt idx="36">
                        <c:v>670</c:v>
                      </c:pt>
                      <c:pt idx="37">
                        <c:v>690</c:v>
                      </c:pt>
                      <c:pt idx="38">
                        <c:v>710</c:v>
                      </c:pt>
                      <c:pt idx="39">
                        <c:v>730</c:v>
                      </c:pt>
                      <c:pt idx="40">
                        <c:v>750</c:v>
                      </c:pt>
                      <c:pt idx="41">
                        <c:v>770</c:v>
                      </c:pt>
                      <c:pt idx="42">
                        <c:v>790</c:v>
                      </c:pt>
                      <c:pt idx="43">
                        <c:v>810</c:v>
                      </c:pt>
                      <c:pt idx="44">
                        <c:v>830</c:v>
                      </c:pt>
                      <c:pt idx="45">
                        <c:v>850</c:v>
                      </c:pt>
                      <c:pt idx="46">
                        <c:v>870</c:v>
                      </c:pt>
                      <c:pt idx="47">
                        <c:v>890</c:v>
                      </c:pt>
                      <c:pt idx="48">
                        <c:v>910</c:v>
                      </c:pt>
                      <c:pt idx="49">
                        <c:v>930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Caluclation'!$K$1</c15:sqref>
                        </c15:formulaRef>
                      </c:ext>
                    </c:extLst>
                    <c:strCache>
                      <c:ptCount val="1"/>
                      <c:pt idx="0">
                        <c:v>Burn_Rate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Caluclation'!$K$2:$K$53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109985.26999999996</c:v>
                      </c:pt>
                      <c:pt idx="1">
                        <c:v>122184.32999999999</c:v>
                      </c:pt>
                      <c:pt idx="2">
                        <c:v>63538.76999999999</c:v>
                      </c:pt>
                      <c:pt idx="3">
                        <c:v>80145.370000000024</c:v>
                      </c:pt>
                      <c:pt idx="4">
                        <c:v>67315.26999999999</c:v>
                      </c:pt>
                      <c:pt idx="5">
                        <c:v>74705.59</c:v>
                      </c:pt>
                      <c:pt idx="6">
                        <c:v>125697.92000000004</c:v>
                      </c:pt>
                      <c:pt idx="7">
                        <c:v>120082.69</c:v>
                      </c:pt>
                      <c:pt idx="8">
                        <c:v>117057.79999999999</c:v>
                      </c:pt>
                      <c:pt idx="9">
                        <c:v>82263.19</c:v>
                      </c:pt>
                      <c:pt idx="10">
                        <c:v>66395.340000000026</c:v>
                      </c:pt>
                      <c:pt idx="11">
                        <c:v>48214.270000000019</c:v>
                      </c:pt>
                      <c:pt idx="12">
                        <c:v>79610.710000000021</c:v>
                      </c:pt>
                      <c:pt idx="13">
                        <c:v>93193.210000000021</c:v>
                      </c:pt>
                      <c:pt idx="14">
                        <c:v>143902.10999999999</c:v>
                      </c:pt>
                      <c:pt idx="15">
                        <c:v>107238.51000000002</c:v>
                      </c:pt>
                      <c:pt idx="16">
                        <c:v>72633.829999999987</c:v>
                      </c:pt>
                      <c:pt idx="17">
                        <c:v>114381.47</c:v>
                      </c:pt>
                      <c:pt idx="18">
                        <c:v>81676.149999999994</c:v>
                      </c:pt>
                      <c:pt idx="19">
                        <c:v>117176.05</c:v>
                      </c:pt>
                      <c:pt idx="20">
                        <c:v>71667.229999999981</c:v>
                      </c:pt>
                      <c:pt idx="21">
                        <c:v>120870.98000000001</c:v>
                      </c:pt>
                      <c:pt idx="22">
                        <c:v>86447.16</c:v>
                      </c:pt>
                      <c:pt idx="23">
                        <c:v>64572.670000000013</c:v>
                      </c:pt>
                      <c:pt idx="24">
                        <c:v>67797.409999999989</c:v>
                      </c:pt>
                      <c:pt idx="25">
                        <c:v>96838.63</c:v>
                      </c:pt>
                      <c:pt idx="26">
                        <c:v>113757.40999999999</c:v>
                      </c:pt>
                      <c:pt idx="27">
                        <c:v>94990.939999999973</c:v>
                      </c:pt>
                      <c:pt idx="28">
                        <c:v>145442.79999999999</c:v>
                      </c:pt>
                      <c:pt idx="29">
                        <c:v>117661.99999999999</c:v>
                      </c:pt>
                      <c:pt idx="30">
                        <c:v>77728.270000000019</c:v>
                      </c:pt>
                      <c:pt idx="31">
                        <c:v>116385.84</c:v>
                      </c:pt>
                      <c:pt idx="32">
                        <c:v>95232.73000000001</c:v>
                      </c:pt>
                      <c:pt idx="33">
                        <c:v>61805.62000000001</c:v>
                      </c:pt>
                      <c:pt idx="34">
                        <c:v>107441.29000000001</c:v>
                      </c:pt>
                      <c:pt idx="35">
                        <c:v>34617.050000000003</c:v>
                      </c:pt>
                      <c:pt idx="36">
                        <c:v>65047.87999999999</c:v>
                      </c:pt>
                      <c:pt idx="37">
                        <c:v>5441.0500000000029</c:v>
                      </c:pt>
                      <c:pt idx="38">
                        <c:v>4986.5599999999977</c:v>
                      </c:pt>
                      <c:pt idx="39">
                        <c:v>40573.94</c:v>
                      </c:pt>
                      <c:pt idx="40">
                        <c:v>69100.569999999992</c:v>
                      </c:pt>
                      <c:pt idx="41">
                        <c:v>34845.960000000006</c:v>
                      </c:pt>
                      <c:pt idx="42">
                        <c:v>48374.17</c:v>
                      </c:pt>
                      <c:pt idx="43">
                        <c:v>73172.14999999998</c:v>
                      </c:pt>
                      <c:pt idx="44">
                        <c:v>111827.65</c:v>
                      </c:pt>
                      <c:pt idx="45">
                        <c:v>60272.29</c:v>
                      </c:pt>
                      <c:pt idx="46">
                        <c:v>67687.01999999999</c:v>
                      </c:pt>
                      <c:pt idx="47">
                        <c:v>92914.29</c:v>
                      </c:pt>
                      <c:pt idx="48">
                        <c:v>16659.89</c:v>
                      </c:pt>
                      <c:pt idx="49">
                        <c:v>102351.5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Caluclation'!$M$1</c15:sqref>
                        </c15:formulaRef>
                      </c:ext>
                    </c:extLst>
                    <c:strCache>
                      <c:ptCount val="1"/>
                      <c:pt idx="0">
                        <c:v>LTV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Caluclation'!$M$2:$M$53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1319823.2399999995</c:v>
                      </c:pt>
                      <c:pt idx="1">
                        <c:v>1466211.96</c:v>
                      </c:pt>
                      <c:pt idx="2">
                        <c:v>762465.23999999987</c:v>
                      </c:pt>
                      <c:pt idx="3">
                        <c:v>961744.44000000029</c:v>
                      </c:pt>
                      <c:pt idx="4">
                        <c:v>807783.23999999987</c:v>
                      </c:pt>
                      <c:pt idx="5">
                        <c:v>896467.08</c:v>
                      </c:pt>
                      <c:pt idx="6">
                        <c:v>1508375.0400000005</c:v>
                      </c:pt>
                      <c:pt idx="7">
                        <c:v>1440992.28</c:v>
                      </c:pt>
                      <c:pt idx="8">
                        <c:v>1404693.5999999999</c:v>
                      </c:pt>
                      <c:pt idx="9">
                        <c:v>987158.28</c:v>
                      </c:pt>
                      <c:pt idx="10">
                        <c:v>796744.08000000031</c:v>
                      </c:pt>
                      <c:pt idx="11">
                        <c:v>578571.24000000022</c:v>
                      </c:pt>
                      <c:pt idx="12">
                        <c:v>955328.52000000025</c:v>
                      </c:pt>
                      <c:pt idx="13">
                        <c:v>1118318.5200000003</c:v>
                      </c:pt>
                      <c:pt idx="14">
                        <c:v>1726825.3199999998</c:v>
                      </c:pt>
                      <c:pt idx="15">
                        <c:v>1286862.1200000003</c:v>
                      </c:pt>
                      <c:pt idx="16">
                        <c:v>871605.95999999985</c:v>
                      </c:pt>
                      <c:pt idx="17">
                        <c:v>1372577.6400000001</c:v>
                      </c:pt>
                      <c:pt idx="18">
                        <c:v>980113.79999999993</c:v>
                      </c:pt>
                      <c:pt idx="19">
                        <c:v>1406112.6</c:v>
                      </c:pt>
                      <c:pt idx="20">
                        <c:v>860006.75999999978</c:v>
                      </c:pt>
                      <c:pt idx="21">
                        <c:v>1450451.7600000002</c:v>
                      </c:pt>
                      <c:pt idx="22">
                        <c:v>1037365.92</c:v>
                      </c:pt>
                      <c:pt idx="23">
                        <c:v>774872.04000000015</c:v>
                      </c:pt>
                      <c:pt idx="24">
                        <c:v>813568.91999999993</c:v>
                      </c:pt>
                      <c:pt idx="25">
                        <c:v>1162063.56</c:v>
                      </c:pt>
                      <c:pt idx="26">
                        <c:v>1365088.92</c:v>
                      </c:pt>
                      <c:pt idx="27">
                        <c:v>1139891.2799999998</c:v>
                      </c:pt>
                      <c:pt idx="28">
                        <c:v>1745313.5999999999</c:v>
                      </c:pt>
                      <c:pt idx="29">
                        <c:v>1411943.9999999998</c:v>
                      </c:pt>
                      <c:pt idx="30">
                        <c:v>932739.24000000022</c:v>
                      </c:pt>
                      <c:pt idx="31">
                        <c:v>1396630.08</c:v>
                      </c:pt>
                      <c:pt idx="32">
                        <c:v>1142792.7600000002</c:v>
                      </c:pt>
                      <c:pt idx="33">
                        <c:v>741667.44000000018</c:v>
                      </c:pt>
                      <c:pt idx="34">
                        <c:v>1289295.48</c:v>
                      </c:pt>
                      <c:pt idx="35">
                        <c:v>415404.60000000003</c:v>
                      </c:pt>
                      <c:pt idx="36">
                        <c:v>780574.55999999982</c:v>
                      </c:pt>
                      <c:pt idx="37">
                        <c:v>65292.600000000035</c:v>
                      </c:pt>
                      <c:pt idx="38">
                        <c:v>59838.719999999972</c:v>
                      </c:pt>
                      <c:pt idx="39">
                        <c:v>486887.28</c:v>
                      </c:pt>
                      <c:pt idx="40">
                        <c:v>829206.83999999985</c:v>
                      </c:pt>
                      <c:pt idx="41">
                        <c:v>418151.52000000008</c:v>
                      </c:pt>
                      <c:pt idx="42">
                        <c:v>580490.04</c:v>
                      </c:pt>
                      <c:pt idx="43">
                        <c:v>878065.79999999981</c:v>
                      </c:pt>
                      <c:pt idx="44">
                        <c:v>1341931.7999999998</c:v>
                      </c:pt>
                      <c:pt idx="45">
                        <c:v>723267.48</c:v>
                      </c:pt>
                      <c:pt idx="46">
                        <c:v>812244.23999999987</c:v>
                      </c:pt>
                      <c:pt idx="47">
                        <c:v>1114971.48</c:v>
                      </c:pt>
                      <c:pt idx="48">
                        <c:v>199918.68</c:v>
                      </c:pt>
                      <c:pt idx="49">
                        <c:v>1228218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Caluclation'!$N$1</c15:sqref>
                        </c15:formulaRef>
                      </c:ext>
                    </c:extLst>
                    <c:strCache>
                      <c:ptCount val="1"/>
                      <c:pt idx="0">
                        <c:v>LTV_CAC_Ratio 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Caluclation'!$N$2:$N$53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164.75314566955606</c:v>
                      </c:pt>
                      <c:pt idx="1">
                        <c:v>275.21266020467152</c:v>
                      </c:pt>
                      <c:pt idx="2">
                        <c:v>215.50911991903288</c:v>
                      </c:pt>
                      <c:pt idx="3">
                        <c:v>368.07731830729773</c:v>
                      </c:pt>
                      <c:pt idx="4">
                        <c:v>413.15593709390873</c:v>
                      </c:pt>
                      <c:pt idx="5">
                        <c:v>542.47857045763442</c:v>
                      </c:pt>
                      <c:pt idx="6">
                        <c:v>1062.7624941704476</c:v>
                      </c:pt>
                      <c:pt idx="7">
                        <c:v>1156.4745587074895</c:v>
                      </c:pt>
                      <c:pt idx="8">
                        <c:v>1291.9958476300171</c:v>
                      </c:pt>
                      <c:pt idx="9">
                        <c:v>1021.6978639030995</c:v>
                      </c:pt>
                      <c:pt idx="10">
                        <c:v>899.67785970700561</c:v>
                      </c:pt>
                      <c:pt idx="11">
                        <c:v>721.91310242999623</c:v>
                      </c:pt>
                      <c:pt idx="12">
                        <c:v>1349.4711115436728</c:v>
                      </c:pt>
                      <c:pt idx="13">
                        <c:v>1790.2095661856438</c:v>
                      </c:pt>
                      <c:pt idx="14">
                        <c:v>2995.1854211168315</c:v>
                      </c:pt>
                      <c:pt idx="15">
                        <c:v>2476.3132100968364</c:v>
                      </c:pt>
                      <c:pt idx="16">
                        <c:v>1853.1222477328083</c:v>
                      </c:pt>
                      <c:pt idx="17">
                        <c:v>3174.9702748980685</c:v>
                      </c:pt>
                      <c:pt idx="18">
                        <c:v>2445.0198202258039</c:v>
                      </c:pt>
                      <c:pt idx="19">
                        <c:v>3779.3504416463807</c:v>
                      </c:pt>
                      <c:pt idx="20">
                        <c:v>2540.6590113807961</c:v>
                      </c:pt>
                      <c:pt idx="21">
                        <c:v>4821.2389626667555</c:v>
                      </c:pt>
                      <c:pt idx="22">
                        <c:v>3666.1902424370664</c:v>
                      </c:pt>
                      <c:pt idx="23">
                        <c:v>2921.7841102086754</c:v>
                      </c:pt>
                      <c:pt idx="24">
                        <c:v>3222.733661446011</c:v>
                      </c:pt>
                      <c:pt idx="25">
                        <c:v>4868.7801174700044</c:v>
                      </c:pt>
                      <c:pt idx="26">
                        <c:v>6068.0006136173879</c:v>
                      </c:pt>
                      <c:pt idx="27">
                        <c:v>5319.0666080935798</c:v>
                      </c:pt>
                      <c:pt idx="28">
                        <c:v>8618.208393136958</c:v>
                      </c:pt>
                      <c:pt idx="29">
                        <c:v>7408.8633860153477</c:v>
                      </c:pt>
                      <c:pt idx="30">
                        <c:v>5133.2643570208602</c:v>
                      </c:pt>
                      <c:pt idx="31">
                        <c:v>8166.2828991032957</c:v>
                      </c:pt>
                      <c:pt idx="32">
                        <c:v>6920.4760810913185</c:v>
                      </c:pt>
                      <c:pt idx="33">
                        <c:v>4674.7439517366474</c:v>
                      </c:pt>
                      <c:pt idx="34">
                        <c:v>8398.6329889807876</c:v>
                      </c:pt>
                      <c:pt idx="35">
                        <c:v>2798.6534149547251</c:v>
                      </c:pt>
                      <c:pt idx="36">
                        <c:v>5765.5695548885333</c:v>
                      </c:pt>
                      <c:pt idx="37">
                        <c:v>500.85908452367153</c:v>
                      </c:pt>
                      <c:pt idx="38">
                        <c:v>523.03250704549919</c:v>
                      </c:pt>
                      <c:pt idx="39">
                        <c:v>4387.6790444543149</c:v>
                      </c:pt>
                      <c:pt idx="40">
                        <c:v>7948.6841834503848</c:v>
                      </c:pt>
                      <c:pt idx="41">
                        <c:v>4138.5745330944792</c:v>
                      </c:pt>
                      <c:pt idx="42">
                        <c:v>6413.9325209070566</c:v>
                      </c:pt>
                      <c:pt idx="43">
                        <c:v>10195.565910559599</c:v>
                      </c:pt>
                      <c:pt idx="44">
                        <c:v>17082.761478720309</c:v>
                      </c:pt>
                      <c:pt idx="45">
                        <c:v>9468.8669193228361</c:v>
                      </c:pt>
                      <c:pt idx="46">
                        <c:v>14278.447203877078</c:v>
                      </c:pt>
                      <c:pt idx="47">
                        <c:v>23315.991093009532</c:v>
                      </c:pt>
                      <c:pt idx="48">
                        <c:v>5099.7504534877562</c:v>
                      </c:pt>
                      <c:pt idx="49">
                        <c:v>77801.50120900452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'KPI Caluclation'!$O$1</c15:sqref>
                        </c15:formulaRef>
                      </c:ext>
                    </c:extLst>
                    <c:strCache>
                      <c:ptCount val="1"/>
                      <c:pt idx="0">
                        <c:v>Run Rate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'KPI Caluclation'!$O$2:$O$53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2307143.16</c:v>
                      </c:pt>
                      <c:pt idx="1">
                        <c:v>2301505.92</c:v>
                      </c:pt>
                      <c:pt idx="2">
                        <c:v>2292605.88</c:v>
                      </c:pt>
                      <c:pt idx="3">
                        <c:v>2194825.08</c:v>
                      </c:pt>
                      <c:pt idx="4">
                        <c:v>1994256.48</c:v>
                      </c:pt>
                      <c:pt idx="5">
                        <c:v>1883894.6400000001</c:v>
                      </c:pt>
                      <c:pt idx="6">
                        <c:v>1873471.3199999998</c:v>
                      </c:pt>
                      <c:pt idx="7">
                        <c:v>1869032.4000000001</c:v>
                      </c:pt>
                      <c:pt idx="8">
                        <c:v>1826542.44</c:v>
                      </c:pt>
                      <c:pt idx="9">
                        <c:v>1797120.72</c:v>
                      </c:pt>
                      <c:pt idx="10">
                        <c:v>1753464.5999999999</c:v>
                      </c:pt>
                      <c:pt idx="11">
                        <c:v>1731114</c:v>
                      </c:pt>
                      <c:pt idx="12">
                        <c:v>1699027.44</c:v>
                      </c:pt>
                      <c:pt idx="13">
                        <c:v>1611689.4000000001</c:v>
                      </c:pt>
                      <c:pt idx="14">
                        <c:v>1591233</c:v>
                      </c:pt>
                      <c:pt idx="15">
                        <c:v>1559005.68</c:v>
                      </c:pt>
                      <c:pt idx="16">
                        <c:v>1523916.3599999999</c:v>
                      </c:pt>
                      <c:pt idx="17">
                        <c:v>1504445.6400000001</c:v>
                      </c:pt>
                      <c:pt idx="18">
                        <c:v>1491204</c:v>
                      </c:pt>
                      <c:pt idx="19">
                        <c:v>1473323.52</c:v>
                      </c:pt>
                      <c:pt idx="20">
                        <c:v>1421689.56</c:v>
                      </c:pt>
                      <c:pt idx="21">
                        <c:v>1335757.44</c:v>
                      </c:pt>
                      <c:pt idx="22">
                        <c:v>1324228.2000000002</c:v>
                      </c:pt>
                      <c:pt idx="23">
                        <c:v>1304809.08</c:v>
                      </c:pt>
                      <c:pt idx="24">
                        <c:v>1302625.68</c:v>
                      </c:pt>
                      <c:pt idx="25">
                        <c:v>1288853.28</c:v>
                      </c:pt>
                      <c:pt idx="26">
                        <c:v>1268803.68</c:v>
                      </c:pt>
                      <c:pt idx="27">
                        <c:v>1260100.92</c:v>
                      </c:pt>
                      <c:pt idx="28">
                        <c:v>1239389.76</c:v>
                      </c:pt>
                      <c:pt idx="29">
                        <c:v>1212056.8800000001</c:v>
                      </c:pt>
                      <c:pt idx="30">
                        <c:v>1199252.28</c:v>
                      </c:pt>
                      <c:pt idx="31">
                        <c:v>1169803.92</c:v>
                      </c:pt>
                      <c:pt idx="32">
                        <c:v>1169135.28</c:v>
                      </c:pt>
                      <c:pt idx="33">
                        <c:v>1161348.24</c:v>
                      </c:pt>
                      <c:pt idx="34">
                        <c:v>1160554.7999999998</c:v>
                      </c:pt>
                      <c:pt idx="35">
                        <c:v>1157755.32</c:v>
                      </c:pt>
                      <c:pt idx="36">
                        <c:v>1088499.48</c:v>
                      </c:pt>
                      <c:pt idx="37">
                        <c:v>1079390.8800000001</c:v>
                      </c:pt>
                      <c:pt idx="38">
                        <c:v>974749.92</c:v>
                      </c:pt>
                      <c:pt idx="39">
                        <c:v>972070.32000000007</c:v>
                      </c:pt>
                      <c:pt idx="40">
                        <c:v>938880.11999999988</c:v>
                      </c:pt>
                      <c:pt idx="41">
                        <c:v>933587.15999999992</c:v>
                      </c:pt>
                      <c:pt idx="42">
                        <c:v>857983.08</c:v>
                      </c:pt>
                      <c:pt idx="43">
                        <c:v>837108.96</c:v>
                      </c:pt>
                      <c:pt idx="44">
                        <c:v>782405.16</c:v>
                      </c:pt>
                      <c:pt idx="45">
                        <c:v>779114.16</c:v>
                      </c:pt>
                      <c:pt idx="46">
                        <c:v>593890.19999999995</c:v>
                      </c:pt>
                      <c:pt idx="47">
                        <c:v>510717.96</c:v>
                      </c:pt>
                      <c:pt idx="48">
                        <c:v>428082.12</c:v>
                      </c:pt>
                      <c:pt idx="49">
                        <c:v>176178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67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65248"/>
        <c:crosses val="autoZero"/>
        <c:auto val="1"/>
        <c:lblAlgn val="ctr"/>
        <c:lblOffset val="100"/>
        <c:noMultiLvlLbl val="0"/>
      </c:catAx>
      <c:valAx>
        <c:axId val="536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wave">
      <a:fgClr>
        <a:schemeClr val="accent4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Total Customers Growth over Months</a:t>
            </a:r>
            <a:endParaRPr lang="en-IN"/>
          </a:p>
        </c:rich>
      </c:tx>
      <c:layout/>
      <c:overlay val="0"/>
      <c:spPr>
        <a:pattFill prst="ltDnDiag">
          <a:fgClr>
            <a:schemeClr val="accent5">
              <a:lumMod val="40000"/>
              <a:lumOff val="60000"/>
            </a:schemeClr>
          </a:fgClr>
          <a:bgClr>
            <a:schemeClr val="bg1"/>
          </a:bgClr>
        </a:pattFill>
        <a:ln w="6350" cap="flat" cmpd="sng" algn="ctr">
          <a:solidFill>
            <a:schemeClr val="tx2">
              <a:lumMod val="40000"/>
              <a:lumOff val="6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52"/>
          <c:order val="0"/>
          <c:tx>
            <c:strRef>
              <c:f>'KPI Caluclation'!$A$2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Caluclation'!$B$2:$O$2</c15:sqref>
                  </c15:fullRef>
                </c:ext>
              </c:extLst>
              <c:f>('KPI Caluclation'!$B$2:$G$2,'KPI Caluclation'!$J$2)</c:f>
              <c:numCache>
                <c:formatCode>General</c:formatCode>
                <c:ptCount val="7"/>
                <c:pt idx="0">
                  <c:v>165349.29999999999</c:v>
                </c:pt>
                <c:pt idx="1">
                  <c:v>136897.9</c:v>
                </c:pt>
                <c:pt idx="2">
                  <c:v>471784.2</c:v>
                </c:pt>
                <c:pt idx="3">
                  <c:v>0</c:v>
                </c:pt>
                <c:pt idx="4">
                  <c:v>192261.93</c:v>
                </c:pt>
                <c:pt idx="5">
                  <c:v>0</c:v>
                </c:pt>
                <c:pt idx="6">
                  <c:v>24</c:v>
                </c:pt>
              </c:numCache>
            </c:numRef>
          </c:val>
          <c:smooth val="0"/>
        </c:ser>
        <c:ser>
          <c:idx val="53"/>
          <c:order val="1"/>
          <c:tx>
            <c:strRef>
              <c:f>'KPI Caluclation'!$A$3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Caluclation'!$B$3:$O$3</c15:sqref>
                  </c15:fullRef>
                </c:ext>
              </c:extLst>
              <c:f>('KPI Caluclation'!$B$3:$G$3,'KPI Caluclation'!$J$3)</c:f>
              <c:numCache>
                <c:formatCode>General</c:formatCode>
                <c:ptCount val="7"/>
                <c:pt idx="0">
                  <c:v>162597.79999999999</c:v>
                </c:pt>
                <c:pt idx="1">
                  <c:v>151377.69</c:v>
                </c:pt>
                <c:pt idx="2">
                  <c:v>443898.63</c:v>
                </c:pt>
                <c:pt idx="3">
                  <c:v>0</c:v>
                </c:pt>
                <c:pt idx="4">
                  <c:v>191792.16</c:v>
                </c:pt>
                <c:pt idx="5">
                  <c:v>0</c:v>
                </c:pt>
                <c:pt idx="6">
                  <c:v>36</c:v>
                </c:pt>
              </c:numCache>
            </c:numRef>
          </c:val>
          <c:smooth val="0"/>
        </c:ser>
        <c:ser>
          <c:idx val="54"/>
          <c:order val="2"/>
          <c:tx>
            <c:strRef>
              <c:f>'KPI Caluclation'!$A$4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Caluclation'!$B$4:$O$4</c15:sqref>
                  </c15:fullRef>
                </c:ext>
              </c:extLst>
              <c:f>('KPI Caluclation'!$B$4:$G$4,'KPI Caluclation'!$J$4)</c:f>
              <c:numCache>
                <c:formatCode>General</c:formatCode>
                <c:ptCount val="7"/>
                <c:pt idx="0">
                  <c:v>153441.60999999999</c:v>
                </c:pt>
                <c:pt idx="1">
                  <c:v>101145.65</c:v>
                </c:pt>
                <c:pt idx="2">
                  <c:v>407934.64</c:v>
                </c:pt>
                <c:pt idx="3">
                  <c:v>0</c:v>
                </c:pt>
                <c:pt idx="4">
                  <c:v>191050.49</c:v>
                </c:pt>
                <c:pt idx="5">
                  <c:v>0</c:v>
                </c:pt>
                <c:pt idx="6">
                  <c:v>54</c:v>
                </c:pt>
              </c:numCache>
            </c:numRef>
          </c:val>
          <c:smooth val="0"/>
        </c:ser>
        <c:ser>
          <c:idx val="55"/>
          <c:order val="3"/>
          <c:tx>
            <c:strRef>
              <c:f>'KPI Caluclation'!$A$5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Caluclation'!$B$5:$O$5</c15:sqref>
                  </c15:fullRef>
                </c:ext>
              </c:extLst>
              <c:f>('KPI Caluclation'!$B$5:$G$5,'KPI Caluclation'!$J$5)</c:f>
              <c:numCache>
                <c:formatCode>General</c:formatCode>
                <c:ptCount val="7"/>
                <c:pt idx="0">
                  <c:v>144372.51</c:v>
                </c:pt>
                <c:pt idx="1">
                  <c:v>118671.95</c:v>
                </c:pt>
                <c:pt idx="2">
                  <c:v>383199.72</c:v>
                </c:pt>
                <c:pt idx="3">
                  <c:v>0</c:v>
                </c:pt>
                <c:pt idx="4">
                  <c:v>182902.09</c:v>
                </c:pt>
                <c:pt idx="5">
                  <c:v>0</c:v>
                </c:pt>
                <c:pt idx="6">
                  <c:v>70</c:v>
                </c:pt>
              </c:numCache>
            </c:numRef>
          </c:val>
          <c:smooth val="0"/>
        </c:ser>
        <c:ser>
          <c:idx val="56"/>
          <c:order val="4"/>
          <c:tx>
            <c:strRef>
              <c:f>'KPI Caluclation'!$A$6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Caluclation'!$B$6:$O$6</c15:sqref>
                  </c15:fullRef>
                </c:ext>
              </c:extLst>
              <c:f>('KPI Caluclation'!$B$6:$G$6,'KPI Caluclation'!$J$6)</c:f>
              <c:numCache>
                <c:formatCode>General</c:formatCode>
                <c:ptCount val="7"/>
                <c:pt idx="0">
                  <c:v>142107.44</c:v>
                </c:pt>
                <c:pt idx="1">
                  <c:v>91391.87</c:v>
                </c:pt>
                <c:pt idx="2">
                  <c:v>366168.52</c:v>
                </c:pt>
                <c:pt idx="3">
                  <c:v>0</c:v>
                </c:pt>
                <c:pt idx="4">
                  <c:v>166188.04</c:v>
                </c:pt>
                <c:pt idx="5">
                  <c:v>0</c:v>
                </c:pt>
                <c:pt idx="6">
                  <c:v>85</c:v>
                </c:pt>
              </c:numCache>
            </c:numRef>
          </c:val>
          <c:smooth val="0"/>
        </c:ser>
        <c:ser>
          <c:idx val="57"/>
          <c:order val="5"/>
          <c:tx>
            <c:strRef>
              <c:f>'KPI Caluclation'!$A$7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Caluclation'!$B$7:$O$7</c15:sqref>
                  </c15:fullRef>
                </c:ext>
              </c:extLst>
              <c:f>('KPI Caluclation'!$B$7:$G$7,'KPI Caluclation'!$J$7)</c:f>
              <c:numCache>
                <c:formatCode>General</c:formatCode>
                <c:ptCount val="7"/>
                <c:pt idx="0">
                  <c:v>131877</c:v>
                </c:pt>
                <c:pt idx="1">
                  <c:v>99814.81</c:v>
                </c:pt>
                <c:pt idx="2">
                  <c:v>362861.46</c:v>
                </c:pt>
                <c:pt idx="3">
                  <c:v>0</c:v>
                </c:pt>
                <c:pt idx="4">
                  <c:v>156991.22</c:v>
                </c:pt>
                <c:pt idx="5">
                  <c:v>0</c:v>
                </c:pt>
                <c:pt idx="6">
                  <c:v>95</c:v>
                </c:pt>
              </c:numCache>
            </c:numRef>
          </c:val>
          <c:smooth val="0"/>
        </c:ser>
        <c:ser>
          <c:idx val="58"/>
          <c:order val="6"/>
          <c:tx>
            <c:strRef>
              <c:f>'KPI Caluclation'!$A$8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Caluclation'!$B$8:$O$8</c15:sqref>
                  </c15:fullRef>
                </c:ext>
              </c:extLst>
              <c:f>('KPI Caluclation'!$B$8:$G$8,'KPI Caluclation'!$J$8)</c:f>
              <c:numCache>
                <c:formatCode>General</c:formatCode>
                <c:ptCount val="7"/>
                <c:pt idx="0">
                  <c:v>134615.56</c:v>
                </c:pt>
                <c:pt idx="1">
                  <c:v>147198.97</c:v>
                </c:pt>
                <c:pt idx="2">
                  <c:v>127716.92</c:v>
                </c:pt>
                <c:pt idx="3">
                  <c:v>0</c:v>
                </c:pt>
                <c:pt idx="4">
                  <c:v>156122.60999999999</c:v>
                </c:pt>
                <c:pt idx="5">
                  <c:v>0</c:v>
                </c:pt>
                <c:pt idx="6">
                  <c:v>110</c:v>
                </c:pt>
              </c:numCache>
            </c:numRef>
          </c:val>
          <c:smooth val="0"/>
        </c:ser>
        <c:ser>
          <c:idx val="59"/>
          <c:order val="7"/>
          <c:tx>
            <c:strRef>
              <c:f>'KPI Caluclation'!$A$9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Caluclation'!$B$9:$O$9</c15:sqref>
                  </c15:fullRef>
                </c:ext>
              </c:extLst>
              <c:f>('KPI Caluclation'!$B$9:$G$9,'KPI Caluclation'!$J$9)</c:f>
              <c:numCache>
                <c:formatCode>General</c:formatCode>
                <c:ptCount val="7"/>
                <c:pt idx="0">
                  <c:v>130298.23</c:v>
                </c:pt>
                <c:pt idx="1">
                  <c:v>145530.16</c:v>
                </c:pt>
                <c:pt idx="2">
                  <c:v>323876.78000000003</c:v>
                </c:pt>
                <c:pt idx="3">
                  <c:v>0</c:v>
                </c:pt>
                <c:pt idx="4">
                  <c:v>155752.70000000001</c:v>
                </c:pt>
                <c:pt idx="5">
                  <c:v>0</c:v>
                </c:pt>
                <c:pt idx="6">
                  <c:v>125</c:v>
                </c:pt>
              </c:numCache>
            </c:numRef>
          </c:val>
          <c:smooth val="0"/>
        </c:ser>
        <c:ser>
          <c:idx val="60"/>
          <c:order val="8"/>
          <c:tx>
            <c:strRef>
              <c:f>'KPI Caluclation'!$A$10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Caluclation'!$B$10:$O$10</c15:sqref>
                  </c15:fullRef>
                </c:ext>
              </c:extLst>
              <c:f>('KPI Caluclation'!$B$10:$G$10,'KPI Caluclation'!$J$10)</c:f>
              <c:numCache>
                <c:formatCode>General</c:formatCode>
                <c:ptCount val="7"/>
                <c:pt idx="0">
                  <c:v>120542.62</c:v>
                </c:pt>
                <c:pt idx="1">
                  <c:v>148719.04999999999</c:v>
                </c:pt>
                <c:pt idx="2">
                  <c:v>311613.39</c:v>
                </c:pt>
                <c:pt idx="3">
                  <c:v>0</c:v>
                </c:pt>
                <c:pt idx="4">
                  <c:v>152211.87</c:v>
                </c:pt>
                <c:pt idx="5">
                  <c:v>0</c:v>
                </c:pt>
                <c:pt idx="6">
                  <c:v>140</c:v>
                </c:pt>
              </c:numCache>
            </c:numRef>
          </c:val>
          <c:smooth val="0"/>
        </c:ser>
        <c:ser>
          <c:idx val="61"/>
          <c:order val="9"/>
          <c:tx>
            <c:strRef>
              <c:f>'KPI Caluclation'!$A$11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Caluclation'!$B$11:$O$11</c15:sqref>
                  </c15:fullRef>
                </c:ext>
              </c:extLst>
              <c:f>('KPI Caluclation'!$B$11:$G$11,'KPI Caluclation'!$J$11)</c:f>
              <c:numCache>
                <c:formatCode>General</c:formatCode>
                <c:ptCount val="7"/>
                <c:pt idx="0">
                  <c:v>123334.98</c:v>
                </c:pt>
                <c:pt idx="1">
                  <c:v>108679.27</c:v>
                </c:pt>
                <c:pt idx="2">
                  <c:v>304981.71999999997</c:v>
                </c:pt>
                <c:pt idx="3">
                  <c:v>0</c:v>
                </c:pt>
                <c:pt idx="4">
                  <c:v>149760.06</c:v>
                </c:pt>
                <c:pt idx="5">
                  <c:v>0</c:v>
                </c:pt>
                <c:pt idx="6">
                  <c:v>155</c:v>
                </c:pt>
              </c:numCache>
            </c:numRef>
          </c:val>
          <c:smooth val="0"/>
        </c:ser>
        <c:ser>
          <c:idx val="62"/>
          <c:order val="10"/>
          <c:tx>
            <c:strRef>
              <c:f>'KPI Caluclation'!$A$12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Caluclation'!$B$12:$O$12</c15:sqref>
                  </c15:fullRef>
                </c:ext>
              </c:extLst>
              <c:f>('KPI Caluclation'!$B$12:$G$12,'KPI Caluclation'!$J$12)</c:f>
              <c:numCache>
                <c:formatCode>General</c:formatCode>
                <c:ptCount val="7"/>
                <c:pt idx="0">
                  <c:v>101913.18</c:v>
                </c:pt>
                <c:pt idx="1">
                  <c:v>110594.21</c:v>
                </c:pt>
                <c:pt idx="2">
                  <c:v>229161.05</c:v>
                </c:pt>
                <c:pt idx="3">
                  <c:v>0</c:v>
                </c:pt>
                <c:pt idx="4">
                  <c:v>146122.04999999999</c:v>
                </c:pt>
                <c:pt idx="5">
                  <c:v>0</c:v>
                </c:pt>
                <c:pt idx="6">
                  <c:v>165</c:v>
                </c:pt>
              </c:numCache>
            </c:numRef>
          </c:val>
          <c:smooth val="0"/>
        </c:ser>
        <c:ser>
          <c:idx val="63"/>
          <c:order val="11"/>
          <c:tx>
            <c:strRef>
              <c:f>'KPI Caluclation'!$A$13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Caluclation'!$B$13:$O$13</c15:sqref>
                  </c15:fullRef>
                </c:ext>
              </c:extLst>
              <c:f>('KPI Caluclation'!$B$13:$G$13,'KPI Caluclation'!$J$13)</c:f>
              <c:numCache>
                <c:formatCode>General</c:formatCode>
                <c:ptCount val="7"/>
                <c:pt idx="0">
                  <c:v>100672.06</c:v>
                </c:pt>
                <c:pt idx="1">
                  <c:v>91790.71</c:v>
                </c:pt>
                <c:pt idx="2">
                  <c:v>249744.65</c:v>
                </c:pt>
                <c:pt idx="3">
                  <c:v>0</c:v>
                </c:pt>
                <c:pt idx="4">
                  <c:v>144259.5</c:v>
                </c:pt>
                <c:pt idx="5">
                  <c:v>0</c:v>
                </c:pt>
                <c:pt idx="6">
                  <c:v>180</c:v>
                </c:pt>
              </c:numCache>
            </c:numRef>
          </c:val>
          <c:smooth val="0"/>
        </c:ser>
        <c:ser>
          <c:idx val="64"/>
          <c:order val="12"/>
          <c:tx>
            <c:strRef>
              <c:f>'KPI Caluclation'!$A$14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Caluclation'!$B$14:$O$14</c15:sqref>
                  </c15:fullRef>
                </c:ext>
              </c:extLst>
              <c:f>('KPI Caluclation'!$B$14:$G$14,'KPI Caluclation'!$J$14)</c:f>
              <c:numCache>
                <c:formatCode>General</c:formatCode>
                <c:ptCount val="7"/>
                <c:pt idx="0">
                  <c:v>93863.85</c:v>
                </c:pt>
                <c:pt idx="1">
                  <c:v>127320.48</c:v>
                </c:pt>
                <c:pt idx="2">
                  <c:v>249839.54</c:v>
                </c:pt>
                <c:pt idx="3">
                  <c:v>0</c:v>
                </c:pt>
                <c:pt idx="4">
                  <c:v>141585.62</c:v>
                </c:pt>
                <c:pt idx="5">
                  <c:v>0</c:v>
                </c:pt>
                <c:pt idx="6">
                  <c:v>200</c:v>
                </c:pt>
              </c:numCache>
            </c:numRef>
          </c:val>
          <c:smooth val="0"/>
        </c:ser>
        <c:ser>
          <c:idx val="65"/>
          <c:order val="13"/>
          <c:tx>
            <c:strRef>
              <c:f>'KPI Caluclation'!$A$15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Caluclation'!$B$15:$O$15</c15:sqref>
                  </c15:fullRef>
                </c:ext>
              </c:extLst>
              <c:f>('KPI Caluclation'!$B$15:$G$15,'KPI Caluclation'!$J$15)</c:f>
              <c:numCache>
                <c:formatCode>General</c:formatCode>
                <c:ptCount val="7"/>
                <c:pt idx="0">
                  <c:v>91992.49</c:v>
                </c:pt>
                <c:pt idx="1">
                  <c:v>135495.17000000001</c:v>
                </c:pt>
                <c:pt idx="2">
                  <c:v>252665.03</c:v>
                </c:pt>
                <c:pt idx="3">
                  <c:v>0</c:v>
                </c:pt>
                <c:pt idx="4">
                  <c:v>134307.45000000001</c:v>
                </c:pt>
                <c:pt idx="5">
                  <c:v>0</c:v>
                </c:pt>
                <c:pt idx="6">
                  <c:v>215</c:v>
                </c:pt>
              </c:numCache>
            </c:numRef>
          </c:val>
          <c:smooth val="0"/>
        </c:ser>
        <c:ser>
          <c:idx val="66"/>
          <c:order val="14"/>
          <c:tx>
            <c:strRef>
              <c:f>'KPI Caluclation'!$A$16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Caluclation'!$B$16:$O$16</c15:sqref>
                  </c15:fullRef>
                </c:ext>
              </c:extLst>
              <c:f>('KPI Caluclation'!$B$16:$G$16,'KPI Caluclation'!$J$16)</c:f>
              <c:numCache>
                <c:formatCode>General</c:formatCode>
                <c:ptCount val="7"/>
                <c:pt idx="0">
                  <c:v>119943.34</c:v>
                </c:pt>
                <c:pt idx="1">
                  <c:v>156547.51999999999</c:v>
                </c:pt>
                <c:pt idx="2">
                  <c:v>256513.02</c:v>
                </c:pt>
                <c:pt idx="3">
                  <c:v>0</c:v>
                </c:pt>
                <c:pt idx="4">
                  <c:v>132602.75</c:v>
                </c:pt>
                <c:pt idx="5">
                  <c:v>0</c:v>
                </c:pt>
                <c:pt idx="6">
                  <c:v>230</c:v>
                </c:pt>
              </c:numCache>
            </c:numRef>
          </c:val>
          <c:smooth val="0"/>
        </c:ser>
        <c:ser>
          <c:idx val="67"/>
          <c:order val="15"/>
          <c:tx>
            <c:strRef>
              <c:f>'KPI Caluclation'!$A$17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Caluclation'!$B$17:$O$17</c15:sqref>
                  </c15:fullRef>
                </c:ext>
              </c:extLst>
              <c:f>('KPI Caluclation'!$B$17:$G$17,'KPI Caluclation'!$J$17)</c:f>
              <c:numCache>
                <c:formatCode>General</c:formatCode>
                <c:ptCount val="7"/>
                <c:pt idx="0">
                  <c:v>114523.71</c:v>
                </c:pt>
                <c:pt idx="1">
                  <c:v>122616.94</c:v>
                </c:pt>
                <c:pt idx="2">
                  <c:v>261776.33</c:v>
                </c:pt>
                <c:pt idx="3">
                  <c:v>0</c:v>
                </c:pt>
                <c:pt idx="4">
                  <c:v>129917.14</c:v>
                </c:pt>
                <c:pt idx="5">
                  <c:v>0</c:v>
                </c:pt>
                <c:pt idx="6">
                  <c:v>250</c:v>
                </c:pt>
              </c:numCache>
            </c:numRef>
          </c:val>
          <c:smooth val="0"/>
        </c:ser>
        <c:ser>
          <c:idx val="68"/>
          <c:order val="16"/>
          <c:tx>
            <c:strRef>
              <c:f>'KPI Caluclation'!$A$18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Caluclation'!$B$18:$O$18</c15:sqref>
                  </c15:fullRef>
                </c:ext>
              </c:extLst>
              <c:f>('KPI Caluclation'!$B$18:$G$18,'KPI Caluclation'!$J$18)</c:f>
              <c:numCache>
                <c:formatCode>General</c:formatCode>
                <c:ptCount val="7"/>
                <c:pt idx="0">
                  <c:v>78013.210000000006</c:v>
                </c:pt>
                <c:pt idx="1">
                  <c:v>121597.65</c:v>
                </c:pt>
                <c:pt idx="2">
                  <c:v>264346.15999999997</c:v>
                </c:pt>
                <c:pt idx="3">
                  <c:v>0</c:v>
                </c:pt>
                <c:pt idx="4">
                  <c:v>126993.03</c:v>
                </c:pt>
                <c:pt idx="5">
                  <c:v>0</c:v>
                </c:pt>
                <c:pt idx="6">
                  <c:v>270</c:v>
                </c:pt>
              </c:numCache>
            </c:numRef>
          </c:val>
          <c:smooth val="0"/>
        </c:ser>
        <c:ser>
          <c:idx val="69"/>
          <c:order val="17"/>
          <c:tx>
            <c:strRef>
              <c:f>'KPI Caluclation'!$A$19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Caluclation'!$B$19:$O$19</c15:sqref>
                  </c15:fullRef>
                </c:ext>
              </c:extLst>
              <c:f>('KPI Caluclation'!$B$19:$G$19,'KPI Caluclation'!$J$19)</c:f>
              <c:numCache>
                <c:formatCode>General</c:formatCode>
                <c:ptCount val="7"/>
                <c:pt idx="0">
                  <c:v>94657.26</c:v>
                </c:pt>
                <c:pt idx="1">
                  <c:v>145077.68</c:v>
                </c:pt>
                <c:pt idx="2">
                  <c:v>282574.40999999997</c:v>
                </c:pt>
                <c:pt idx="3">
                  <c:v>0</c:v>
                </c:pt>
                <c:pt idx="4">
                  <c:v>125370.47</c:v>
                </c:pt>
                <c:pt idx="5">
                  <c:v>0</c:v>
                </c:pt>
                <c:pt idx="6">
                  <c:v>290</c:v>
                </c:pt>
              </c:numCache>
            </c:numRef>
          </c:val>
          <c:smooth val="0"/>
        </c:ser>
        <c:ser>
          <c:idx val="70"/>
          <c:order val="18"/>
          <c:tx>
            <c:strRef>
              <c:f>'KPI Caluclation'!$A$20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Caluclation'!$B$20:$O$20</c15:sqref>
                  </c15:fullRef>
                </c:ext>
              </c:extLst>
              <c:f>('KPI Caluclation'!$B$20:$G$20,'KPI Caluclation'!$J$20)</c:f>
              <c:numCache>
                <c:formatCode>General</c:formatCode>
                <c:ptCount val="7"/>
                <c:pt idx="0">
                  <c:v>91749.26</c:v>
                </c:pt>
                <c:pt idx="1">
                  <c:v>114175.89</c:v>
                </c:pt>
                <c:pt idx="2">
                  <c:v>294919.67</c:v>
                </c:pt>
                <c:pt idx="3">
                  <c:v>0</c:v>
                </c:pt>
                <c:pt idx="4">
                  <c:v>124267</c:v>
                </c:pt>
                <c:pt idx="5">
                  <c:v>0</c:v>
                </c:pt>
                <c:pt idx="6">
                  <c:v>310</c:v>
                </c:pt>
              </c:numCache>
            </c:numRef>
          </c:val>
          <c:smooth val="0"/>
        </c:ser>
        <c:ser>
          <c:idx val="71"/>
          <c:order val="19"/>
          <c:tx>
            <c:strRef>
              <c:f>'KPI Caluclation'!$A$21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Caluclation'!$B$21:$O$21</c15:sqref>
                  </c15:fullRef>
                </c:ext>
              </c:extLst>
              <c:f>('KPI Caluclation'!$B$21:$G$21,'KPI Caluclation'!$J$21)</c:f>
              <c:numCache>
                <c:formatCode>General</c:formatCode>
                <c:ptCount val="7"/>
                <c:pt idx="0">
                  <c:v>86419.8</c:v>
                </c:pt>
                <c:pt idx="1">
                  <c:v>153514.21</c:v>
                </c:pt>
                <c:pt idx="2">
                  <c:v>0.1</c:v>
                </c:pt>
                <c:pt idx="3">
                  <c:v>0</c:v>
                </c:pt>
                <c:pt idx="4">
                  <c:v>122776.96000000001</c:v>
                </c:pt>
                <c:pt idx="5">
                  <c:v>0</c:v>
                </c:pt>
                <c:pt idx="6">
                  <c:v>330</c:v>
                </c:pt>
              </c:numCache>
            </c:numRef>
          </c:val>
          <c:smooth val="0"/>
        </c:ser>
        <c:ser>
          <c:idx val="72"/>
          <c:order val="20"/>
          <c:tx>
            <c:strRef>
              <c:f>'KPI Caluclation'!$A$22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Caluclation'!$B$22:$O$22</c15:sqref>
                  </c15:fullRef>
                </c:ext>
              </c:extLst>
              <c:f>('KPI Caluclation'!$B$22:$G$22,'KPI Caluclation'!$J$22)</c:f>
              <c:numCache>
                <c:formatCode>General</c:formatCode>
                <c:ptCount val="7"/>
                <c:pt idx="0">
                  <c:v>76253.960000000006</c:v>
                </c:pt>
                <c:pt idx="1">
                  <c:v>113867.4</c:v>
                </c:pt>
                <c:pt idx="2">
                  <c:v>298664.57</c:v>
                </c:pt>
                <c:pt idx="3">
                  <c:v>0</c:v>
                </c:pt>
                <c:pt idx="4">
                  <c:v>118474.13</c:v>
                </c:pt>
                <c:pt idx="5">
                  <c:v>0</c:v>
                </c:pt>
                <c:pt idx="6">
                  <c:v>350</c:v>
                </c:pt>
              </c:numCache>
            </c:numRef>
          </c:val>
          <c:smooth val="0"/>
        </c:ser>
        <c:ser>
          <c:idx val="73"/>
          <c:order val="21"/>
          <c:tx>
            <c:strRef>
              <c:f>'KPI Caluclation'!$A$23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Caluclation'!$B$23:$O$23</c15:sqref>
                  </c15:fullRef>
                </c:ext>
              </c:extLst>
              <c:f>('KPI Caluclation'!$B$23:$G$23,'KPI Caluclation'!$J$23)</c:f>
              <c:numCache>
                <c:formatCode>General</c:formatCode>
                <c:ptCount val="7"/>
                <c:pt idx="0">
                  <c:v>78389.570000000007</c:v>
                </c:pt>
                <c:pt idx="1">
                  <c:v>153773.53</c:v>
                </c:pt>
                <c:pt idx="2">
                  <c:v>299737.39</c:v>
                </c:pt>
                <c:pt idx="3">
                  <c:v>0</c:v>
                </c:pt>
                <c:pt idx="4">
                  <c:v>111313.12</c:v>
                </c:pt>
                <c:pt idx="5">
                  <c:v>0</c:v>
                </c:pt>
                <c:pt idx="6">
                  <c:v>370</c:v>
                </c:pt>
              </c:numCache>
            </c:numRef>
          </c:val>
          <c:smooth val="0"/>
        </c:ser>
        <c:ser>
          <c:idx val="74"/>
          <c:order val="22"/>
          <c:tx>
            <c:strRef>
              <c:f>'KPI Caluclation'!$A$24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Caluclation'!$B$24:$O$24</c15:sqref>
                  </c15:fullRef>
                </c:ext>
              </c:extLst>
              <c:f>('KPI Caluclation'!$B$24:$G$24,'KPI Caluclation'!$J$24)</c:f>
              <c:numCache>
                <c:formatCode>General</c:formatCode>
                <c:ptCount val="7"/>
                <c:pt idx="0">
                  <c:v>73994.66</c:v>
                </c:pt>
                <c:pt idx="1">
                  <c:v>122782.85</c:v>
                </c:pt>
                <c:pt idx="2">
                  <c:v>303319.36</c:v>
                </c:pt>
                <c:pt idx="3">
                  <c:v>0</c:v>
                </c:pt>
                <c:pt idx="4">
                  <c:v>110352.35</c:v>
                </c:pt>
                <c:pt idx="5">
                  <c:v>0</c:v>
                </c:pt>
                <c:pt idx="6">
                  <c:v>390</c:v>
                </c:pt>
              </c:numCache>
            </c:numRef>
          </c:val>
          <c:smooth val="0"/>
        </c:ser>
        <c:ser>
          <c:idx val="75"/>
          <c:order val="23"/>
          <c:tx>
            <c:strRef>
              <c:f>'KPI Caluclation'!$A$25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Caluclation'!$B$25:$O$25</c15:sqref>
                  </c15:fullRef>
                </c:ext>
              </c:extLst>
              <c:f>('KPI Caluclation'!$B$25:$G$25,'KPI Caluclation'!$J$25)</c:f>
              <c:numCache>
                <c:formatCode>General</c:formatCode>
                <c:ptCount val="7"/>
                <c:pt idx="0">
                  <c:v>67532.63</c:v>
                </c:pt>
                <c:pt idx="1">
                  <c:v>105751.13</c:v>
                </c:pt>
                <c:pt idx="2">
                  <c:v>304768.83</c:v>
                </c:pt>
                <c:pt idx="3">
                  <c:v>0</c:v>
                </c:pt>
                <c:pt idx="4">
                  <c:v>108734.09</c:v>
                </c:pt>
                <c:pt idx="5">
                  <c:v>0</c:v>
                </c:pt>
                <c:pt idx="6">
                  <c:v>410</c:v>
                </c:pt>
              </c:numCache>
            </c:numRef>
          </c:val>
          <c:smooth val="0"/>
        </c:ser>
        <c:ser>
          <c:idx val="76"/>
          <c:order val="24"/>
          <c:tx>
            <c:strRef>
              <c:f>'KPI Caluclation'!$A$26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Caluclation'!$B$26:$O$26</c15:sqref>
                  </c15:fullRef>
                </c:ext>
              </c:extLst>
              <c:f>('KPI Caluclation'!$B$26:$G$26,'KPI Caluclation'!$J$26)</c:f>
              <c:numCache>
                <c:formatCode>General</c:formatCode>
                <c:ptCount val="7"/>
                <c:pt idx="0">
                  <c:v>77044.11</c:v>
                </c:pt>
                <c:pt idx="1">
                  <c:v>99281.44</c:v>
                </c:pt>
                <c:pt idx="2">
                  <c:v>140574.91</c:v>
                </c:pt>
                <c:pt idx="3">
                  <c:v>0</c:v>
                </c:pt>
                <c:pt idx="4">
                  <c:v>108552.14</c:v>
                </c:pt>
                <c:pt idx="5">
                  <c:v>0</c:v>
                </c:pt>
                <c:pt idx="6">
                  <c:v>430</c:v>
                </c:pt>
              </c:numCache>
            </c:numRef>
          </c:val>
          <c:smooth val="0"/>
        </c:ser>
        <c:ser>
          <c:idx val="77"/>
          <c:order val="25"/>
          <c:tx>
            <c:strRef>
              <c:f>'KPI Caluclation'!$A$27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Caluclation'!$B$27:$O$27</c15:sqref>
                  </c15:fullRef>
                </c:ext>
              </c:extLst>
              <c:f>('KPI Caluclation'!$B$27:$G$27,'KPI Caluclation'!$J$27)</c:f>
              <c:numCache>
                <c:formatCode>General</c:formatCode>
                <c:ptCount val="7"/>
                <c:pt idx="0">
                  <c:v>64664.81</c:v>
                </c:pt>
                <c:pt idx="1">
                  <c:v>139553.26</c:v>
                </c:pt>
                <c:pt idx="2">
                  <c:v>137962.72</c:v>
                </c:pt>
                <c:pt idx="3">
                  <c:v>0</c:v>
                </c:pt>
                <c:pt idx="4">
                  <c:v>107404.44</c:v>
                </c:pt>
                <c:pt idx="5">
                  <c:v>0</c:v>
                </c:pt>
                <c:pt idx="6">
                  <c:v>450</c:v>
                </c:pt>
              </c:numCache>
            </c:numRef>
          </c:val>
          <c:smooth val="0"/>
        </c:ser>
        <c:ser>
          <c:idx val="78"/>
          <c:order val="26"/>
          <c:tx>
            <c:strRef>
              <c:f>'KPI Caluclation'!$A$28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Caluclation'!$B$28:$O$28</c15:sqref>
                  </c15:fullRef>
                </c:ext>
              </c:extLst>
              <c:f>('KPI Caluclation'!$B$28:$G$28,'KPI Caluclation'!$J$28)</c:f>
              <c:numCache>
                <c:formatCode>General</c:formatCode>
                <c:ptCount val="7"/>
                <c:pt idx="0">
                  <c:v>75328.97</c:v>
                </c:pt>
                <c:pt idx="1">
                  <c:v>144136.07999999999</c:v>
                </c:pt>
                <c:pt idx="2">
                  <c:v>134050.17000000001</c:v>
                </c:pt>
                <c:pt idx="3">
                  <c:v>0</c:v>
                </c:pt>
                <c:pt idx="4">
                  <c:v>105733.64</c:v>
                </c:pt>
                <c:pt idx="5">
                  <c:v>0</c:v>
                </c:pt>
                <c:pt idx="6">
                  <c:v>470</c:v>
                </c:pt>
              </c:numCache>
            </c:numRef>
          </c:val>
          <c:smooth val="0"/>
        </c:ser>
        <c:ser>
          <c:idx val="79"/>
          <c:order val="27"/>
          <c:tx>
            <c:strRef>
              <c:f>'KPI Caluclation'!$A$29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Caluclation'!$B$29:$O$29</c15:sqref>
                  </c15:fullRef>
                </c:ext>
              </c:extLst>
              <c:f>('KPI Caluclation'!$B$29:$G$29,'KPI Caluclation'!$J$29)</c:f>
              <c:numCache>
                <c:formatCode>General</c:formatCode>
                <c:ptCount val="7"/>
                <c:pt idx="0">
                  <c:v>72107.7</c:v>
                </c:pt>
                <c:pt idx="1">
                  <c:v>127864.65</c:v>
                </c:pt>
                <c:pt idx="2">
                  <c:v>353183.91</c:v>
                </c:pt>
                <c:pt idx="3">
                  <c:v>0</c:v>
                </c:pt>
                <c:pt idx="4">
                  <c:v>105008.41</c:v>
                </c:pt>
                <c:pt idx="5">
                  <c:v>0</c:v>
                </c:pt>
                <c:pt idx="6">
                  <c:v>490</c:v>
                </c:pt>
              </c:numCache>
            </c:numRef>
          </c:val>
          <c:smooth val="0"/>
        </c:ser>
        <c:ser>
          <c:idx val="80"/>
          <c:order val="28"/>
          <c:tx>
            <c:strRef>
              <c:f>'KPI Caluclation'!$A$30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Caluclation'!$B$30:$O$30</c15:sqref>
                  </c15:fullRef>
                </c:ext>
              </c:extLst>
              <c:f>('KPI Caluclation'!$B$30:$G$30,'KPI Caluclation'!$J$30)</c:f>
              <c:numCache>
                <c:formatCode>General</c:formatCode>
                <c:ptCount val="7"/>
                <c:pt idx="0">
                  <c:v>66051.62</c:v>
                </c:pt>
                <c:pt idx="1">
                  <c:v>182645.66</c:v>
                </c:pt>
                <c:pt idx="2">
                  <c:v>118148.3</c:v>
                </c:pt>
                <c:pt idx="3">
                  <c:v>0</c:v>
                </c:pt>
                <c:pt idx="4">
                  <c:v>103282.48</c:v>
                </c:pt>
                <c:pt idx="5">
                  <c:v>0</c:v>
                </c:pt>
                <c:pt idx="6">
                  <c:v>510</c:v>
                </c:pt>
              </c:numCache>
            </c:numRef>
          </c:val>
          <c:smooth val="0"/>
        </c:ser>
        <c:ser>
          <c:idx val="81"/>
          <c:order val="29"/>
          <c:tx>
            <c:strRef>
              <c:f>'KPI Caluclation'!$A$31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Caluclation'!$B$31:$O$31</c15:sqref>
                  </c15:fullRef>
                </c:ext>
              </c:extLst>
              <c:f>('KPI Caluclation'!$B$31:$G$31,'KPI Caluclation'!$J$31)</c:f>
              <c:numCache>
                <c:formatCode>General</c:formatCode>
                <c:ptCount val="7"/>
                <c:pt idx="0">
                  <c:v>65605.58</c:v>
                </c:pt>
                <c:pt idx="1">
                  <c:v>153032.16</c:v>
                </c:pt>
                <c:pt idx="2">
                  <c:v>107138.48</c:v>
                </c:pt>
                <c:pt idx="3">
                  <c:v>0</c:v>
                </c:pt>
                <c:pt idx="4">
                  <c:v>101004.74</c:v>
                </c:pt>
                <c:pt idx="5">
                  <c:v>0</c:v>
                </c:pt>
                <c:pt idx="6">
                  <c:v>530</c:v>
                </c:pt>
              </c:numCache>
            </c:numRef>
          </c:val>
          <c:smooth val="0"/>
        </c:ser>
        <c:ser>
          <c:idx val="82"/>
          <c:order val="30"/>
          <c:tx>
            <c:strRef>
              <c:f>'KPI Caluclation'!$A$32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Caluclation'!$B$32:$O$32</c15:sqref>
                  </c15:fullRef>
                </c:ext>
              </c:extLst>
              <c:f>('KPI Caluclation'!$B$32:$G$32,'KPI Caluclation'!$J$32)</c:f>
              <c:numCache>
                <c:formatCode>General</c:formatCode>
                <c:ptCount val="7"/>
                <c:pt idx="0">
                  <c:v>61994.58</c:v>
                </c:pt>
                <c:pt idx="1">
                  <c:v>115641.38</c:v>
                </c:pt>
                <c:pt idx="2">
                  <c:v>91131.34</c:v>
                </c:pt>
                <c:pt idx="3">
                  <c:v>0</c:v>
                </c:pt>
                <c:pt idx="4">
                  <c:v>99937.69</c:v>
                </c:pt>
                <c:pt idx="5">
                  <c:v>0</c:v>
                </c:pt>
                <c:pt idx="6">
                  <c:v>550</c:v>
                </c:pt>
              </c:numCache>
            </c:numRef>
          </c:val>
          <c:smooth val="0"/>
        </c:ser>
        <c:ser>
          <c:idx val="83"/>
          <c:order val="31"/>
          <c:tx>
            <c:strRef>
              <c:f>'KPI Caluclation'!$A$33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Caluclation'!$B$33:$O$33</c15:sqref>
                  </c15:fullRef>
                </c:ext>
              </c:extLst>
              <c:f>('KPI Caluclation'!$B$33:$G$33,'KPI Caluclation'!$J$33)</c:f>
              <c:numCache>
                <c:formatCode>General</c:formatCode>
                <c:ptCount val="7"/>
                <c:pt idx="0">
                  <c:v>61136.480000000003</c:v>
                </c:pt>
                <c:pt idx="1">
                  <c:v>152702.01999999999</c:v>
                </c:pt>
                <c:pt idx="2">
                  <c:v>88218.33</c:v>
                </c:pt>
                <c:pt idx="3">
                  <c:v>0</c:v>
                </c:pt>
                <c:pt idx="4">
                  <c:v>97483.66</c:v>
                </c:pt>
                <c:pt idx="5">
                  <c:v>0</c:v>
                </c:pt>
                <c:pt idx="6">
                  <c:v>570</c:v>
                </c:pt>
              </c:numCache>
            </c:numRef>
          </c:val>
          <c:smooth val="0"/>
        </c:ser>
        <c:ser>
          <c:idx val="84"/>
          <c:order val="32"/>
          <c:tx>
            <c:strRef>
              <c:f>'KPI Caluclation'!$A$34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Caluclation'!$B$34:$O$34</c15:sqref>
                  </c15:fullRef>
                </c:ext>
              </c:extLst>
              <c:f>('KPI Caluclation'!$B$34:$G$34,'KPI Caluclation'!$J$34)</c:f>
              <c:numCache>
                <c:formatCode>General</c:formatCode>
                <c:ptCount val="7"/>
                <c:pt idx="0">
                  <c:v>63408.959999999999</c:v>
                </c:pt>
                <c:pt idx="1">
                  <c:v>129219.71</c:v>
                </c:pt>
                <c:pt idx="2">
                  <c:v>46085.35</c:v>
                </c:pt>
                <c:pt idx="3">
                  <c:v>0</c:v>
                </c:pt>
                <c:pt idx="4">
                  <c:v>97427.94</c:v>
                </c:pt>
                <c:pt idx="5">
                  <c:v>0</c:v>
                </c:pt>
                <c:pt idx="6">
                  <c:v>590</c:v>
                </c:pt>
              </c:numCache>
            </c:numRef>
          </c:val>
          <c:smooth val="0"/>
        </c:ser>
        <c:ser>
          <c:idx val="85"/>
          <c:order val="33"/>
          <c:tx>
            <c:strRef>
              <c:f>'KPI Caluclation'!$A$35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Caluclation'!$B$35:$O$35</c15:sqref>
                  </c15:fullRef>
                </c:ext>
              </c:extLst>
              <c:f>('KPI Caluclation'!$B$35:$G$35,'KPI Caluclation'!$J$35)</c:f>
              <c:numCache>
                <c:formatCode>General</c:formatCode>
                <c:ptCount val="7"/>
                <c:pt idx="0">
                  <c:v>55494.05</c:v>
                </c:pt>
                <c:pt idx="1">
                  <c:v>103057.59</c:v>
                </c:pt>
                <c:pt idx="2">
                  <c:v>214634.91</c:v>
                </c:pt>
                <c:pt idx="3">
                  <c:v>0</c:v>
                </c:pt>
                <c:pt idx="4">
                  <c:v>96779.02</c:v>
                </c:pt>
                <c:pt idx="5">
                  <c:v>0</c:v>
                </c:pt>
                <c:pt idx="6">
                  <c:v>610</c:v>
                </c:pt>
              </c:numCache>
            </c:numRef>
          </c:val>
          <c:smooth val="0"/>
        </c:ser>
        <c:ser>
          <c:idx val="86"/>
          <c:order val="34"/>
          <c:tx>
            <c:strRef>
              <c:f>'KPI Caluclation'!$A$36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Caluclation'!$B$36:$O$36</c15:sqref>
                  </c15:fullRef>
                </c:ext>
              </c:extLst>
              <c:f>('KPI Caluclation'!$B$36:$G$36,'KPI Caluclation'!$J$36)</c:f>
              <c:numCache>
                <c:formatCode>General</c:formatCode>
                <c:ptCount val="7"/>
                <c:pt idx="0">
                  <c:v>46426.17</c:v>
                </c:pt>
                <c:pt idx="1">
                  <c:v>157694.01999999999</c:v>
                </c:pt>
                <c:pt idx="2">
                  <c:v>210797.77</c:v>
                </c:pt>
                <c:pt idx="3">
                  <c:v>0</c:v>
                </c:pt>
                <c:pt idx="4">
                  <c:v>96712.9</c:v>
                </c:pt>
                <c:pt idx="5">
                  <c:v>0</c:v>
                </c:pt>
                <c:pt idx="6">
                  <c:v>630</c:v>
                </c:pt>
              </c:numCache>
            </c:numRef>
          </c:val>
          <c:smooth val="0"/>
        </c:ser>
        <c:ser>
          <c:idx val="87"/>
          <c:order val="35"/>
          <c:tx>
            <c:strRef>
              <c:f>'KPI Caluclation'!$A$37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Caluclation'!$B$37:$O$37</c15:sqref>
                  </c15:fullRef>
                </c:ext>
              </c:extLst>
              <c:f>('KPI Caluclation'!$B$37:$G$37,'KPI Caluclation'!$J$37)</c:f>
              <c:numCache>
                <c:formatCode>General</c:formatCode>
                <c:ptCount val="7"/>
                <c:pt idx="0">
                  <c:v>46014.12</c:v>
                </c:pt>
                <c:pt idx="1">
                  <c:v>85047.54</c:v>
                </c:pt>
                <c:pt idx="2">
                  <c:v>205517.74</c:v>
                </c:pt>
                <c:pt idx="3">
                  <c:v>0</c:v>
                </c:pt>
                <c:pt idx="4">
                  <c:v>96479.61</c:v>
                </c:pt>
                <c:pt idx="5">
                  <c:v>0</c:v>
                </c:pt>
                <c:pt idx="6">
                  <c:v>650</c:v>
                </c:pt>
              </c:numCache>
            </c:numRef>
          </c:val>
          <c:smooth val="0"/>
        </c:ser>
        <c:ser>
          <c:idx val="88"/>
          <c:order val="36"/>
          <c:tx>
            <c:strRef>
              <c:f>'KPI Caluclation'!$A$38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Caluclation'!$B$38:$O$38</c15:sqref>
                  </c15:fullRef>
                </c:ext>
              </c:extLst>
              <c:f>('KPI Caluclation'!$B$38:$G$38,'KPI Caluclation'!$J$38)</c:f>
              <c:numCache>
                <c:formatCode>General</c:formatCode>
                <c:ptCount val="7"/>
                <c:pt idx="0">
                  <c:v>28663.86</c:v>
                </c:pt>
                <c:pt idx="1">
                  <c:v>127056.31</c:v>
                </c:pt>
                <c:pt idx="2">
                  <c:v>201126.92</c:v>
                </c:pt>
                <c:pt idx="3">
                  <c:v>0</c:v>
                </c:pt>
                <c:pt idx="4">
                  <c:v>90708.29</c:v>
                </c:pt>
                <c:pt idx="5">
                  <c:v>0</c:v>
                </c:pt>
                <c:pt idx="6">
                  <c:v>670</c:v>
                </c:pt>
              </c:numCache>
            </c:numRef>
          </c:val>
          <c:smooth val="0"/>
        </c:ser>
        <c:ser>
          <c:idx val="89"/>
          <c:order val="37"/>
          <c:tx>
            <c:strRef>
              <c:f>'KPI Caluclation'!$A$39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Caluclation'!$B$39:$O$39</c15:sqref>
                  </c15:fullRef>
                </c:ext>
              </c:extLst>
              <c:f>('KPI Caluclation'!$B$39:$G$39,'KPI Caluclation'!$J$39)</c:f>
              <c:numCache>
                <c:formatCode>General</c:formatCode>
                <c:ptCount val="7"/>
                <c:pt idx="0">
                  <c:v>44070.05</c:v>
                </c:pt>
                <c:pt idx="1">
                  <c:v>51283.24</c:v>
                </c:pt>
                <c:pt idx="2">
                  <c:v>197029.52</c:v>
                </c:pt>
                <c:pt idx="3">
                  <c:v>0</c:v>
                </c:pt>
                <c:pt idx="4">
                  <c:v>89949.24</c:v>
                </c:pt>
                <c:pt idx="5">
                  <c:v>0</c:v>
                </c:pt>
                <c:pt idx="6">
                  <c:v>690</c:v>
                </c:pt>
              </c:numCache>
            </c:numRef>
          </c:val>
          <c:smooth val="0"/>
        </c:ser>
        <c:ser>
          <c:idx val="90"/>
          <c:order val="38"/>
          <c:tx>
            <c:strRef>
              <c:f>'KPI Caluclation'!$A$40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Caluclation'!$B$40:$O$40</c15:sqref>
                  </c15:fullRef>
                </c:ext>
              </c:extLst>
              <c:f>('KPI Caluclation'!$B$40:$G$40,'KPI Caluclation'!$J$40)</c:f>
              <c:numCache>
                <c:formatCode>General</c:formatCode>
                <c:ptCount val="7"/>
                <c:pt idx="0">
                  <c:v>20229.689999999999</c:v>
                </c:pt>
                <c:pt idx="1">
                  <c:v>65948.03</c:v>
                </c:pt>
                <c:pt idx="2">
                  <c:v>185265.2</c:v>
                </c:pt>
                <c:pt idx="3">
                  <c:v>0</c:v>
                </c:pt>
                <c:pt idx="4">
                  <c:v>81229.16</c:v>
                </c:pt>
                <c:pt idx="5">
                  <c:v>0</c:v>
                </c:pt>
                <c:pt idx="6">
                  <c:v>710</c:v>
                </c:pt>
              </c:numCache>
            </c:numRef>
          </c:val>
          <c:smooth val="0"/>
        </c:ser>
        <c:ser>
          <c:idx val="91"/>
          <c:order val="39"/>
          <c:tx>
            <c:strRef>
              <c:f>'KPI Caluclation'!$A$41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Caluclation'!$B$41:$O$41</c15:sqref>
                  </c15:fullRef>
                </c:ext>
              </c:extLst>
              <c:f>('KPI Caluclation'!$B$41:$G$41,'KPI Caluclation'!$J$41)</c:f>
              <c:numCache>
                <c:formatCode>General</c:formatCode>
                <c:ptCount val="7"/>
                <c:pt idx="0">
                  <c:v>38558.61</c:v>
                </c:pt>
                <c:pt idx="1">
                  <c:v>82982.19</c:v>
                </c:pt>
                <c:pt idx="2">
                  <c:v>174999.4</c:v>
                </c:pt>
                <c:pt idx="3">
                  <c:v>0</c:v>
                </c:pt>
                <c:pt idx="4">
                  <c:v>81005.86</c:v>
                </c:pt>
                <c:pt idx="5">
                  <c:v>0</c:v>
                </c:pt>
                <c:pt idx="6">
                  <c:v>730</c:v>
                </c:pt>
              </c:numCache>
            </c:numRef>
          </c:val>
          <c:smooth val="0"/>
        </c:ser>
        <c:ser>
          <c:idx val="92"/>
          <c:order val="40"/>
          <c:tx>
            <c:strRef>
              <c:f>'KPI Caluclation'!$A$42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Caluclation'!$B$42:$O$42</c15:sqref>
                  </c15:fullRef>
                </c:ext>
              </c:extLst>
              <c:f>('KPI Caluclation'!$B$42:$G$42,'KPI Caluclation'!$J$42)</c:f>
              <c:numCache>
                <c:formatCode>General</c:formatCode>
                <c:ptCount val="7"/>
                <c:pt idx="0">
                  <c:v>28754.43</c:v>
                </c:pt>
                <c:pt idx="1">
                  <c:v>118546.15</c:v>
                </c:pt>
                <c:pt idx="2">
                  <c:v>172795.77</c:v>
                </c:pt>
                <c:pt idx="3">
                  <c:v>0</c:v>
                </c:pt>
                <c:pt idx="4">
                  <c:v>78240.009999999995</c:v>
                </c:pt>
                <c:pt idx="5">
                  <c:v>0</c:v>
                </c:pt>
                <c:pt idx="6">
                  <c:v>750</c:v>
                </c:pt>
              </c:numCache>
            </c:numRef>
          </c:val>
          <c:smooth val="0"/>
        </c:ser>
        <c:ser>
          <c:idx val="93"/>
          <c:order val="41"/>
          <c:tx>
            <c:strRef>
              <c:f>'KPI Caluclation'!$A$43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Caluclation'!$B$43:$O$43</c15:sqref>
                  </c15:fullRef>
                </c:ext>
              </c:extLst>
              <c:f>('KPI Caluclation'!$B$43:$G$43,'KPI Caluclation'!$J$43)</c:f>
              <c:numCache>
                <c:formatCode>General</c:formatCode>
                <c:ptCount val="7"/>
                <c:pt idx="0">
                  <c:v>27893.02</c:v>
                </c:pt>
                <c:pt idx="1">
                  <c:v>84710.87</c:v>
                </c:pt>
                <c:pt idx="2">
                  <c:v>164470.81</c:v>
                </c:pt>
                <c:pt idx="3">
                  <c:v>0</c:v>
                </c:pt>
                <c:pt idx="4">
                  <c:v>77798.929999999993</c:v>
                </c:pt>
                <c:pt idx="5">
                  <c:v>0</c:v>
                </c:pt>
                <c:pt idx="6">
                  <c:v>770</c:v>
                </c:pt>
              </c:numCache>
            </c:numRef>
          </c:val>
          <c:smooth val="0"/>
        </c:ser>
        <c:ser>
          <c:idx val="94"/>
          <c:order val="42"/>
          <c:tx>
            <c:strRef>
              <c:f>'KPI Caluclation'!$A$44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Caluclation'!$B$44:$O$44</c15:sqref>
                  </c15:fullRef>
                </c:ext>
              </c:extLst>
              <c:f>('KPI Caluclation'!$B$44:$G$44,'KPI Caluclation'!$J$44)</c:f>
              <c:numCache>
                <c:formatCode>General</c:formatCode>
                <c:ptCount val="7"/>
                <c:pt idx="0">
                  <c:v>23641.03</c:v>
                </c:pt>
                <c:pt idx="1">
                  <c:v>96189.73</c:v>
                </c:pt>
                <c:pt idx="2">
                  <c:v>148001.21</c:v>
                </c:pt>
                <c:pt idx="3">
                  <c:v>0</c:v>
                </c:pt>
                <c:pt idx="4">
                  <c:v>71498.59</c:v>
                </c:pt>
                <c:pt idx="5">
                  <c:v>0</c:v>
                </c:pt>
                <c:pt idx="6">
                  <c:v>790</c:v>
                </c:pt>
              </c:numCache>
            </c:numRef>
          </c:val>
          <c:smooth val="0"/>
        </c:ser>
        <c:ser>
          <c:idx val="95"/>
          <c:order val="43"/>
          <c:tx>
            <c:strRef>
              <c:f>'KPI Caluclation'!$A$45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Caluclation'!$B$45:$O$45</c15:sqref>
                  </c15:fullRef>
                </c:ext>
              </c:extLst>
              <c:f>('KPI Caluclation'!$B$45:$G$45,'KPI Caluclation'!$J$45)</c:f>
              <c:numCache>
                <c:formatCode>General</c:formatCode>
                <c:ptCount val="7"/>
                <c:pt idx="0">
                  <c:v>15505.83</c:v>
                </c:pt>
                <c:pt idx="1">
                  <c:v>127382.39999999999</c:v>
                </c:pt>
                <c:pt idx="2">
                  <c:v>35534.269999999997</c:v>
                </c:pt>
                <c:pt idx="3">
                  <c:v>0</c:v>
                </c:pt>
                <c:pt idx="4">
                  <c:v>69759.08</c:v>
                </c:pt>
                <c:pt idx="5">
                  <c:v>0</c:v>
                </c:pt>
                <c:pt idx="6">
                  <c:v>810</c:v>
                </c:pt>
              </c:numCache>
            </c:numRef>
          </c:val>
          <c:smooth val="0"/>
        </c:ser>
        <c:ser>
          <c:idx val="96"/>
          <c:order val="44"/>
          <c:tx>
            <c:strRef>
              <c:f>'KPI Caluclation'!$A$46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Caluclation'!$B$46:$O$46</c15:sqref>
                  </c15:fullRef>
                </c:ext>
              </c:extLst>
              <c:f>('KPI Caluclation'!$B$46:$G$46,'KPI Caluclation'!$J$46)</c:f>
              <c:numCache>
                <c:formatCode>General</c:formatCode>
                <c:ptCount val="7"/>
                <c:pt idx="0">
                  <c:v>22177.84</c:v>
                </c:pt>
                <c:pt idx="1">
                  <c:v>154806.24</c:v>
                </c:pt>
                <c:pt idx="2">
                  <c:v>28334.82</c:v>
                </c:pt>
                <c:pt idx="3">
                  <c:v>0</c:v>
                </c:pt>
                <c:pt idx="4">
                  <c:v>65200.43</c:v>
                </c:pt>
                <c:pt idx="5">
                  <c:v>0</c:v>
                </c:pt>
                <c:pt idx="6">
                  <c:v>830</c:v>
                </c:pt>
              </c:numCache>
            </c:numRef>
          </c:val>
          <c:smooth val="0"/>
        </c:ser>
        <c:ser>
          <c:idx val="97"/>
          <c:order val="45"/>
          <c:tx>
            <c:strRef>
              <c:f>'KPI Caluclation'!$A$47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Caluclation'!$B$47:$O$47</c15:sqref>
                  </c15:fullRef>
                </c:ext>
              </c:extLst>
              <c:f>('KPI Caluclation'!$B$47:$G$47,'KPI Caluclation'!$J$47)</c:f>
              <c:numCache>
                <c:formatCode>General</c:formatCode>
                <c:ptCount val="7"/>
                <c:pt idx="0">
                  <c:v>1000.33</c:v>
                </c:pt>
                <c:pt idx="1">
                  <c:v>124153.14</c:v>
                </c:pt>
                <c:pt idx="2">
                  <c:v>1904.03</c:v>
                </c:pt>
                <c:pt idx="3">
                  <c:v>0</c:v>
                </c:pt>
                <c:pt idx="4">
                  <c:v>64926.18</c:v>
                </c:pt>
                <c:pt idx="5">
                  <c:v>0</c:v>
                </c:pt>
                <c:pt idx="6">
                  <c:v>850</c:v>
                </c:pt>
              </c:numCache>
            </c:numRef>
          </c:val>
          <c:smooth val="0"/>
        </c:ser>
        <c:ser>
          <c:idx val="98"/>
          <c:order val="46"/>
          <c:tx>
            <c:strRef>
              <c:f>'KPI Caluclation'!$A$48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Caluclation'!$B$48:$O$48</c15:sqref>
                  </c15:fullRef>
                </c:ext>
              </c:extLst>
              <c:f>('KPI Caluclation'!$B$48:$G$48,'KPI Caluclation'!$J$48)</c:f>
              <c:numCache>
                <c:formatCode>General</c:formatCode>
                <c:ptCount val="7"/>
                <c:pt idx="0">
                  <c:v>1315.56</c:v>
                </c:pt>
                <c:pt idx="1">
                  <c:v>115816.31</c:v>
                </c:pt>
                <c:pt idx="2">
                  <c:v>297114.56</c:v>
                </c:pt>
                <c:pt idx="3">
                  <c:v>0</c:v>
                </c:pt>
                <c:pt idx="4">
                  <c:v>49490.85</c:v>
                </c:pt>
                <c:pt idx="5">
                  <c:v>0</c:v>
                </c:pt>
                <c:pt idx="6">
                  <c:v>870</c:v>
                </c:pt>
              </c:numCache>
            </c:numRef>
          </c:val>
          <c:smooth val="0"/>
        </c:ser>
        <c:ser>
          <c:idx val="99"/>
          <c:order val="47"/>
          <c:tx>
            <c:strRef>
              <c:f>'KPI Caluclation'!$A$49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Caluclation'!$B$49:$O$49</c15:sqref>
                  </c15:fullRef>
                </c:ext>
              </c:extLst>
              <c:f>('KPI Caluclation'!$B$49:$G$49,'KPI Caluclation'!$J$49)</c:f>
              <c:numCache>
                <c:formatCode>General</c:formatCode>
                <c:ptCount val="7"/>
                <c:pt idx="0">
                  <c:v>0.1</c:v>
                </c:pt>
                <c:pt idx="1">
                  <c:v>135427.01999999999</c:v>
                </c:pt>
                <c:pt idx="2">
                  <c:v>0.1</c:v>
                </c:pt>
                <c:pt idx="3">
                  <c:v>0</c:v>
                </c:pt>
                <c:pt idx="4">
                  <c:v>42559.83</c:v>
                </c:pt>
                <c:pt idx="5">
                  <c:v>0</c:v>
                </c:pt>
                <c:pt idx="6">
                  <c:v>890</c:v>
                </c:pt>
              </c:numCache>
            </c:numRef>
          </c:val>
          <c:smooth val="0"/>
        </c:ser>
        <c:ser>
          <c:idx val="100"/>
          <c:order val="48"/>
          <c:tx>
            <c:strRef>
              <c:f>'KPI Caluclation'!$A$50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Caluclation'!$B$50:$O$50</c15:sqref>
                  </c15:fullRef>
                </c:ext>
              </c:extLst>
              <c:f>('KPI Caluclation'!$B$50:$G$50,'KPI Caluclation'!$J$50)</c:f>
              <c:numCache>
                <c:formatCode>General</c:formatCode>
                <c:ptCount val="7"/>
                <c:pt idx="0">
                  <c:v>542.15</c:v>
                </c:pt>
                <c:pt idx="1">
                  <c:v>51743.25</c:v>
                </c:pt>
                <c:pt idx="2">
                  <c:v>0.1</c:v>
                </c:pt>
                <c:pt idx="3">
                  <c:v>0</c:v>
                </c:pt>
                <c:pt idx="4">
                  <c:v>35673.51</c:v>
                </c:pt>
                <c:pt idx="5">
                  <c:v>0</c:v>
                </c:pt>
                <c:pt idx="6">
                  <c:v>910</c:v>
                </c:pt>
              </c:numCache>
            </c:numRef>
          </c:val>
          <c:smooth val="0"/>
        </c:ser>
        <c:ser>
          <c:idx val="101"/>
          <c:order val="49"/>
          <c:tx>
            <c:strRef>
              <c:f>'KPI Caluclation'!$A$51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Caluclation'!$B$51:$O$51</c15:sqref>
                  </c15:fullRef>
                </c:ext>
              </c:extLst>
              <c:f>('KPI Caluclation'!$B$51:$G$51,'KPI Caluclation'!$J$51)</c:f>
              <c:numCache>
                <c:formatCode>General</c:formatCode>
                <c:ptCount val="7"/>
                <c:pt idx="0">
                  <c:v>0.1</c:v>
                </c:pt>
                <c:pt idx="1">
                  <c:v>116983.9</c:v>
                </c:pt>
                <c:pt idx="2">
                  <c:v>45173.16</c:v>
                </c:pt>
                <c:pt idx="3">
                  <c:v>0</c:v>
                </c:pt>
                <c:pt idx="4">
                  <c:v>14681.5</c:v>
                </c:pt>
                <c:pt idx="5">
                  <c:v>0</c:v>
                </c:pt>
                <c:pt idx="6">
                  <c:v>930</c:v>
                </c:pt>
              </c:numCache>
            </c:numRef>
          </c:val>
          <c:smooth val="0"/>
        </c:ser>
        <c:ser>
          <c:idx val="102"/>
          <c:order val="50"/>
          <c:tx>
            <c:strRef>
              <c:f>'KPI Caluclation'!$A$52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Caluclation'!$B$52:$O$52</c15:sqref>
                  </c15:fullRef>
                </c:ext>
              </c:extLst>
              <c:f>('KPI Caluclation'!$B$52:$G$52,'KPI Caluclation'!$J$52)</c:f>
              <c:numCache>
                <c:formatCode>General</c:formatCode>
                <c:ptCount val="7"/>
                <c:pt idx="5">
                  <c:v>0</c:v>
                </c:pt>
              </c:numCache>
            </c:numRef>
          </c:val>
          <c:smooth val="0"/>
        </c:ser>
        <c:ser>
          <c:idx val="103"/>
          <c:order val="51"/>
          <c:tx>
            <c:strRef>
              <c:f>'KPI Caluclation'!$A$53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'KPI Caluclation'!$B$1:$O$1</c15:sqref>
                  </c15:fullRef>
                </c:ext>
              </c:extLst>
              <c:f>('KPI Caluclation'!$B$1:$G$1,'KPI Caluclation'!$J$1)</c:f>
              <c:strCache>
                <c:ptCount val="7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  <c:pt idx="6">
                  <c:v>Total_Customers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Caluclation'!$B$53:$O$53</c15:sqref>
                  </c15:fullRef>
                </c:ext>
              </c:extLst>
              <c:f>('KPI Caluclation'!$B$53:$G$53,'KPI Caluclation'!$J$53)</c:f>
              <c:numCache>
                <c:formatCode>General</c:formatCode>
                <c:ptCount val="7"/>
                <c:pt idx="5">
                  <c:v>0</c:v>
                </c:pt>
              </c:numCache>
            </c:numRef>
          </c:val>
          <c:smooth val="0"/>
        </c:ser>
        <c:ser>
          <c:idx val="0"/>
          <c:order val="52"/>
          <c:tx>
            <c:strRef>
              <c:f>'KPI Caluclation'!$A$2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Caluclation'!$B$2:$G$2,'KPI Caluclation'!$J$2)</c15:sqref>
                  </c15:fullRef>
                </c:ext>
              </c:extLst>
              <c:f>'KPI Caluclation'!$B$2:$G$2</c:f>
              <c:numCache>
                <c:formatCode>General</c:formatCode>
                <c:ptCount val="6"/>
                <c:pt idx="0">
                  <c:v>165349.29999999999</c:v>
                </c:pt>
                <c:pt idx="1">
                  <c:v>136897.9</c:v>
                </c:pt>
                <c:pt idx="2">
                  <c:v>471784.2</c:v>
                </c:pt>
                <c:pt idx="3">
                  <c:v>0</c:v>
                </c:pt>
                <c:pt idx="4">
                  <c:v>192261.93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53"/>
          <c:tx>
            <c:strRef>
              <c:f>'KPI Caluclation'!$A$3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Caluclation'!$B$3:$G$3,'KPI Caluclation'!$J$3)</c15:sqref>
                  </c15:fullRef>
                </c:ext>
              </c:extLst>
              <c:f>'KPI Caluclation'!$B$3:$G$3</c:f>
              <c:numCache>
                <c:formatCode>General</c:formatCode>
                <c:ptCount val="6"/>
                <c:pt idx="0">
                  <c:v>162597.79999999999</c:v>
                </c:pt>
                <c:pt idx="1">
                  <c:v>151377.69</c:v>
                </c:pt>
                <c:pt idx="2">
                  <c:v>443898.63</c:v>
                </c:pt>
                <c:pt idx="3">
                  <c:v>0</c:v>
                </c:pt>
                <c:pt idx="4">
                  <c:v>191792.16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54"/>
          <c:tx>
            <c:strRef>
              <c:f>'KPI Caluclation'!$A$4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Caluclation'!$B$4:$G$4,'KPI Caluclation'!$J$4)</c15:sqref>
                  </c15:fullRef>
                </c:ext>
              </c:extLst>
              <c:f>'KPI Caluclation'!$B$4:$G$4</c:f>
              <c:numCache>
                <c:formatCode>General</c:formatCode>
                <c:ptCount val="6"/>
                <c:pt idx="0">
                  <c:v>153441.60999999999</c:v>
                </c:pt>
                <c:pt idx="1">
                  <c:v>101145.65</c:v>
                </c:pt>
                <c:pt idx="2">
                  <c:v>407934.64</c:v>
                </c:pt>
                <c:pt idx="3">
                  <c:v>0</c:v>
                </c:pt>
                <c:pt idx="4">
                  <c:v>191050.49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55"/>
          <c:tx>
            <c:strRef>
              <c:f>'KPI Caluclation'!$A$5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Caluclation'!$B$5:$G$5,'KPI Caluclation'!$J$5)</c15:sqref>
                  </c15:fullRef>
                </c:ext>
              </c:extLst>
              <c:f>'KPI Caluclation'!$B$5:$G$5</c:f>
              <c:numCache>
                <c:formatCode>General</c:formatCode>
                <c:ptCount val="6"/>
                <c:pt idx="0">
                  <c:v>144372.51</c:v>
                </c:pt>
                <c:pt idx="1">
                  <c:v>118671.95</c:v>
                </c:pt>
                <c:pt idx="2">
                  <c:v>383199.72</c:v>
                </c:pt>
                <c:pt idx="3">
                  <c:v>0</c:v>
                </c:pt>
                <c:pt idx="4">
                  <c:v>182902.09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56"/>
          <c:tx>
            <c:strRef>
              <c:f>'KPI Caluclation'!$A$6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Caluclation'!$B$6:$G$6,'KPI Caluclation'!$J$6)</c15:sqref>
                  </c15:fullRef>
                </c:ext>
              </c:extLst>
              <c:f>'KPI Caluclation'!$B$6:$G$6</c:f>
              <c:numCache>
                <c:formatCode>General</c:formatCode>
                <c:ptCount val="6"/>
                <c:pt idx="0">
                  <c:v>142107.44</c:v>
                </c:pt>
                <c:pt idx="1">
                  <c:v>91391.87</c:v>
                </c:pt>
                <c:pt idx="2">
                  <c:v>366168.52</c:v>
                </c:pt>
                <c:pt idx="3">
                  <c:v>0</c:v>
                </c:pt>
                <c:pt idx="4">
                  <c:v>166188.04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7"/>
          <c:tx>
            <c:strRef>
              <c:f>'KPI Caluclation'!$A$7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Caluclation'!$B$7:$G$7,'KPI Caluclation'!$J$7)</c15:sqref>
                  </c15:fullRef>
                </c:ext>
              </c:extLst>
              <c:f>'KPI Caluclation'!$B$7:$G$7</c:f>
              <c:numCache>
                <c:formatCode>General</c:formatCode>
                <c:ptCount val="6"/>
                <c:pt idx="0">
                  <c:v>131877</c:v>
                </c:pt>
                <c:pt idx="1">
                  <c:v>99814.81</c:v>
                </c:pt>
                <c:pt idx="2">
                  <c:v>362861.46</c:v>
                </c:pt>
                <c:pt idx="3">
                  <c:v>0</c:v>
                </c:pt>
                <c:pt idx="4">
                  <c:v>156991.22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58"/>
          <c:tx>
            <c:strRef>
              <c:f>'KPI Caluclation'!$A$8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Caluclation'!$B$8:$G$8,'KPI Caluclation'!$J$8)</c15:sqref>
                  </c15:fullRef>
                </c:ext>
              </c:extLst>
              <c:f>'KPI Caluclation'!$B$8:$G$8</c:f>
              <c:numCache>
                <c:formatCode>General</c:formatCode>
                <c:ptCount val="6"/>
                <c:pt idx="0">
                  <c:v>134615.56</c:v>
                </c:pt>
                <c:pt idx="1">
                  <c:v>147198.97</c:v>
                </c:pt>
                <c:pt idx="2">
                  <c:v>127716.92</c:v>
                </c:pt>
                <c:pt idx="3">
                  <c:v>0</c:v>
                </c:pt>
                <c:pt idx="4">
                  <c:v>156122.60999999999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59"/>
          <c:tx>
            <c:strRef>
              <c:f>'KPI Caluclation'!$A$9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Caluclation'!$B$9:$G$9,'KPI Caluclation'!$J$9)</c15:sqref>
                  </c15:fullRef>
                </c:ext>
              </c:extLst>
              <c:f>'KPI Caluclation'!$B$9:$G$9</c:f>
              <c:numCache>
                <c:formatCode>General</c:formatCode>
                <c:ptCount val="6"/>
                <c:pt idx="0">
                  <c:v>130298.23</c:v>
                </c:pt>
                <c:pt idx="1">
                  <c:v>145530.16</c:v>
                </c:pt>
                <c:pt idx="2">
                  <c:v>323876.78000000003</c:v>
                </c:pt>
                <c:pt idx="3">
                  <c:v>0</c:v>
                </c:pt>
                <c:pt idx="4">
                  <c:v>155752.70000000001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60"/>
          <c:tx>
            <c:strRef>
              <c:f>'KPI Caluclation'!$A$10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Caluclation'!$B$10:$G$10,'KPI Caluclation'!$J$10)</c15:sqref>
                  </c15:fullRef>
                </c:ext>
              </c:extLst>
              <c:f>'KPI Caluclation'!$B$10:$G$10</c:f>
              <c:numCache>
                <c:formatCode>General</c:formatCode>
                <c:ptCount val="6"/>
                <c:pt idx="0">
                  <c:v>120542.62</c:v>
                </c:pt>
                <c:pt idx="1">
                  <c:v>148719.04999999999</c:v>
                </c:pt>
                <c:pt idx="2">
                  <c:v>311613.39</c:v>
                </c:pt>
                <c:pt idx="3">
                  <c:v>0</c:v>
                </c:pt>
                <c:pt idx="4">
                  <c:v>152211.87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61"/>
          <c:tx>
            <c:strRef>
              <c:f>'KPI Caluclation'!$A$11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Caluclation'!$B$11:$G$11,'KPI Caluclation'!$J$11)</c15:sqref>
                  </c15:fullRef>
                </c:ext>
              </c:extLst>
              <c:f>'KPI Caluclation'!$B$11:$G$11</c:f>
              <c:numCache>
                <c:formatCode>General</c:formatCode>
                <c:ptCount val="6"/>
                <c:pt idx="0">
                  <c:v>123334.98</c:v>
                </c:pt>
                <c:pt idx="1">
                  <c:v>108679.27</c:v>
                </c:pt>
                <c:pt idx="2">
                  <c:v>304981.71999999997</c:v>
                </c:pt>
                <c:pt idx="3">
                  <c:v>0</c:v>
                </c:pt>
                <c:pt idx="4">
                  <c:v>149760.06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62"/>
          <c:tx>
            <c:strRef>
              <c:f>'KPI Caluclation'!$A$12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Caluclation'!$B$12:$G$12,'KPI Caluclation'!$J$12)</c15:sqref>
                  </c15:fullRef>
                </c:ext>
              </c:extLst>
              <c:f>'KPI Caluclation'!$B$12:$G$12</c:f>
              <c:numCache>
                <c:formatCode>General</c:formatCode>
                <c:ptCount val="6"/>
                <c:pt idx="0">
                  <c:v>101913.18</c:v>
                </c:pt>
                <c:pt idx="1">
                  <c:v>110594.21</c:v>
                </c:pt>
                <c:pt idx="2">
                  <c:v>229161.05</c:v>
                </c:pt>
                <c:pt idx="3">
                  <c:v>0</c:v>
                </c:pt>
                <c:pt idx="4">
                  <c:v>146122.04999999999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63"/>
          <c:tx>
            <c:strRef>
              <c:f>'KPI Caluclation'!$A$13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Caluclation'!$B$13:$G$13,'KPI Caluclation'!$J$13)</c15:sqref>
                  </c15:fullRef>
                </c:ext>
              </c:extLst>
              <c:f>'KPI Caluclation'!$B$13:$G$13</c:f>
              <c:numCache>
                <c:formatCode>General</c:formatCode>
                <c:ptCount val="6"/>
                <c:pt idx="0">
                  <c:v>100672.06</c:v>
                </c:pt>
                <c:pt idx="1">
                  <c:v>91790.71</c:v>
                </c:pt>
                <c:pt idx="2">
                  <c:v>249744.65</c:v>
                </c:pt>
                <c:pt idx="3">
                  <c:v>0</c:v>
                </c:pt>
                <c:pt idx="4">
                  <c:v>144259.5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64"/>
          <c:tx>
            <c:strRef>
              <c:f>'KPI Caluclation'!$A$14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Caluclation'!$B$14:$G$14,'KPI Caluclation'!$J$14)</c15:sqref>
                  </c15:fullRef>
                </c:ext>
              </c:extLst>
              <c:f>'KPI Caluclation'!$B$14:$G$14</c:f>
              <c:numCache>
                <c:formatCode>General</c:formatCode>
                <c:ptCount val="6"/>
                <c:pt idx="0">
                  <c:v>93863.85</c:v>
                </c:pt>
                <c:pt idx="1">
                  <c:v>127320.48</c:v>
                </c:pt>
                <c:pt idx="2">
                  <c:v>249839.54</c:v>
                </c:pt>
                <c:pt idx="3">
                  <c:v>0</c:v>
                </c:pt>
                <c:pt idx="4">
                  <c:v>141585.62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65"/>
          <c:tx>
            <c:strRef>
              <c:f>'KPI Caluclation'!$A$15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Caluclation'!$B$15:$G$15,'KPI Caluclation'!$J$15)</c15:sqref>
                  </c15:fullRef>
                </c:ext>
              </c:extLst>
              <c:f>'KPI Caluclation'!$B$15:$G$15</c:f>
              <c:numCache>
                <c:formatCode>General</c:formatCode>
                <c:ptCount val="6"/>
                <c:pt idx="0">
                  <c:v>91992.49</c:v>
                </c:pt>
                <c:pt idx="1">
                  <c:v>135495.17000000001</c:v>
                </c:pt>
                <c:pt idx="2">
                  <c:v>252665.03</c:v>
                </c:pt>
                <c:pt idx="3">
                  <c:v>0</c:v>
                </c:pt>
                <c:pt idx="4">
                  <c:v>134307.45000000001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66"/>
          <c:tx>
            <c:strRef>
              <c:f>'KPI Caluclation'!$A$16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Caluclation'!$B$16:$G$16,'KPI Caluclation'!$J$16)</c15:sqref>
                  </c15:fullRef>
                </c:ext>
              </c:extLst>
              <c:f>'KPI Caluclation'!$B$16:$G$16</c:f>
              <c:numCache>
                <c:formatCode>General</c:formatCode>
                <c:ptCount val="6"/>
                <c:pt idx="0">
                  <c:v>119943.34</c:v>
                </c:pt>
                <c:pt idx="1">
                  <c:v>156547.51999999999</c:v>
                </c:pt>
                <c:pt idx="2">
                  <c:v>256513.02</c:v>
                </c:pt>
                <c:pt idx="3">
                  <c:v>0</c:v>
                </c:pt>
                <c:pt idx="4">
                  <c:v>132602.75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67"/>
          <c:tx>
            <c:strRef>
              <c:f>'KPI Caluclation'!$A$17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Caluclation'!$B$17:$G$17,'KPI Caluclation'!$J$17)</c15:sqref>
                  </c15:fullRef>
                </c:ext>
              </c:extLst>
              <c:f>'KPI Caluclation'!$B$17:$G$17</c:f>
              <c:numCache>
                <c:formatCode>General</c:formatCode>
                <c:ptCount val="6"/>
                <c:pt idx="0">
                  <c:v>114523.71</c:v>
                </c:pt>
                <c:pt idx="1">
                  <c:v>122616.94</c:v>
                </c:pt>
                <c:pt idx="2">
                  <c:v>261776.33</c:v>
                </c:pt>
                <c:pt idx="3">
                  <c:v>0</c:v>
                </c:pt>
                <c:pt idx="4">
                  <c:v>129917.14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68"/>
          <c:tx>
            <c:strRef>
              <c:f>'KPI Caluclation'!$A$18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Caluclation'!$B$18:$G$18,'KPI Caluclation'!$J$18)</c15:sqref>
                  </c15:fullRef>
                </c:ext>
              </c:extLst>
              <c:f>'KPI Caluclation'!$B$18:$G$18</c:f>
              <c:numCache>
                <c:formatCode>General</c:formatCode>
                <c:ptCount val="6"/>
                <c:pt idx="0">
                  <c:v>78013.210000000006</c:v>
                </c:pt>
                <c:pt idx="1">
                  <c:v>121597.65</c:v>
                </c:pt>
                <c:pt idx="2">
                  <c:v>264346.15999999997</c:v>
                </c:pt>
                <c:pt idx="3">
                  <c:v>0</c:v>
                </c:pt>
                <c:pt idx="4">
                  <c:v>126993.03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69"/>
          <c:tx>
            <c:strRef>
              <c:f>'KPI Caluclation'!$A$19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Caluclation'!$B$19:$G$19,'KPI Caluclation'!$J$19)</c15:sqref>
                  </c15:fullRef>
                </c:ext>
              </c:extLst>
              <c:f>'KPI Caluclation'!$B$19:$G$19</c:f>
              <c:numCache>
                <c:formatCode>General</c:formatCode>
                <c:ptCount val="6"/>
                <c:pt idx="0">
                  <c:v>94657.26</c:v>
                </c:pt>
                <c:pt idx="1">
                  <c:v>145077.68</c:v>
                </c:pt>
                <c:pt idx="2">
                  <c:v>282574.40999999997</c:v>
                </c:pt>
                <c:pt idx="3">
                  <c:v>0</c:v>
                </c:pt>
                <c:pt idx="4">
                  <c:v>125370.47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70"/>
          <c:tx>
            <c:strRef>
              <c:f>'KPI Caluclation'!$A$20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Caluclation'!$B$20:$G$20,'KPI Caluclation'!$J$20)</c15:sqref>
                  </c15:fullRef>
                </c:ext>
              </c:extLst>
              <c:f>'KPI Caluclation'!$B$20:$G$20</c:f>
              <c:numCache>
                <c:formatCode>General</c:formatCode>
                <c:ptCount val="6"/>
                <c:pt idx="0">
                  <c:v>91749.26</c:v>
                </c:pt>
                <c:pt idx="1">
                  <c:v>114175.89</c:v>
                </c:pt>
                <c:pt idx="2">
                  <c:v>294919.67</c:v>
                </c:pt>
                <c:pt idx="3">
                  <c:v>0</c:v>
                </c:pt>
                <c:pt idx="4">
                  <c:v>124267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71"/>
          <c:tx>
            <c:strRef>
              <c:f>'KPI Caluclation'!$A$21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Caluclation'!$B$21:$G$21,'KPI Caluclation'!$J$21)</c15:sqref>
                  </c15:fullRef>
                </c:ext>
              </c:extLst>
              <c:f>'KPI Caluclation'!$B$21:$G$21</c:f>
              <c:numCache>
                <c:formatCode>General</c:formatCode>
                <c:ptCount val="6"/>
                <c:pt idx="0">
                  <c:v>86419.8</c:v>
                </c:pt>
                <c:pt idx="1">
                  <c:v>153514.21</c:v>
                </c:pt>
                <c:pt idx="2">
                  <c:v>0.1</c:v>
                </c:pt>
                <c:pt idx="3">
                  <c:v>0</c:v>
                </c:pt>
                <c:pt idx="4">
                  <c:v>122776.96000000001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72"/>
          <c:tx>
            <c:strRef>
              <c:f>'KPI Caluclation'!$A$22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Caluclation'!$B$22:$G$22,'KPI Caluclation'!$J$22)</c15:sqref>
                  </c15:fullRef>
                </c:ext>
              </c:extLst>
              <c:f>'KPI Caluclation'!$B$22:$G$22</c:f>
              <c:numCache>
                <c:formatCode>General</c:formatCode>
                <c:ptCount val="6"/>
                <c:pt idx="0">
                  <c:v>76253.960000000006</c:v>
                </c:pt>
                <c:pt idx="1">
                  <c:v>113867.4</c:v>
                </c:pt>
                <c:pt idx="2">
                  <c:v>298664.57</c:v>
                </c:pt>
                <c:pt idx="3">
                  <c:v>0</c:v>
                </c:pt>
                <c:pt idx="4">
                  <c:v>118474.13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73"/>
          <c:tx>
            <c:strRef>
              <c:f>'KPI Caluclation'!$A$23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Caluclation'!$B$23:$G$23,'KPI Caluclation'!$J$23)</c15:sqref>
                  </c15:fullRef>
                </c:ext>
              </c:extLst>
              <c:f>'KPI Caluclation'!$B$23:$G$23</c:f>
              <c:numCache>
                <c:formatCode>General</c:formatCode>
                <c:ptCount val="6"/>
                <c:pt idx="0">
                  <c:v>78389.570000000007</c:v>
                </c:pt>
                <c:pt idx="1">
                  <c:v>153773.53</c:v>
                </c:pt>
                <c:pt idx="2">
                  <c:v>299737.39</c:v>
                </c:pt>
                <c:pt idx="3">
                  <c:v>0</c:v>
                </c:pt>
                <c:pt idx="4">
                  <c:v>111313.12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74"/>
          <c:tx>
            <c:strRef>
              <c:f>'KPI Caluclation'!$A$24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Caluclation'!$B$24:$G$24,'KPI Caluclation'!$J$24)</c15:sqref>
                  </c15:fullRef>
                </c:ext>
              </c:extLst>
              <c:f>'KPI Caluclation'!$B$24:$G$24</c:f>
              <c:numCache>
                <c:formatCode>General</c:formatCode>
                <c:ptCount val="6"/>
                <c:pt idx="0">
                  <c:v>73994.66</c:v>
                </c:pt>
                <c:pt idx="1">
                  <c:v>122782.85</c:v>
                </c:pt>
                <c:pt idx="2">
                  <c:v>303319.36</c:v>
                </c:pt>
                <c:pt idx="3">
                  <c:v>0</c:v>
                </c:pt>
                <c:pt idx="4">
                  <c:v>110352.35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75"/>
          <c:tx>
            <c:strRef>
              <c:f>'KPI Caluclation'!$A$25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Caluclation'!$B$25:$G$25,'KPI Caluclation'!$J$25)</c15:sqref>
                  </c15:fullRef>
                </c:ext>
              </c:extLst>
              <c:f>'KPI Caluclation'!$B$25:$G$25</c:f>
              <c:numCache>
                <c:formatCode>General</c:formatCode>
                <c:ptCount val="6"/>
                <c:pt idx="0">
                  <c:v>67532.63</c:v>
                </c:pt>
                <c:pt idx="1">
                  <c:v>105751.13</c:v>
                </c:pt>
                <c:pt idx="2">
                  <c:v>304768.83</c:v>
                </c:pt>
                <c:pt idx="3">
                  <c:v>0</c:v>
                </c:pt>
                <c:pt idx="4">
                  <c:v>108734.09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76"/>
          <c:tx>
            <c:strRef>
              <c:f>'KPI Caluclation'!$A$26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Caluclation'!$B$26:$G$26,'KPI Caluclation'!$J$26)</c15:sqref>
                  </c15:fullRef>
                </c:ext>
              </c:extLst>
              <c:f>'KPI Caluclation'!$B$26:$G$26</c:f>
              <c:numCache>
                <c:formatCode>General</c:formatCode>
                <c:ptCount val="6"/>
                <c:pt idx="0">
                  <c:v>77044.11</c:v>
                </c:pt>
                <c:pt idx="1">
                  <c:v>99281.44</c:v>
                </c:pt>
                <c:pt idx="2">
                  <c:v>140574.91</c:v>
                </c:pt>
                <c:pt idx="3">
                  <c:v>0</c:v>
                </c:pt>
                <c:pt idx="4">
                  <c:v>108552.14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77"/>
          <c:tx>
            <c:strRef>
              <c:f>'KPI Caluclation'!$A$27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Caluclation'!$B$27:$G$27,'KPI Caluclation'!$J$27)</c15:sqref>
                  </c15:fullRef>
                </c:ext>
              </c:extLst>
              <c:f>'KPI Caluclation'!$B$27:$G$27</c:f>
              <c:numCache>
                <c:formatCode>General</c:formatCode>
                <c:ptCount val="6"/>
                <c:pt idx="0">
                  <c:v>64664.81</c:v>
                </c:pt>
                <c:pt idx="1">
                  <c:v>139553.26</c:v>
                </c:pt>
                <c:pt idx="2">
                  <c:v>137962.72</c:v>
                </c:pt>
                <c:pt idx="3">
                  <c:v>0</c:v>
                </c:pt>
                <c:pt idx="4">
                  <c:v>107404.44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78"/>
          <c:tx>
            <c:strRef>
              <c:f>'KPI Caluclation'!$A$28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Caluclation'!$B$28:$G$28,'KPI Caluclation'!$J$28)</c15:sqref>
                  </c15:fullRef>
                </c:ext>
              </c:extLst>
              <c:f>'KPI Caluclation'!$B$28:$G$28</c:f>
              <c:numCache>
                <c:formatCode>General</c:formatCode>
                <c:ptCount val="6"/>
                <c:pt idx="0">
                  <c:v>75328.97</c:v>
                </c:pt>
                <c:pt idx="1">
                  <c:v>144136.07999999999</c:v>
                </c:pt>
                <c:pt idx="2">
                  <c:v>134050.17000000001</c:v>
                </c:pt>
                <c:pt idx="3">
                  <c:v>0</c:v>
                </c:pt>
                <c:pt idx="4">
                  <c:v>105733.64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79"/>
          <c:tx>
            <c:strRef>
              <c:f>'KPI Caluclation'!$A$29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Caluclation'!$B$29:$G$29,'KPI Caluclation'!$J$29)</c15:sqref>
                  </c15:fullRef>
                </c:ext>
              </c:extLst>
              <c:f>'KPI Caluclation'!$B$29:$G$29</c:f>
              <c:numCache>
                <c:formatCode>General</c:formatCode>
                <c:ptCount val="6"/>
                <c:pt idx="0">
                  <c:v>72107.7</c:v>
                </c:pt>
                <c:pt idx="1">
                  <c:v>127864.65</c:v>
                </c:pt>
                <c:pt idx="2">
                  <c:v>353183.91</c:v>
                </c:pt>
                <c:pt idx="3">
                  <c:v>0</c:v>
                </c:pt>
                <c:pt idx="4">
                  <c:v>105008.41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80"/>
          <c:tx>
            <c:strRef>
              <c:f>'KPI Caluclation'!$A$30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Caluclation'!$B$30:$G$30,'KPI Caluclation'!$J$30)</c15:sqref>
                  </c15:fullRef>
                </c:ext>
              </c:extLst>
              <c:f>'KPI Caluclation'!$B$30:$G$30</c:f>
              <c:numCache>
                <c:formatCode>General</c:formatCode>
                <c:ptCount val="6"/>
                <c:pt idx="0">
                  <c:v>66051.62</c:v>
                </c:pt>
                <c:pt idx="1">
                  <c:v>182645.66</c:v>
                </c:pt>
                <c:pt idx="2">
                  <c:v>118148.3</c:v>
                </c:pt>
                <c:pt idx="3">
                  <c:v>0</c:v>
                </c:pt>
                <c:pt idx="4">
                  <c:v>103282.48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81"/>
          <c:tx>
            <c:strRef>
              <c:f>'KPI Caluclation'!$A$31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Caluclation'!$B$31:$G$31,'KPI Caluclation'!$J$31)</c15:sqref>
                  </c15:fullRef>
                </c:ext>
              </c:extLst>
              <c:f>'KPI Caluclation'!$B$31:$G$31</c:f>
              <c:numCache>
                <c:formatCode>General</c:formatCode>
                <c:ptCount val="6"/>
                <c:pt idx="0">
                  <c:v>65605.58</c:v>
                </c:pt>
                <c:pt idx="1">
                  <c:v>153032.16</c:v>
                </c:pt>
                <c:pt idx="2">
                  <c:v>107138.48</c:v>
                </c:pt>
                <c:pt idx="3">
                  <c:v>0</c:v>
                </c:pt>
                <c:pt idx="4">
                  <c:v>101004.74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82"/>
          <c:tx>
            <c:strRef>
              <c:f>'KPI Caluclation'!$A$32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Caluclation'!$B$32:$G$32,'KPI Caluclation'!$J$32)</c15:sqref>
                  </c15:fullRef>
                </c:ext>
              </c:extLst>
              <c:f>'KPI Caluclation'!$B$32:$G$32</c:f>
              <c:numCache>
                <c:formatCode>General</c:formatCode>
                <c:ptCount val="6"/>
                <c:pt idx="0">
                  <c:v>61994.58</c:v>
                </c:pt>
                <c:pt idx="1">
                  <c:v>115641.38</c:v>
                </c:pt>
                <c:pt idx="2">
                  <c:v>91131.34</c:v>
                </c:pt>
                <c:pt idx="3">
                  <c:v>0</c:v>
                </c:pt>
                <c:pt idx="4">
                  <c:v>99937.69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83"/>
          <c:tx>
            <c:strRef>
              <c:f>'KPI Caluclation'!$A$33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Caluclation'!$B$33:$G$33,'KPI Caluclation'!$J$33)</c15:sqref>
                  </c15:fullRef>
                </c:ext>
              </c:extLst>
              <c:f>'KPI Caluclation'!$B$33:$G$33</c:f>
              <c:numCache>
                <c:formatCode>General</c:formatCode>
                <c:ptCount val="6"/>
                <c:pt idx="0">
                  <c:v>61136.480000000003</c:v>
                </c:pt>
                <c:pt idx="1">
                  <c:v>152702.01999999999</c:v>
                </c:pt>
                <c:pt idx="2">
                  <c:v>88218.33</c:v>
                </c:pt>
                <c:pt idx="3">
                  <c:v>0</c:v>
                </c:pt>
                <c:pt idx="4">
                  <c:v>97483.66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84"/>
          <c:tx>
            <c:strRef>
              <c:f>'KPI Caluclation'!$A$34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Caluclation'!$B$34:$G$34,'KPI Caluclation'!$J$34)</c15:sqref>
                  </c15:fullRef>
                </c:ext>
              </c:extLst>
              <c:f>'KPI Caluclation'!$B$34:$G$34</c:f>
              <c:numCache>
                <c:formatCode>General</c:formatCode>
                <c:ptCount val="6"/>
                <c:pt idx="0">
                  <c:v>63408.959999999999</c:v>
                </c:pt>
                <c:pt idx="1">
                  <c:v>129219.71</c:v>
                </c:pt>
                <c:pt idx="2">
                  <c:v>46085.35</c:v>
                </c:pt>
                <c:pt idx="3">
                  <c:v>0</c:v>
                </c:pt>
                <c:pt idx="4">
                  <c:v>97427.94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85"/>
          <c:tx>
            <c:strRef>
              <c:f>'KPI Caluclation'!$A$35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Caluclation'!$B$35:$G$35,'KPI Caluclation'!$J$35)</c15:sqref>
                  </c15:fullRef>
                </c:ext>
              </c:extLst>
              <c:f>'KPI Caluclation'!$B$35:$G$35</c:f>
              <c:numCache>
                <c:formatCode>General</c:formatCode>
                <c:ptCount val="6"/>
                <c:pt idx="0">
                  <c:v>55494.05</c:v>
                </c:pt>
                <c:pt idx="1">
                  <c:v>103057.59</c:v>
                </c:pt>
                <c:pt idx="2">
                  <c:v>214634.91</c:v>
                </c:pt>
                <c:pt idx="3">
                  <c:v>0</c:v>
                </c:pt>
                <c:pt idx="4">
                  <c:v>96779.02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86"/>
          <c:tx>
            <c:strRef>
              <c:f>'KPI Caluclation'!$A$36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Caluclation'!$B$36:$G$36,'KPI Caluclation'!$J$36)</c15:sqref>
                  </c15:fullRef>
                </c:ext>
              </c:extLst>
              <c:f>'KPI Caluclation'!$B$36:$G$36</c:f>
              <c:numCache>
                <c:formatCode>General</c:formatCode>
                <c:ptCount val="6"/>
                <c:pt idx="0">
                  <c:v>46426.17</c:v>
                </c:pt>
                <c:pt idx="1">
                  <c:v>157694.01999999999</c:v>
                </c:pt>
                <c:pt idx="2">
                  <c:v>210797.77</c:v>
                </c:pt>
                <c:pt idx="3">
                  <c:v>0</c:v>
                </c:pt>
                <c:pt idx="4">
                  <c:v>96712.9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87"/>
          <c:tx>
            <c:strRef>
              <c:f>'KPI Caluclation'!$A$37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Caluclation'!$B$37:$G$37,'KPI Caluclation'!$J$37)</c15:sqref>
                  </c15:fullRef>
                </c:ext>
              </c:extLst>
              <c:f>'KPI Caluclation'!$B$37:$G$37</c:f>
              <c:numCache>
                <c:formatCode>General</c:formatCode>
                <c:ptCount val="6"/>
                <c:pt idx="0">
                  <c:v>46014.12</c:v>
                </c:pt>
                <c:pt idx="1">
                  <c:v>85047.54</c:v>
                </c:pt>
                <c:pt idx="2">
                  <c:v>205517.74</c:v>
                </c:pt>
                <c:pt idx="3">
                  <c:v>0</c:v>
                </c:pt>
                <c:pt idx="4">
                  <c:v>96479.61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88"/>
          <c:tx>
            <c:strRef>
              <c:f>'KPI Caluclation'!$A$38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Caluclation'!$B$38:$G$38,'KPI Caluclation'!$J$38)</c15:sqref>
                  </c15:fullRef>
                </c:ext>
              </c:extLst>
              <c:f>'KPI Caluclation'!$B$38:$G$38</c:f>
              <c:numCache>
                <c:formatCode>General</c:formatCode>
                <c:ptCount val="6"/>
                <c:pt idx="0">
                  <c:v>28663.86</c:v>
                </c:pt>
                <c:pt idx="1">
                  <c:v>127056.31</c:v>
                </c:pt>
                <c:pt idx="2">
                  <c:v>201126.92</c:v>
                </c:pt>
                <c:pt idx="3">
                  <c:v>0</c:v>
                </c:pt>
                <c:pt idx="4">
                  <c:v>90708.29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89"/>
          <c:tx>
            <c:strRef>
              <c:f>'KPI Caluclation'!$A$39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Caluclation'!$B$39:$G$39,'KPI Caluclation'!$J$39)</c15:sqref>
                  </c15:fullRef>
                </c:ext>
              </c:extLst>
              <c:f>'KPI Caluclation'!$B$39:$G$39</c:f>
              <c:numCache>
                <c:formatCode>General</c:formatCode>
                <c:ptCount val="6"/>
                <c:pt idx="0">
                  <c:v>44070.05</c:v>
                </c:pt>
                <c:pt idx="1">
                  <c:v>51283.24</c:v>
                </c:pt>
                <c:pt idx="2">
                  <c:v>197029.52</c:v>
                </c:pt>
                <c:pt idx="3">
                  <c:v>0</c:v>
                </c:pt>
                <c:pt idx="4">
                  <c:v>89949.24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90"/>
          <c:tx>
            <c:strRef>
              <c:f>'KPI Caluclation'!$A$40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Caluclation'!$B$40:$G$40,'KPI Caluclation'!$J$40)</c15:sqref>
                  </c15:fullRef>
                </c:ext>
              </c:extLst>
              <c:f>'KPI Caluclation'!$B$40:$G$40</c:f>
              <c:numCache>
                <c:formatCode>General</c:formatCode>
                <c:ptCount val="6"/>
                <c:pt idx="0">
                  <c:v>20229.689999999999</c:v>
                </c:pt>
                <c:pt idx="1">
                  <c:v>65948.03</c:v>
                </c:pt>
                <c:pt idx="2">
                  <c:v>185265.2</c:v>
                </c:pt>
                <c:pt idx="3">
                  <c:v>0</c:v>
                </c:pt>
                <c:pt idx="4">
                  <c:v>81229.16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91"/>
          <c:tx>
            <c:strRef>
              <c:f>'KPI Caluclation'!$A$41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Caluclation'!$B$41:$G$41,'KPI Caluclation'!$J$41)</c15:sqref>
                  </c15:fullRef>
                </c:ext>
              </c:extLst>
              <c:f>'KPI Caluclation'!$B$41:$G$41</c:f>
              <c:numCache>
                <c:formatCode>General</c:formatCode>
                <c:ptCount val="6"/>
                <c:pt idx="0">
                  <c:v>38558.61</c:v>
                </c:pt>
                <c:pt idx="1">
                  <c:v>82982.19</c:v>
                </c:pt>
                <c:pt idx="2">
                  <c:v>174999.4</c:v>
                </c:pt>
                <c:pt idx="3">
                  <c:v>0</c:v>
                </c:pt>
                <c:pt idx="4">
                  <c:v>81005.86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92"/>
          <c:tx>
            <c:strRef>
              <c:f>'KPI Caluclation'!$A$42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Caluclation'!$B$42:$G$42,'KPI Caluclation'!$J$42)</c15:sqref>
                  </c15:fullRef>
                </c:ext>
              </c:extLst>
              <c:f>'KPI Caluclation'!$B$42:$G$42</c:f>
              <c:numCache>
                <c:formatCode>General</c:formatCode>
                <c:ptCount val="6"/>
                <c:pt idx="0">
                  <c:v>28754.43</c:v>
                </c:pt>
                <c:pt idx="1">
                  <c:v>118546.15</c:v>
                </c:pt>
                <c:pt idx="2">
                  <c:v>172795.77</c:v>
                </c:pt>
                <c:pt idx="3">
                  <c:v>0</c:v>
                </c:pt>
                <c:pt idx="4">
                  <c:v>78240.009999999995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93"/>
          <c:tx>
            <c:strRef>
              <c:f>'KPI Caluclation'!$A$43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Caluclation'!$B$43:$G$43,'KPI Caluclation'!$J$43)</c15:sqref>
                  </c15:fullRef>
                </c:ext>
              </c:extLst>
              <c:f>'KPI Caluclation'!$B$43:$G$43</c:f>
              <c:numCache>
                <c:formatCode>General</c:formatCode>
                <c:ptCount val="6"/>
                <c:pt idx="0">
                  <c:v>27893.02</c:v>
                </c:pt>
                <c:pt idx="1">
                  <c:v>84710.87</c:v>
                </c:pt>
                <c:pt idx="2">
                  <c:v>164470.81</c:v>
                </c:pt>
                <c:pt idx="3">
                  <c:v>0</c:v>
                </c:pt>
                <c:pt idx="4">
                  <c:v>77798.929999999993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94"/>
          <c:tx>
            <c:strRef>
              <c:f>'KPI Caluclation'!$A$44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Caluclation'!$B$44:$G$44,'KPI Caluclation'!$J$44)</c15:sqref>
                  </c15:fullRef>
                </c:ext>
              </c:extLst>
              <c:f>'KPI Caluclation'!$B$44:$G$44</c:f>
              <c:numCache>
                <c:formatCode>General</c:formatCode>
                <c:ptCount val="6"/>
                <c:pt idx="0">
                  <c:v>23641.03</c:v>
                </c:pt>
                <c:pt idx="1">
                  <c:v>96189.73</c:v>
                </c:pt>
                <c:pt idx="2">
                  <c:v>148001.21</c:v>
                </c:pt>
                <c:pt idx="3">
                  <c:v>0</c:v>
                </c:pt>
                <c:pt idx="4">
                  <c:v>71498.59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95"/>
          <c:tx>
            <c:strRef>
              <c:f>'KPI Caluclation'!$A$45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Caluclation'!$B$45:$G$45,'KPI Caluclation'!$J$45)</c15:sqref>
                  </c15:fullRef>
                </c:ext>
              </c:extLst>
              <c:f>'KPI Caluclation'!$B$45:$G$45</c:f>
              <c:numCache>
                <c:formatCode>General</c:formatCode>
                <c:ptCount val="6"/>
                <c:pt idx="0">
                  <c:v>15505.83</c:v>
                </c:pt>
                <c:pt idx="1">
                  <c:v>127382.39999999999</c:v>
                </c:pt>
                <c:pt idx="2">
                  <c:v>35534.269999999997</c:v>
                </c:pt>
                <c:pt idx="3">
                  <c:v>0</c:v>
                </c:pt>
                <c:pt idx="4">
                  <c:v>69759.08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96"/>
          <c:tx>
            <c:strRef>
              <c:f>'KPI Caluclation'!$A$46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Caluclation'!$B$46:$G$46,'KPI Caluclation'!$J$46)</c15:sqref>
                  </c15:fullRef>
                </c:ext>
              </c:extLst>
              <c:f>'KPI Caluclation'!$B$46:$G$46</c:f>
              <c:numCache>
                <c:formatCode>General</c:formatCode>
                <c:ptCount val="6"/>
                <c:pt idx="0">
                  <c:v>22177.84</c:v>
                </c:pt>
                <c:pt idx="1">
                  <c:v>154806.24</c:v>
                </c:pt>
                <c:pt idx="2">
                  <c:v>28334.82</c:v>
                </c:pt>
                <c:pt idx="3">
                  <c:v>0</c:v>
                </c:pt>
                <c:pt idx="4">
                  <c:v>65200.43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97"/>
          <c:tx>
            <c:strRef>
              <c:f>'KPI Caluclation'!$A$47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Caluclation'!$B$47:$G$47,'KPI Caluclation'!$J$47)</c15:sqref>
                  </c15:fullRef>
                </c:ext>
              </c:extLst>
              <c:f>'KPI Caluclation'!$B$47:$G$47</c:f>
              <c:numCache>
                <c:formatCode>General</c:formatCode>
                <c:ptCount val="6"/>
                <c:pt idx="0">
                  <c:v>1000.33</c:v>
                </c:pt>
                <c:pt idx="1">
                  <c:v>124153.14</c:v>
                </c:pt>
                <c:pt idx="2">
                  <c:v>1904.03</c:v>
                </c:pt>
                <c:pt idx="3">
                  <c:v>0</c:v>
                </c:pt>
                <c:pt idx="4">
                  <c:v>64926.18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98"/>
          <c:tx>
            <c:strRef>
              <c:f>'KPI Caluclation'!$A$48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Caluclation'!$B$48:$G$48,'KPI Caluclation'!$J$48)</c15:sqref>
                  </c15:fullRef>
                </c:ext>
              </c:extLst>
              <c:f>'KPI Caluclation'!$B$48:$G$48</c:f>
              <c:numCache>
                <c:formatCode>General</c:formatCode>
                <c:ptCount val="6"/>
                <c:pt idx="0">
                  <c:v>1315.56</c:v>
                </c:pt>
                <c:pt idx="1">
                  <c:v>115816.31</c:v>
                </c:pt>
                <c:pt idx="2">
                  <c:v>297114.56</c:v>
                </c:pt>
                <c:pt idx="3">
                  <c:v>0</c:v>
                </c:pt>
                <c:pt idx="4">
                  <c:v>49490.85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99"/>
          <c:tx>
            <c:strRef>
              <c:f>'KPI Caluclation'!$A$49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Caluclation'!$B$49:$G$49,'KPI Caluclation'!$J$49)</c15:sqref>
                  </c15:fullRef>
                </c:ext>
              </c:extLst>
              <c:f>'KPI Caluclation'!$B$49:$G$49</c:f>
              <c:numCache>
                <c:formatCode>General</c:formatCode>
                <c:ptCount val="6"/>
                <c:pt idx="0">
                  <c:v>0.1</c:v>
                </c:pt>
                <c:pt idx="1">
                  <c:v>135427.01999999999</c:v>
                </c:pt>
                <c:pt idx="2">
                  <c:v>0.1</c:v>
                </c:pt>
                <c:pt idx="3">
                  <c:v>0</c:v>
                </c:pt>
                <c:pt idx="4">
                  <c:v>42559.83</c:v>
                </c:pt>
                <c:pt idx="5">
                  <c:v>0</c:v>
                </c:pt>
              </c:numCache>
            </c:numRef>
          </c:val>
          <c:smooth val="0"/>
        </c:ser>
        <c:ser>
          <c:idx val="48"/>
          <c:order val="100"/>
          <c:tx>
            <c:strRef>
              <c:f>'KPI Caluclation'!$A$50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Caluclation'!$B$50:$G$50,'KPI Caluclation'!$J$50)</c15:sqref>
                  </c15:fullRef>
                </c:ext>
              </c:extLst>
              <c:f>'KPI Caluclation'!$B$50:$G$50</c:f>
              <c:numCache>
                <c:formatCode>General</c:formatCode>
                <c:ptCount val="6"/>
                <c:pt idx="0">
                  <c:v>542.15</c:v>
                </c:pt>
                <c:pt idx="1">
                  <c:v>51743.25</c:v>
                </c:pt>
                <c:pt idx="2">
                  <c:v>0.1</c:v>
                </c:pt>
                <c:pt idx="3">
                  <c:v>0</c:v>
                </c:pt>
                <c:pt idx="4">
                  <c:v>35673.51</c:v>
                </c:pt>
                <c:pt idx="5">
                  <c:v>0</c:v>
                </c:pt>
              </c:numCache>
            </c:numRef>
          </c:val>
          <c:smooth val="0"/>
        </c:ser>
        <c:ser>
          <c:idx val="49"/>
          <c:order val="101"/>
          <c:tx>
            <c:strRef>
              <c:f>'KPI Caluclation'!$A$51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Caluclation'!$B$51:$G$51,'KPI Caluclation'!$J$51)</c15:sqref>
                  </c15:fullRef>
                </c:ext>
              </c:extLst>
              <c:f>'KPI Caluclation'!$B$51:$G$51</c:f>
              <c:numCache>
                <c:formatCode>General</c:formatCode>
                <c:ptCount val="6"/>
                <c:pt idx="0">
                  <c:v>0.1</c:v>
                </c:pt>
                <c:pt idx="1">
                  <c:v>116983.9</c:v>
                </c:pt>
                <c:pt idx="2">
                  <c:v>45173.16</c:v>
                </c:pt>
                <c:pt idx="3">
                  <c:v>0</c:v>
                </c:pt>
                <c:pt idx="4">
                  <c:v>14681.5</c:v>
                </c:pt>
                <c:pt idx="5">
                  <c:v>0</c:v>
                </c:pt>
              </c:numCache>
            </c:numRef>
          </c:val>
          <c:smooth val="0"/>
        </c:ser>
        <c:ser>
          <c:idx val="50"/>
          <c:order val="102"/>
          <c:tx>
            <c:strRef>
              <c:f>'KPI Caluclation'!$A$52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Caluclation'!$B$52:$G$52,'KPI Caluclation'!$J$52)</c15:sqref>
                  </c15:fullRef>
                </c:ext>
              </c:extLst>
              <c:f>'KPI Caluclation'!$B$52:$G$52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smooth val="0"/>
        </c:ser>
        <c:ser>
          <c:idx val="51"/>
          <c:order val="103"/>
          <c:tx>
            <c:strRef>
              <c:f>'KPI Caluclation'!$A$53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('KPI Caluclation'!$B$1:$G$1,'KPI Caluclation'!$J$1)</c15:sqref>
                  </c15:fullRef>
                </c:ext>
              </c:extLst>
              <c:f>'KPI Caluclation'!$B$1:$G$1</c:f>
              <c:strCache>
                <c:ptCount val="6"/>
                <c:pt idx="0">
                  <c:v>R&amp;D Spend</c:v>
                </c:pt>
                <c:pt idx="1">
                  <c:v>Administration</c:v>
                </c:pt>
                <c:pt idx="2">
                  <c:v>Marketing Spend</c:v>
                </c:pt>
                <c:pt idx="3">
                  <c:v>State</c:v>
                </c:pt>
                <c:pt idx="4">
                  <c:v>Profit</c:v>
                </c:pt>
                <c:pt idx="5">
                  <c:v>Month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('KPI Caluclation'!$B$53:$G$53,'KPI Caluclation'!$J$53)</c15:sqref>
                  </c15:fullRef>
                </c:ext>
              </c:extLst>
              <c:f>'KPI Caluclation'!$B$53:$G$53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88864"/>
        <c:axId val="610349904"/>
      </c:lineChart>
      <c:catAx>
        <c:axId val="458688864"/>
        <c:scaling>
          <c:orientation val="minMax"/>
        </c:scaling>
        <c:delete val="0"/>
        <c:axPos val="b"/>
        <c:numFmt formatCode="&quot;₹&quot;\ #,##0.00" sourceLinked="0"/>
        <c:majorTickMark val="out"/>
        <c:minorTickMark val="in"/>
        <c:tickLblPos val="nextTo"/>
        <c:spPr>
          <a:pattFill prst="divot">
            <a:fgClr>
              <a:schemeClr val="accent2">
                <a:lumMod val="40000"/>
                <a:lumOff val="60000"/>
              </a:schemeClr>
            </a:fgClr>
            <a:bgClr>
              <a:srgbClr val="92D050"/>
            </a:bgClr>
          </a:pattFill>
          <a:ln w="9525" cap="flat" cmpd="sng" algn="ctr">
            <a:gradFill flip="none" rotWithShape="1">
              <a:gsLst>
                <a:gs pos="2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3500000" scaled="1"/>
              <a:tileRect/>
            </a:gradFill>
            <a:round/>
            <a:headEnd type="triangle"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  <a:softEdge rad="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49904"/>
        <c:crosses val="autoZero"/>
        <c:auto val="0"/>
        <c:lblAlgn val="ctr"/>
        <c:lblOffset val="100"/>
        <c:noMultiLvlLbl val="0"/>
      </c:catAx>
      <c:valAx>
        <c:axId val="610349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888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381000</xdr:colOff>
      <xdr:row>17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</xdr:row>
      <xdr:rowOff>66675</xdr:rowOff>
    </xdr:from>
    <xdr:to>
      <xdr:col>10</xdr:col>
      <xdr:colOff>1209675</xdr:colOff>
      <xdr:row>15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5</xdr:col>
      <xdr:colOff>381000</xdr:colOff>
      <xdr:row>33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19</xdr:row>
      <xdr:rowOff>19050</xdr:rowOff>
    </xdr:from>
    <xdr:to>
      <xdr:col>10</xdr:col>
      <xdr:colOff>1323975</xdr:colOff>
      <xdr:row>33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285750</xdr:colOff>
      <xdr:row>36</xdr:row>
      <xdr:rowOff>95250</xdr:rowOff>
    </xdr:from>
    <xdr:to>
      <xdr:col>6</xdr:col>
      <xdr:colOff>57150</xdr:colOff>
      <xdr:row>50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PI_Calculatio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_Startups_dataset (Autosaved)"/>
      <sheetName val="charts"/>
      <sheetName val="KPI Summary"/>
      <sheetName val="Sheet1"/>
      <sheetName val="KPI_Calculations"/>
    </sheetNames>
    <sheetDataSet>
      <sheetData sheetId="0">
        <row r="2">
          <cell r="J2">
            <v>24</v>
          </cell>
          <cell r="L2">
            <v>8010.9137499999997</v>
          </cell>
          <cell r="N2">
            <v>4005.4568749999999</v>
          </cell>
          <cell r="O2">
            <v>2307143.16</v>
          </cell>
        </row>
        <row r="3">
          <cell r="J3">
            <v>39</v>
          </cell>
          <cell r="L3">
            <v>4917.7476919999999</v>
          </cell>
          <cell r="N3">
            <v>983.54953850000004</v>
          </cell>
          <cell r="O3">
            <v>2301505.92</v>
          </cell>
        </row>
        <row r="4">
          <cell r="J4">
            <v>36</v>
          </cell>
          <cell r="L4">
            <v>5306.9580560000004</v>
          </cell>
          <cell r="N4">
            <v>1061.391611</v>
          </cell>
          <cell r="O4">
            <v>2292605.88</v>
          </cell>
        </row>
        <row r="5">
          <cell r="J5">
            <v>21</v>
          </cell>
          <cell r="L5">
            <v>8709.6233329999995</v>
          </cell>
          <cell r="N5">
            <v>2177.4058329999998</v>
          </cell>
          <cell r="O5">
            <v>2194825.08</v>
          </cell>
        </row>
        <row r="6">
          <cell r="J6">
            <v>31</v>
          </cell>
          <cell r="L6">
            <v>5360.9045159999996</v>
          </cell>
          <cell r="N6">
            <v>1072.1809029999999</v>
          </cell>
          <cell r="O6">
            <v>1994256.48</v>
          </cell>
        </row>
        <row r="7">
          <cell r="J7">
            <v>34</v>
          </cell>
          <cell r="L7">
            <v>4617.3888239999997</v>
          </cell>
          <cell r="N7">
            <v>1154.3472059999999</v>
          </cell>
          <cell r="O7">
            <v>1883894.64</v>
          </cell>
        </row>
        <row r="8">
          <cell r="J8">
            <v>30</v>
          </cell>
          <cell r="L8">
            <v>5204.0870000000004</v>
          </cell>
          <cell r="N8">
            <v>1734.695667</v>
          </cell>
          <cell r="O8">
            <v>1873471.32</v>
          </cell>
        </row>
        <row r="9">
          <cell r="J9">
            <v>30</v>
          </cell>
          <cell r="L9">
            <v>5191.7566669999997</v>
          </cell>
          <cell r="N9">
            <v>5191.7566669999997</v>
          </cell>
          <cell r="O9">
            <v>1869032.4</v>
          </cell>
        </row>
        <row r="10">
          <cell r="J10">
            <v>33</v>
          </cell>
          <cell r="L10">
            <v>4612.4809089999999</v>
          </cell>
          <cell r="N10">
            <v>1153.1202270000001</v>
          </cell>
          <cell r="O10">
            <v>1826542.44</v>
          </cell>
        </row>
        <row r="11">
          <cell r="J11">
            <v>39</v>
          </cell>
          <cell r="L11">
            <v>3840.001538</v>
          </cell>
          <cell r="N11">
            <v>1920.000769</v>
          </cell>
          <cell r="O11">
            <v>1797120.72</v>
          </cell>
        </row>
        <row r="12">
          <cell r="J12">
            <v>40</v>
          </cell>
          <cell r="L12">
            <v>3653.05125</v>
          </cell>
          <cell r="N12">
            <v>3653.05125</v>
          </cell>
          <cell r="O12">
            <v>1753464.6</v>
          </cell>
        </row>
        <row r="13">
          <cell r="J13">
            <v>23</v>
          </cell>
          <cell r="L13">
            <v>6272.1521739999998</v>
          </cell>
          <cell r="N13">
            <v>2090.7173910000001</v>
          </cell>
          <cell r="O13">
            <v>1731114</v>
          </cell>
        </row>
        <row r="14">
          <cell r="J14">
            <v>38</v>
          </cell>
          <cell r="L14">
            <v>3725.9373679999999</v>
          </cell>
          <cell r="N14">
            <v>3725.9373679999999</v>
          </cell>
          <cell r="O14">
            <v>1699027.44</v>
          </cell>
        </row>
        <row r="15">
          <cell r="J15">
            <v>30</v>
          </cell>
          <cell r="L15">
            <v>4476.915</v>
          </cell>
          <cell r="N15">
            <v>1492.3050000000001</v>
          </cell>
          <cell r="O15">
            <v>1611689.4</v>
          </cell>
        </row>
        <row r="16">
          <cell r="J16">
            <v>38</v>
          </cell>
          <cell r="L16">
            <v>3489.546053</v>
          </cell>
          <cell r="N16">
            <v>1163.182018</v>
          </cell>
          <cell r="O16">
            <v>1591233</v>
          </cell>
        </row>
        <row r="17">
          <cell r="J17">
            <v>39</v>
          </cell>
          <cell r="L17">
            <v>3331.2087179999999</v>
          </cell>
          <cell r="N17">
            <v>3331.2087179999999</v>
          </cell>
          <cell r="O17">
            <v>1559005.68</v>
          </cell>
        </row>
        <row r="18">
          <cell r="J18">
            <v>20</v>
          </cell>
          <cell r="L18">
            <v>6349.6514999999999</v>
          </cell>
          <cell r="N18">
            <v>2116.5504999999998</v>
          </cell>
          <cell r="O18">
            <v>1523916.36</v>
          </cell>
        </row>
        <row r="19">
          <cell r="J19">
            <v>33</v>
          </cell>
          <cell r="L19">
            <v>3799.1051520000001</v>
          </cell>
          <cell r="N19">
            <v>759.82103029999996</v>
          </cell>
          <cell r="O19">
            <v>1504445.64</v>
          </cell>
        </row>
        <row r="20">
          <cell r="J20">
            <v>22</v>
          </cell>
          <cell r="L20">
            <v>5648.5</v>
          </cell>
          <cell r="N20">
            <v>1882.833333</v>
          </cell>
          <cell r="O20">
            <v>1491204</v>
          </cell>
        </row>
        <row r="21">
          <cell r="J21">
            <v>21</v>
          </cell>
          <cell r="L21">
            <v>5846.5219049999996</v>
          </cell>
          <cell r="N21">
            <v>5846.5219049999996</v>
          </cell>
          <cell r="O21">
            <v>1473323.52</v>
          </cell>
        </row>
        <row r="22">
          <cell r="J22">
            <v>27</v>
          </cell>
          <cell r="L22">
            <v>4387.9307410000001</v>
          </cell>
          <cell r="N22">
            <v>877.58614809999995</v>
          </cell>
          <cell r="O22">
            <v>1421689.56</v>
          </cell>
        </row>
        <row r="23">
          <cell r="J23">
            <v>32</v>
          </cell>
          <cell r="L23">
            <v>3478.5349999999999</v>
          </cell>
          <cell r="N23">
            <v>1159.511667</v>
          </cell>
          <cell r="O23">
            <v>1335757.44</v>
          </cell>
        </row>
        <row r="24">
          <cell r="J24">
            <v>40</v>
          </cell>
          <cell r="L24">
            <v>2758.8087500000001</v>
          </cell>
          <cell r="N24">
            <v>2758.8087500000001</v>
          </cell>
          <cell r="O24">
            <v>1324228.2</v>
          </cell>
        </row>
        <row r="25">
          <cell r="J25">
            <v>22</v>
          </cell>
          <cell r="L25">
            <v>4942.4586360000003</v>
          </cell>
          <cell r="N25">
            <v>1647.486212</v>
          </cell>
          <cell r="O25">
            <v>1304809.08</v>
          </cell>
        </row>
        <row r="26">
          <cell r="J26">
            <v>37</v>
          </cell>
          <cell r="L26">
            <v>2933.8416219999999</v>
          </cell>
          <cell r="N26">
            <v>977.94720719999998</v>
          </cell>
          <cell r="O26">
            <v>1302625.68</v>
          </cell>
        </row>
        <row r="27">
          <cell r="J27">
            <v>33</v>
          </cell>
          <cell r="L27">
            <v>3254.68</v>
          </cell>
          <cell r="N27">
            <v>1084.893333</v>
          </cell>
          <cell r="O27">
            <v>1288853.28</v>
          </cell>
        </row>
        <row r="28">
          <cell r="J28">
            <v>31</v>
          </cell>
          <cell r="L28">
            <v>3410.762581</v>
          </cell>
          <cell r="N28">
            <v>3410.762581</v>
          </cell>
          <cell r="O28">
            <v>1268803.68</v>
          </cell>
        </row>
        <row r="29">
          <cell r="J29">
            <v>29</v>
          </cell>
          <cell r="L29">
            <v>3620.9796550000001</v>
          </cell>
          <cell r="N29">
            <v>724.19593099999997</v>
          </cell>
          <cell r="O29">
            <v>1260100.92</v>
          </cell>
        </row>
        <row r="30">
          <cell r="J30">
            <v>28</v>
          </cell>
          <cell r="L30">
            <v>3688.66</v>
          </cell>
          <cell r="N30">
            <v>737.73199999999997</v>
          </cell>
          <cell r="O30">
            <v>1239389.76</v>
          </cell>
        </row>
        <row r="31">
          <cell r="J31">
            <v>23</v>
          </cell>
          <cell r="L31">
            <v>4391.5104350000001</v>
          </cell>
          <cell r="N31">
            <v>1097.8776089999999</v>
          </cell>
          <cell r="O31">
            <v>1212056.8799999999</v>
          </cell>
        </row>
        <row r="32">
          <cell r="J32">
            <v>32</v>
          </cell>
          <cell r="L32">
            <v>3123.0528129999998</v>
          </cell>
          <cell r="N32">
            <v>624.61056250000001</v>
          </cell>
          <cell r="O32">
            <v>1199252.28</v>
          </cell>
        </row>
        <row r="33">
          <cell r="J33">
            <v>21</v>
          </cell>
          <cell r="L33">
            <v>4642.0790479999996</v>
          </cell>
          <cell r="N33">
            <v>1160.5197619999999</v>
          </cell>
          <cell r="O33">
            <v>1169803.92</v>
          </cell>
        </row>
        <row r="34">
          <cell r="J34">
            <v>38</v>
          </cell>
          <cell r="L34">
            <v>2563.8931579999999</v>
          </cell>
          <cell r="N34">
            <v>512.77863160000004</v>
          </cell>
          <cell r="O34">
            <v>1169135.28</v>
          </cell>
        </row>
        <row r="35">
          <cell r="J35">
            <v>22</v>
          </cell>
          <cell r="L35">
            <v>4399.0463639999998</v>
          </cell>
          <cell r="N35">
            <v>1466.348788</v>
          </cell>
          <cell r="O35">
            <v>1161348.24</v>
          </cell>
        </row>
        <row r="36">
          <cell r="J36">
            <v>27</v>
          </cell>
          <cell r="L36">
            <v>3581.9592590000002</v>
          </cell>
          <cell r="N36">
            <v>3581.9592590000002</v>
          </cell>
          <cell r="O36">
            <v>1160554.8</v>
          </cell>
        </row>
        <row r="37">
          <cell r="J37">
            <v>20</v>
          </cell>
          <cell r="L37">
            <v>4823.9804999999997</v>
          </cell>
          <cell r="N37">
            <v>1205.9951249999999</v>
          </cell>
          <cell r="O37">
            <v>1157755.32</v>
          </cell>
        </row>
        <row r="38">
          <cell r="J38">
            <v>22</v>
          </cell>
          <cell r="L38">
            <v>4123.1040910000002</v>
          </cell>
          <cell r="N38">
            <v>4123.1040910000002</v>
          </cell>
          <cell r="O38">
            <v>1088499.48</v>
          </cell>
        </row>
        <row r="39">
          <cell r="J39">
            <v>29</v>
          </cell>
          <cell r="L39">
            <v>3101.6979310000002</v>
          </cell>
          <cell r="N39">
            <v>1550.848966</v>
          </cell>
          <cell r="O39">
            <v>1079390.8799999999</v>
          </cell>
        </row>
        <row r="40">
          <cell r="J40">
            <v>30</v>
          </cell>
          <cell r="L40">
            <v>2707.6386670000002</v>
          </cell>
          <cell r="N40">
            <v>902.54622219999999</v>
          </cell>
          <cell r="O40">
            <v>974749.92</v>
          </cell>
        </row>
        <row r="41">
          <cell r="J41">
            <v>40</v>
          </cell>
          <cell r="L41">
            <v>2025.1465000000001</v>
          </cell>
          <cell r="N41">
            <v>506.28662500000002</v>
          </cell>
          <cell r="O41">
            <v>972070.32</v>
          </cell>
        </row>
        <row r="42">
          <cell r="J42">
            <v>35</v>
          </cell>
          <cell r="L42">
            <v>2235.4288569999999</v>
          </cell>
          <cell r="N42">
            <v>2235.4288569999999</v>
          </cell>
          <cell r="O42">
            <v>938880.12</v>
          </cell>
        </row>
        <row r="43">
          <cell r="J43">
            <v>27</v>
          </cell>
          <cell r="L43">
            <v>2881.4418519999999</v>
          </cell>
          <cell r="N43">
            <v>2881.4418519999999</v>
          </cell>
          <cell r="O43">
            <v>933587.16</v>
          </cell>
        </row>
        <row r="44">
          <cell r="J44">
            <v>31</v>
          </cell>
          <cell r="L44">
            <v>2306.406129</v>
          </cell>
          <cell r="N44">
            <v>768.80204300000003</v>
          </cell>
          <cell r="O44">
            <v>857983.08</v>
          </cell>
        </row>
        <row r="45">
          <cell r="J45">
            <v>25</v>
          </cell>
          <cell r="L45">
            <v>2790.3631999999998</v>
          </cell>
          <cell r="N45">
            <v>558.07263999999998</v>
          </cell>
          <cell r="O45">
            <v>837108.96</v>
          </cell>
        </row>
        <row r="46">
          <cell r="J46">
            <v>35</v>
          </cell>
          <cell r="L46">
            <v>1862.8694290000001</v>
          </cell>
          <cell r="N46">
            <v>372.57388570000001</v>
          </cell>
          <cell r="O46">
            <v>782405.16</v>
          </cell>
        </row>
        <row r="47">
          <cell r="J47">
            <v>40</v>
          </cell>
          <cell r="L47">
            <v>1623.1545000000001</v>
          </cell>
          <cell r="N47">
            <v>324.6309</v>
          </cell>
          <cell r="O47">
            <v>779114.16</v>
          </cell>
        </row>
        <row r="48">
          <cell r="J48">
            <v>20</v>
          </cell>
          <cell r="L48">
            <v>2474.5425</v>
          </cell>
          <cell r="N48">
            <v>824.84749999999997</v>
          </cell>
          <cell r="O48">
            <v>593890.19999999995</v>
          </cell>
        </row>
        <row r="49">
          <cell r="J49">
            <v>27</v>
          </cell>
          <cell r="L49">
            <v>1576.29</v>
          </cell>
          <cell r="N49">
            <v>315.25799999999998</v>
          </cell>
          <cell r="O49">
            <v>510717.96</v>
          </cell>
        </row>
        <row r="50">
          <cell r="J50">
            <v>30</v>
          </cell>
          <cell r="L50">
            <v>1189.117</v>
          </cell>
          <cell r="N50">
            <v>1189.117</v>
          </cell>
          <cell r="O50">
            <v>428082.12</v>
          </cell>
        </row>
        <row r="51">
          <cell r="J51">
            <v>20</v>
          </cell>
          <cell r="L51">
            <v>734.07500000000005</v>
          </cell>
          <cell r="N51">
            <v>183.51875000000001</v>
          </cell>
          <cell r="O51">
            <v>176178</v>
          </cell>
        </row>
        <row r="52">
          <cell r="N52" t="str">
            <v xml:space="preserve"> </v>
          </cell>
        </row>
      </sheetData>
      <sheetData sheetId="1"/>
      <sheetData sheetId="2">
        <row r="2">
          <cell r="J2"/>
        </row>
      </sheetData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2" name="Table2" displayName="Table2" ref="A1:O53" totalsRowShown="0">
  <autoFilter ref="A1:O53"/>
  <tableColumns count="15">
    <tableColumn id="1" name="Column1"/>
    <tableColumn id="2" name="R&amp;D Spend"/>
    <tableColumn id="3" name="Administration"/>
    <tableColumn id="4" name="Marketing Spend"/>
    <tableColumn id="5" name="State"/>
    <tableColumn id="6" name="Profit"/>
    <tableColumn id="7" name="Month"/>
    <tableColumn id="8" name="New_Customers" dataDxfId="5"/>
    <tableColumn id="9" name="Churned_Customers"/>
    <tableColumn id="10" name="Total_Customers"/>
    <tableColumn id="11" name="Burn_Rate"/>
    <tableColumn id="12" name="ARPU value"/>
    <tableColumn id="13" name="LTV"/>
    <tableColumn id="14" name="LTV_CAC_Ratio "/>
    <tableColumn id="15" name="Run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6:D7" insertRow="1" totalsRowShown="0" headerRowDxfId="2" dataDxfId="3">
  <autoFilter ref="D6:D7"/>
  <tableColumns count="1">
    <tableColumn id="1" name="  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B14" totalsRowShown="0">
  <autoFilter ref="A1:B14"/>
  <tableColumns count="2">
    <tableColumn id="1" name="A (KPI)" dataDxfId="1"/>
    <tableColumn id="2" name="B (Formula / Valu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I17" sqref="I17"/>
    </sheetView>
  </sheetViews>
  <sheetFormatPr defaultRowHeight="15" x14ac:dyDescent="0.25"/>
  <cols>
    <col min="1" max="1" width="6.7109375" customWidth="1"/>
    <col min="2" max="2" width="11.85546875" customWidth="1"/>
    <col min="3" max="3" width="15.140625" customWidth="1"/>
    <col min="4" max="4" width="16.7109375" customWidth="1"/>
    <col min="5" max="5" width="11.28515625" customWidth="1"/>
    <col min="6" max="6" width="12.28515625" customWidth="1"/>
    <col min="7" max="7" width="10.7109375" customWidth="1"/>
    <col min="8" max="8" width="16" customWidth="1"/>
    <col min="9" max="9" width="17.5703125" customWidth="1"/>
    <col min="10" max="10" width="15.28515625" customWidth="1"/>
    <col min="11" max="11" width="15.7109375" customWidth="1"/>
    <col min="12" max="12" width="16" customWidth="1"/>
    <col min="13" max="13" width="13.85546875" customWidth="1"/>
    <col min="14" max="14" width="17.28515625" customWidth="1"/>
    <col min="15" max="15" width="10.42578125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16</v>
      </c>
      <c r="I1" t="s">
        <v>16</v>
      </c>
      <c r="J1" t="s">
        <v>16</v>
      </c>
      <c r="K1" t="s">
        <v>16</v>
      </c>
      <c r="L1" t="s">
        <v>16</v>
      </c>
      <c r="M1" t="s">
        <v>16</v>
      </c>
      <c r="N1" t="s">
        <v>16</v>
      </c>
      <c r="O1" t="s">
        <v>16</v>
      </c>
    </row>
    <row r="2" spans="1:18" x14ac:dyDescent="0.25">
      <c r="A2">
        <v>0</v>
      </c>
      <c r="B2">
        <v>165349.29999999999</v>
      </c>
      <c r="C2">
        <v>136897.9</v>
      </c>
      <c r="D2">
        <v>471784.2</v>
      </c>
      <c r="E2" t="s">
        <v>14</v>
      </c>
      <c r="F2">
        <v>192261.93</v>
      </c>
      <c r="H2" s="7"/>
      <c r="Q2" t="s">
        <v>16</v>
      </c>
      <c r="R2" t="s">
        <v>16</v>
      </c>
    </row>
    <row r="3" spans="1:18" x14ac:dyDescent="0.25">
      <c r="A3">
        <v>1</v>
      </c>
      <c r="B3">
        <v>162597.79999999999</v>
      </c>
      <c r="C3">
        <v>151377.69</v>
      </c>
      <c r="D3">
        <v>443898.63</v>
      </c>
      <c r="E3" t="s">
        <v>17</v>
      </c>
      <c r="F3">
        <v>191792.16</v>
      </c>
    </row>
    <row r="4" spans="1:18" x14ac:dyDescent="0.25">
      <c r="A4">
        <v>2</v>
      </c>
      <c r="B4">
        <v>153441.60999999999</v>
      </c>
      <c r="C4">
        <v>101145.65</v>
      </c>
      <c r="D4">
        <v>407934.64</v>
      </c>
      <c r="E4" t="s">
        <v>19</v>
      </c>
      <c r="F4">
        <v>191050.49</v>
      </c>
    </row>
    <row r="5" spans="1:18" x14ac:dyDescent="0.25">
      <c r="A5">
        <v>3</v>
      </c>
      <c r="B5">
        <v>144372.51</v>
      </c>
      <c r="C5">
        <v>118671.95</v>
      </c>
      <c r="D5">
        <v>383199.72</v>
      </c>
      <c r="E5" t="s">
        <v>14</v>
      </c>
      <c r="F5">
        <v>182902.09</v>
      </c>
    </row>
    <row r="6" spans="1:18" x14ac:dyDescent="0.25">
      <c r="A6">
        <v>4</v>
      </c>
      <c r="B6">
        <v>142107.44</v>
      </c>
      <c r="C6">
        <v>91391.87</v>
      </c>
      <c r="D6">
        <v>366168.52</v>
      </c>
      <c r="E6" t="s">
        <v>19</v>
      </c>
      <c r="F6">
        <v>166188.04</v>
      </c>
    </row>
    <row r="7" spans="1:18" x14ac:dyDescent="0.25">
      <c r="A7">
        <v>5</v>
      </c>
      <c r="B7">
        <v>131877</v>
      </c>
      <c r="C7">
        <v>99814.81</v>
      </c>
      <c r="D7">
        <v>362861.46</v>
      </c>
      <c r="E7" t="s">
        <v>14</v>
      </c>
      <c r="F7">
        <v>156991.22</v>
      </c>
    </row>
    <row r="8" spans="1:18" x14ac:dyDescent="0.25">
      <c r="A8">
        <v>6</v>
      </c>
      <c r="B8">
        <v>134615.56</v>
      </c>
      <c r="C8">
        <v>147198.97</v>
      </c>
      <c r="D8">
        <v>127716.92</v>
      </c>
      <c r="E8" t="s">
        <v>17</v>
      </c>
      <c r="F8">
        <v>156122.60999999999</v>
      </c>
    </row>
    <row r="9" spans="1:18" x14ac:dyDescent="0.25">
      <c r="A9">
        <v>7</v>
      </c>
      <c r="B9">
        <v>130298.23</v>
      </c>
      <c r="C9">
        <v>145530.16</v>
      </c>
      <c r="D9">
        <v>323876.78000000003</v>
      </c>
      <c r="E9" t="s">
        <v>19</v>
      </c>
      <c r="F9">
        <v>155752.70000000001</v>
      </c>
    </row>
    <row r="10" spans="1:18" x14ac:dyDescent="0.25">
      <c r="A10">
        <v>8</v>
      </c>
      <c r="B10">
        <v>120542.62</v>
      </c>
      <c r="C10">
        <v>148719.04999999999</v>
      </c>
      <c r="D10">
        <v>311613.39</v>
      </c>
      <c r="E10" t="s">
        <v>14</v>
      </c>
      <c r="F10">
        <v>152211.87</v>
      </c>
    </row>
    <row r="11" spans="1:18" x14ac:dyDescent="0.25">
      <c r="A11">
        <v>9</v>
      </c>
      <c r="B11">
        <v>123334.98</v>
      </c>
      <c r="C11">
        <v>108679.27</v>
      </c>
      <c r="D11">
        <v>304981.71999999997</v>
      </c>
      <c r="E11" t="s">
        <v>17</v>
      </c>
      <c r="F11">
        <v>149760.06</v>
      </c>
    </row>
    <row r="12" spans="1:18" x14ac:dyDescent="0.25">
      <c r="A12">
        <v>10</v>
      </c>
      <c r="B12">
        <v>101913.18</v>
      </c>
      <c r="C12">
        <v>110594.21</v>
      </c>
      <c r="D12">
        <v>229161.05</v>
      </c>
      <c r="E12" t="s">
        <v>19</v>
      </c>
      <c r="F12">
        <v>146122.04999999999</v>
      </c>
    </row>
    <row r="13" spans="1:18" x14ac:dyDescent="0.25">
      <c r="A13">
        <v>11</v>
      </c>
      <c r="B13">
        <v>100672.06</v>
      </c>
      <c r="C13">
        <v>91790.71</v>
      </c>
      <c r="D13">
        <v>249744.65</v>
      </c>
      <c r="E13" t="s">
        <v>17</v>
      </c>
      <c r="F13">
        <v>144259.5</v>
      </c>
    </row>
    <row r="14" spans="1:18" x14ac:dyDescent="0.25">
      <c r="A14">
        <v>12</v>
      </c>
      <c r="B14">
        <v>93863.85</v>
      </c>
      <c r="C14">
        <v>127320.48</v>
      </c>
      <c r="D14">
        <v>249839.54</v>
      </c>
      <c r="E14" t="s">
        <v>19</v>
      </c>
      <c r="F14">
        <v>141585.62</v>
      </c>
    </row>
    <row r="15" spans="1:18" x14ac:dyDescent="0.25">
      <c r="A15">
        <v>13</v>
      </c>
      <c r="B15">
        <v>91992.49</v>
      </c>
      <c r="C15">
        <v>135495.17000000001</v>
      </c>
      <c r="D15">
        <v>252665.03</v>
      </c>
      <c r="E15" t="s">
        <v>17</v>
      </c>
      <c r="F15">
        <v>134307.45000000001</v>
      </c>
    </row>
    <row r="16" spans="1:18" x14ac:dyDescent="0.25">
      <c r="A16">
        <v>14</v>
      </c>
      <c r="B16">
        <v>119943.34</v>
      </c>
      <c r="C16">
        <v>156547.51999999999</v>
      </c>
      <c r="D16">
        <v>256513.02</v>
      </c>
      <c r="E16" t="s">
        <v>19</v>
      </c>
      <c r="F16">
        <v>132602.75</v>
      </c>
    </row>
    <row r="17" spans="1:6" x14ac:dyDescent="0.25">
      <c r="A17">
        <v>15</v>
      </c>
      <c r="B17">
        <v>114523.71</v>
      </c>
      <c r="C17">
        <v>122616.94</v>
      </c>
      <c r="D17">
        <v>261776.33</v>
      </c>
      <c r="E17" t="s">
        <v>14</v>
      </c>
      <c r="F17">
        <v>129917.14</v>
      </c>
    </row>
    <row r="18" spans="1:6" x14ac:dyDescent="0.25">
      <c r="A18">
        <v>16</v>
      </c>
      <c r="B18">
        <v>78013.210000000006</v>
      </c>
      <c r="C18">
        <v>121597.65</v>
      </c>
      <c r="D18">
        <v>264346.15999999997</v>
      </c>
      <c r="E18" t="s">
        <v>17</v>
      </c>
      <c r="F18">
        <v>126993.03</v>
      </c>
    </row>
    <row r="19" spans="1:6" x14ac:dyDescent="0.25">
      <c r="A19">
        <v>17</v>
      </c>
      <c r="B19">
        <v>94657.26</v>
      </c>
      <c r="C19">
        <v>145077.68</v>
      </c>
      <c r="D19">
        <v>282574.40999999997</v>
      </c>
      <c r="E19" t="s">
        <v>14</v>
      </c>
      <c r="F19">
        <v>125370.47</v>
      </c>
    </row>
    <row r="20" spans="1:6" x14ac:dyDescent="0.25">
      <c r="A20">
        <v>18</v>
      </c>
      <c r="B20">
        <v>91749.26</v>
      </c>
      <c r="C20">
        <v>114175.89</v>
      </c>
      <c r="D20">
        <v>294919.67</v>
      </c>
      <c r="E20" t="s">
        <v>19</v>
      </c>
      <c r="F20">
        <v>124267</v>
      </c>
    </row>
    <row r="21" spans="1:6" x14ac:dyDescent="0.25">
      <c r="A21">
        <v>19</v>
      </c>
      <c r="B21">
        <v>86419.8</v>
      </c>
      <c r="C21">
        <v>153514.21</v>
      </c>
      <c r="D21">
        <v>0.1</v>
      </c>
      <c r="E21" t="s">
        <v>14</v>
      </c>
      <c r="F21">
        <v>122776.96000000001</v>
      </c>
    </row>
    <row r="22" spans="1:6" x14ac:dyDescent="0.25">
      <c r="A22">
        <v>20</v>
      </c>
      <c r="B22">
        <v>76253.960000000006</v>
      </c>
      <c r="C22">
        <v>113867.4</v>
      </c>
      <c r="D22">
        <v>298664.57</v>
      </c>
      <c r="E22" t="s">
        <v>17</v>
      </c>
      <c r="F22">
        <v>118474.13</v>
      </c>
    </row>
    <row r="23" spans="1:6" x14ac:dyDescent="0.25">
      <c r="A23">
        <v>21</v>
      </c>
      <c r="B23">
        <v>78389.570000000007</v>
      </c>
      <c r="C23">
        <v>153773.53</v>
      </c>
      <c r="D23">
        <v>299737.39</v>
      </c>
      <c r="E23" t="s">
        <v>14</v>
      </c>
      <c r="F23">
        <v>111313.12</v>
      </c>
    </row>
    <row r="24" spans="1:6" x14ac:dyDescent="0.25">
      <c r="A24">
        <v>22</v>
      </c>
      <c r="B24">
        <v>73994.66</v>
      </c>
      <c r="C24">
        <v>122782.85</v>
      </c>
      <c r="D24">
        <v>303319.36</v>
      </c>
      <c r="E24" t="s">
        <v>19</v>
      </c>
      <c r="F24">
        <v>110352.35</v>
      </c>
    </row>
    <row r="25" spans="1:6" x14ac:dyDescent="0.25">
      <c r="A25">
        <v>23</v>
      </c>
      <c r="B25">
        <v>67532.63</v>
      </c>
      <c r="C25">
        <v>105751.13</v>
      </c>
      <c r="D25">
        <v>304768.83</v>
      </c>
      <c r="E25" t="s">
        <v>19</v>
      </c>
      <c r="F25">
        <v>108734.09</v>
      </c>
    </row>
    <row r="26" spans="1:6" x14ac:dyDescent="0.25">
      <c r="A26">
        <v>24</v>
      </c>
      <c r="B26">
        <v>77044.11</v>
      </c>
      <c r="C26">
        <v>99281.44</v>
      </c>
      <c r="D26">
        <v>140574.91</v>
      </c>
      <c r="E26" t="s">
        <v>14</v>
      </c>
      <c r="F26">
        <v>108552.14</v>
      </c>
    </row>
    <row r="27" spans="1:6" x14ac:dyDescent="0.25">
      <c r="A27">
        <v>25</v>
      </c>
      <c r="B27">
        <v>64664.81</v>
      </c>
      <c r="C27">
        <v>139553.26</v>
      </c>
      <c r="D27">
        <v>137962.72</v>
      </c>
      <c r="E27" t="s">
        <v>17</v>
      </c>
      <c r="F27">
        <v>107404.44</v>
      </c>
    </row>
    <row r="28" spans="1:6" x14ac:dyDescent="0.25">
      <c r="A28">
        <v>26</v>
      </c>
      <c r="B28">
        <v>75328.97</v>
      </c>
      <c r="C28">
        <v>144136.07999999999</v>
      </c>
      <c r="D28">
        <v>134050.17000000001</v>
      </c>
      <c r="E28" t="s">
        <v>19</v>
      </c>
      <c r="F28">
        <v>105733.64</v>
      </c>
    </row>
    <row r="29" spans="1:6" x14ac:dyDescent="0.25">
      <c r="A29">
        <v>27</v>
      </c>
      <c r="B29">
        <v>72107.7</v>
      </c>
      <c r="C29">
        <v>127864.65</v>
      </c>
      <c r="D29">
        <v>353183.91</v>
      </c>
      <c r="E29" t="s">
        <v>14</v>
      </c>
      <c r="F29">
        <v>105008.41</v>
      </c>
    </row>
    <row r="30" spans="1:6" x14ac:dyDescent="0.25">
      <c r="A30">
        <v>28</v>
      </c>
      <c r="B30">
        <v>66051.62</v>
      </c>
      <c r="C30">
        <v>182645.66</v>
      </c>
      <c r="D30">
        <v>118148.3</v>
      </c>
      <c r="E30" t="s">
        <v>19</v>
      </c>
      <c r="F30">
        <v>103282.48</v>
      </c>
    </row>
    <row r="31" spans="1:6" x14ac:dyDescent="0.25">
      <c r="A31">
        <v>29</v>
      </c>
      <c r="B31">
        <v>65605.58</v>
      </c>
      <c r="C31">
        <v>153032.16</v>
      </c>
      <c r="D31">
        <v>107138.48</v>
      </c>
      <c r="E31" t="s">
        <v>14</v>
      </c>
      <c r="F31">
        <v>101004.74</v>
      </c>
    </row>
    <row r="32" spans="1:6" x14ac:dyDescent="0.25">
      <c r="A32">
        <v>30</v>
      </c>
      <c r="B32">
        <v>61994.58</v>
      </c>
      <c r="C32">
        <v>115641.38</v>
      </c>
      <c r="D32">
        <v>91131.34</v>
      </c>
      <c r="E32" t="s">
        <v>19</v>
      </c>
      <c r="F32">
        <v>99937.69</v>
      </c>
    </row>
    <row r="33" spans="1:6" x14ac:dyDescent="0.25">
      <c r="A33">
        <v>31</v>
      </c>
      <c r="B33">
        <v>61136.480000000003</v>
      </c>
      <c r="C33">
        <v>152702.01999999999</v>
      </c>
      <c r="D33">
        <v>88218.33</v>
      </c>
      <c r="E33" t="s">
        <v>14</v>
      </c>
      <c r="F33">
        <v>97483.66</v>
      </c>
    </row>
    <row r="34" spans="1:6" x14ac:dyDescent="0.25">
      <c r="A34">
        <v>32</v>
      </c>
      <c r="B34">
        <v>63408.959999999999</v>
      </c>
      <c r="C34">
        <v>129219.71</v>
      </c>
      <c r="D34">
        <v>46085.35</v>
      </c>
      <c r="E34" t="s">
        <v>17</v>
      </c>
      <c r="F34">
        <v>97427.94</v>
      </c>
    </row>
    <row r="35" spans="1:6" x14ac:dyDescent="0.25">
      <c r="A35">
        <v>33</v>
      </c>
      <c r="B35">
        <v>55494.05</v>
      </c>
      <c r="C35">
        <v>103057.59</v>
      </c>
      <c r="D35">
        <v>214634.91</v>
      </c>
      <c r="E35" t="s">
        <v>19</v>
      </c>
      <c r="F35">
        <v>96779.02</v>
      </c>
    </row>
    <row r="36" spans="1:6" x14ac:dyDescent="0.25">
      <c r="A36">
        <v>34</v>
      </c>
      <c r="B36">
        <v>46426.17</v>
      </c>
      <c r="C36">
        <v>157694.01999999999</v>
      </c>
      <c r="D36">
        <v>210797.77</v>
      </c>
      <c r="E36" t="s">
        <v>17</v>
      </c>
      <c r="F36">
        <v>96712.9</v>
      </c>
    </row>
    <row r="37" spans="1:6" x14ac:dyDescent="0.25">
      <c r="A37">
        <v>35</v>
      </c>
      <c r="B37">
        <v>46014.12</v>
      </c>
      <c r="C37">
        <v>85047.54</v>
      </c>
      <c r="D37">
        <v>205517.74</v>
      </c>
      <c r="E37" t="s">
        <v>14</v>
      </c>
      <c r="F37">
        <v>96479.61</v>
      </c>
    </row>
    <row r="38" spans="1:6" x14ac:dyDescent="0.25">
      <c r="A38">
        <v>36</v>
      </c>
      <c r="B38">
        <v>28663.86</v>
      </c>
      <c r="C38">
        <v>127056.31</v>
      </c>
      <c r="D38">
        <v>201126.92</v>
      </c>
      <c r="E38" t="s">
        <v>19</v>
      </c>
      <c r="F38">
        <v>90708.29</v>
      </c>
    </row>
    <row r="39" spans="1:6" x14ac:dyDescent="0.25">
      <c r="A39">
        <v>37</v>
      </c>
      <c r="B39">
        <v>44070.05</v>
      </c>
      <c r="C39">
        <v>51283.24</v>
      </c>
      <c r="D39">
        <v>197029.52</v>
      </c>
      <c r="E39" t="s">
        <v>17</v>
      </c>
      <c r="F39">
        <v>89949.24</v>
      </c>
    </row>
    <row r="40" spans="1:6" x14ac:dyDescent="0.25">
      <c r="A40">
        <v>38</v>
      </c>
      <c r="B40">
        <v>20229.689999999999</v>
      </c>
      <c r="C40">
        <v>65948.03</v>
      </c>
      <c r="D40">
        <v>185265.2</v>
      </c>
      <c r="E40" t="s">
        <v>14</v>
      </c>
      <c r="F40">
        <v>81229.16</v>
      </c>
    </row>
    <row r="41" spans="1:6" x14ac:dyDescent="0.25">
      <c r="A41">
        <v>39</v>
      </c>
      <c r="B41">
        <v>38558.61</v>
      </c>
      <c r="C41">
        <v>82982.19</v>
      </c>
      <c r="D41">
        <v>174999.4</v>
      </c>
      <c r="E41" t="s">
        <v>17</v>
      </c>
      <c r="F41">
        <v>81005.86</v>
      </c>
    </row>
    <row r="42" spans="1:6" x14ac:dyDescent="0.25">
      <c r="A42">
        <v>40</v>
      </c>
      <c r="B42">
        <v>28754.43</v>
      </c>
      <c r="C42">
        <v>118546.15</v>
      </c>
      <c r="D42">
        <v>172795.77</v>
      </c>
      <c r="E42" t="s">
        <v>17</v>
      </c>
      <c r="F42">
        <v>78240.009999999995</v>
      </c>
    </row>
    <row r="43" spans="1:6" x14ac:dyDescent="0.25">
      <c r="A43">
        <v>41</v>
      </c>
      <c r="B43">
        <v>27893.02</v>
      </c>
      <c r="C43">
        <v>84710.87</v>
      </c>
      <c r="D43">
        <v>164470.81</v>
      </c>
      <c r="E43" t="s">
        <v>19</v>
      </c>
      <c r="F43">
        <v>77798.929999999993</v>
      </c>
    </row>
    <row r="44" spans="1:6" x14ac:dyDescent="0.25">
      <c r="A44">
        <v>42</v>
      </c>
      <c r="B44">
        <v>23641.03</v>
      </c>
      <c r="C44">
        <v>96189.73</v>
      </c>
      <c r="D44">
        <v>148001.21</v>
      </c>
      <c r="E44" t="s">
        <v>17</v>
      </c>
      <c r="F44">
        <v>71498.59</v>
      </c>
    </row>
    <row r="45" spans="1:6" x14ac:dyDescent="0.25">
      <c r="A45">
        <v>43</v>
      </c>
      <c r="B45">
        <v>15505.83</v>
      </c>
      <c r="C45">
        <v>127382.39999999999</v>
      </c>
      <c r="D45">
        <v>35534.269999999997</v>
      </c>
      <c r="E45" t="s">
        <v>14</v>
      </c>
      <c r="F45">
        <v>69759.08</v>
      </c>
    </row>
    <row r="46" spans="1:6" x14ac:dyDescent="0.25">
      <c r="A46">
        <v>44</v>
      </c>
      <c r="B46">
        <v>22177.84</v>
      </c>
      <c r="C46">
        <v>154806.24</v>
      </c>
      <c r="D46">
        <v>28334.82</v>
      </c>
      <c r="E46" t="s">
        <v>17</v>
      </c>
      <c r="F46">
        <v>65200.43</v>
      </c>
    </row>
    <row r="47" spans="1:6" x14ac:dyDescent="0.25">
      <c r="A47">
        <v>45</v>
      </c>
      <c r="B47">
        <v>1000.33</v>
      </c>
      <c r="C47">
        <v>124153.14</v>
      </c>
      <c r="D47">
        <v>1904.03</v>
      </c>
      <c r="E47" t="s">
        <v>14</v>
      </c>
      <c r="F47">
        <v>64926.18</v>
      </c>
    </row>
    <row r="48" spans="1:6" x14ac:dyDescent="0.25">
      <c r="A48">
        <v>46</v>
      </c>
      <c r="B48">
        <v>1315.56</v>
      </c>
      <c r="C48">
        <v>115816.31</v>
      </c>
      <c r="D48">
        <v>297114.56</v>
      </c>
      <c r="E48" t="s">
        <v>19</v>
      </c>
      <c r="F48">
        <v>49490.85</v>
      </c>
    </row>
    <row r="49" spans="1:6" x14ac:dyDescent="0.25">
      <c r="A49">
        <v>47</v>
      </c>
      <c r="B49">
        <v>0.1</v>
      </c>
      <c r="C49">
        <v>135427.01999999999</v>
      </c>
      <c r="D49">
        <v>0.1</v>
      </c>
      <c r="E49" t="s">
        <v>17</v>
      </c>
      <c r="F49">
        <v>42559.83</v>
      </c>
    </row>
    <row r="50" spans="1:6" x14ac:dyDescent="0.25">
      <c r="A50">
        <v>48</v>
      </c>
      <c r="B50">
        <v>542.15</v>
      </c>
      <c r="C50">
        <v>51743.25</v>
      </c>
      <c r="D50">
        <v>0.1</v>
      </c>
      <c r="E50" t="s">
        <v>14</v>
      </c>
      <c r="F50">
        <v>35673.51</v>
      </c>
    </row>
    <row r="51" spans="1:6" x14ac:dyDescent="0.25">
      <c r="A51">
        <v>49</v>
      </c>
      <c r="B51">
        <v>0.1</v>
      </c>
      <c r="C51">
        <v>116983.9</v>
      </c>
      <c r="D51">
        <v>45173.16</v>
      </c>
      <c r="E51" t="s">
        <v>17</v>
      </c>
      <c r="F51">
        <v>14681.5</v>
      </c>
    </row>
    <row r="79" spans="14:14" x14ac:dyDescent="0.25">
      <c r="N79" t="s">
        <v>16</v>
      </c>
    </row>
    <row r="80" spans="14:14" x14ac:dyDescent="0.25">
      <c r="N80" t="s">
        <v>16</v>
      </c>
    </row>
    <row r="81" spans="14:14" x14ac:dyDescent="0.25">
      <c r="N81" t="s">
        <v>16</v>
      </c>
    </row>
    <row r="82" spans="14:14" x14ac:dyDescent="0.25">
      <c r="N8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2"/>
  <sheetViews>
    <sheetView workbookViewId="0">
      <selection activeCell="J4" sqref="A2:O53"/>
    </sheetView>
  </sheetViews>
  <sheetFormatPr defaultRowHeight="15" x14ac:dyDescent="0.25"/>
  <cols>
    <col min="1" max="1" width="11" customWidth="1"/>
    <col min="2" max="2" width="13.140625" customWidth="1"/>
    <col min="3" max="3" width="16.42578125" customWidth="1"/>
    <col min="4" max="4" width="18.28515625" customWidth="1"/>
    <col min="8" max="8" width="17.7109375" customWidth="1"/>
    <col min="9" max="9" width="21.140625" customWidth="1"/>
    <col min="10" max="10" width="18" customWidth="1"/>
    <col min="11" max="11" width="12.28515625" customWidth="1"/>
    <col min="12" max="12" width="13.42578125" customWidth="1"/>
    <col min="14" max="14" width="16.85546875" customWidth="1"/>
    <col min="15" max="15" width="11" customWidth="1"/>
  </cols>
  <sheetData>
    <row r="1" spans="1:15" x14ac:dyDescent="0.25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165349.29999999999</v>
      </c>
      <c r="C2">
        <v>136897.9</v>
      </c>
      <c r="D2">
        <v>471784.2</v>
      </c>
      <c r="E2" t="s">
        <v>14</v>
      </c>
      <c r="F2">
        <v>192261.93</v>
      </c>
      <c r="G2" t="s">
        <v>15</v>
      </c>
      <c r="H2" s="7">
        <f>IF(ROW()=2, C2, C2 - C1 + D1)</f>
        <v>136897.9</v>
      </c>
      <c r="I2">
        <f>ROUND(J2 * 0.05, 0)</f>
        <v>1</v>
      </c>
      <c r="J2">
        <v>24</v>
      </c>
      <c r="K2">
        <f>SUM(A2:C2) - F2</f>
        <v>109985.26999999996</v>
      </c>
      <c r="L2">
        <f>F2 / J2</f>
        <v>8010.9137499999997</v>
      </c>
      <c r="M2">
        <f>K2 * 12</f>
        <v>1319823.2399999995</v>
      </c>
      <c r="N2">
        <f>IF(L2=0, 0, M2 / L2)</f>
        <v>164.75314566955606</v>
      </c>
      <c r="O2">
        <f>F2 * 12</f>
        <v>2307143.16</v>
      </c>
    </row>
    <row r="3" spans="1:15" x14ac:dyDescent="0.25">
      <c r="A3">
        <v>1</v>
      </c>
      <c r="B3">
        <v>162597.79999999999</v>
      </c>
      <c r="C3">
        <v>151377.69</v>
      </c>
      <c r="D3">
        <v>443898.63</v>
      </c>
      <c r="E3" t="s">
        <v>17</v>
      </c>
      <c r="F3">
        <v>191792.16</v>
      </c>
      <c r="G3" t="s">
        <v>18</v>
      </c>
      <c r="H3" s="7">
        <f t="shared" ref="H3:H51" si="0">IF(ROW()=2, C3, C3 - C2 + D2)</f>
        <v>486263.99</v>
      </c>
      <c r="I3">
        <f t="shared" ref="I3:I51" si="1">ROUND(J3 * 0.05, 0)</f>
        <v>2</v>
      </c>
      <c r="J3">
        <v>36</v>
      </c>
      <c r="K3">
        <f t="shared" ref="K3:K51" si="2">SUM(A3:C3) - F3</f>
        <v>122184.32999999999</v>
      </c>
      <c r="L3">
        <f t="shared" ref="L3:L51" si="3">F3 / J3</f>
        <v>5327.56</v>
      </c>
      <c r="M3">
        <f t="shared" ref="M3:M51" si="4">K3 * 12</f>
        <v>1466211.96</v>
      </c>
      <c r="N3">
        <f t="shared" ref="N3:N51" si="5">IF(L3=0, 0, M3 / L3)</f>
        <v>275.21266020467152</v>
      </c>
      <c r="O3">
        <f t="shared" ref="O3:O51" si="6">F3 * 12</f>
        <v>2301505.92</v>
      </c>
    </row>
    <row r="4" spans="1:15" x14ac:dyDescent="0.25">
      <c r="A4">
        <v>2</v>
      </c>
      <c r="B4">
        <v>153441.60999999999</v>
      </c>
      <c r="C4">
        <v>101145.65</v>
      </c>
      <c r="D4">
        <v>407934.64</v>
      </c>
      <c r="E4" t="s">
        <v>19</v>
      </c>
      <c r="F4">
        <v>191050.49</v>
      </c>
      <c r="G4" t="s">
        <v>20</v>
      </c>
      <c r="H4" s="7">
        <f t="shared" si="0"/>
        <v>393666.58999999997</v>
      </c>
      <c r="I4">
        <f t="shared" si="1"/>
        <v>3</v>
      </c>
      <c r="J4">
        <v>54</v>
      </c>
      <c r="K4">
        <f t="shared" si="2"/>
        <v>63538.76999999999</v>
      </c>
      <c r="L4">
        <f t="shared" si="3"/>
        <v>3537.9720370370369</v>
      </c>
      <c r="M4">
        <f t="shared" si="4"/>
        <v>762465.23999999987</v>
      </c>
      <c r="N4">
        <f t="shared" si="5"/>
        <v>215.50911991903288</v>
      </c>
      <c r="O4">
        <f t="shared" si="6"/>
        <v>2292605.88</v>
      </c>
    </row>
    <row r="5" spans="1:15" x14ac:dyDescent="0.25">
      <c r="A5">
        <v>3</v>
      </c>
      <c r="B5">
        <v>144372.51</v>
      </c>
      <c r="C5">
        <v>118671.95</v>
      </c>
      <c r="D5">
        <v>383199.72</v>
      </c>
      <c r="E5" t="s">
        <v>14</v>
      </c>
      <c r="F5">
        <v>182902.09</v>
      </c>
      <c r="G5" t="s">
        <v>21</v>
      </c>
      <c r="H5" s="7">
        <f t="shared" si="0"/>
        <v>425460.94</v>
      </c>
      <c r="I5">
        <f t="shared" si="1"/>
        <v>4</v>
      </c>
      <c r="J5">
        <v>70</v>
      </c>
      <c r="K5">
        <f t="shared" si="2"/>
        <v>80145.370000000024</v>
      </c>
      <c r="L5">
        <f t="shared" si="3"/>
        <v>2612.8870000000002</v>
      </c>
      <c r="M5">
        <f t="shared" si="4"/>
        <v>961744.44000000029</v>
      </c>
      <c r="N5">
        <f t="shared" si="5"/>
        <v>368.07731830729773</v>
      </c>
      <c r="O5">
        <f t="shared" si="6"/>
        <v>2194825.08</v>
      </c>
    </row>
    <row r="6" spans="1:15" x14ac:dyDescent="0.25">
      <c r="A6">
        <v>4</v>
      </c>
      <c r="B6">
        <v>142107.44</v>
      </c>
      <c r="C6">
        <v>91391.87</v>
      </c>
      <c r="D6">
        <v>366168.52</v>
      </c>
      <c r="E6" t="s">
        <v>19</v>
      </c>
      <c r="F6">
        <v>166188.04</v>
      </c>
      <c r="G6" t="s">
        <v>22</v>
      </c>
      <c r="H6" s="7">
        <f t="shared" si="0"/>
        <v>355919.63999999996</v>
      </c>
      <c r="I6">
        <f t="shared" si="1"/>
        <v>4</v>
      </c>
      <c r="J6">
        <v>85</v>
      </c>
      <c r="K6">
        <f t="shared" si="2"/>
        <v>67315.26999999999</v>
      </c>
      <c r="L6">
        <f t="shared" si="3"/>
        <v>1955.1534117647059</v>
      </c>
      <c r="M6">
        <f t="shared" si="4"/>
        <v>807783.23999999987</v>
      </c>
      <c r="N6">
        <f t="shared" si="5"/>
        <v>413.15593709390873</v>
      </c>
      <c r="O6">
        <f t="shared" si="6"/>
        <v>1994256.48</v>
      </c>
    </row>
    <row r="7" spans="1:15" x14ac:dyDescent="0.25">
      <c r="A7">
        <v>5</v>
      </c>
      <c r="B7">
        <v>131877</v>
      </c>
      <c r="C7">
        <v>99814.81</v>
      </c>
      <c r="D7">
        <v>362861.46</v>
      </c>
      <c r="E7" t="s">
        <v>14</v>
      </c>
      <c r="F7">
        <v>156991.22</v>
      </c>
      <c r="G7" t="s">
        <v>23</v>
      </c>
      <c r="H7" s="7">
        <f t="shared" si="0"/>
        <v>374591.46</v>
      </c>
      <c r="I7">
        <f t="shared" si="1"/>
        <v>5</v>
      </c>
      <c r="J7">
        <v>95</v>
      </c>
      <c r="K7">
        <f t="shared" si="2"/>
        <v>74705.59</v>
      </c>
      <c r="L7">
        <f t="shared" si="3"/>
        <v>1652.5391578947369</v>
      </c>
      <c r="M7">
        <f t="shared" si="4"/>
        <v>896467.08</v>
      </c>
      <c r="N7">
        <f t="shared" si="5"/>
        <v>542.47857045763442</v>
      </c>
      <c r="O7">
        <f t="shared" si="6"/>
        <v>1883894.6400000001</v>
      </c>
    </row>
    <row r="8" spans="1:15" x14ac:dyDescent="0.25">
      <c r="A8">
        <v>6</v>
      </c>
      <c r="B8">
        <v>134615.56</v>
      </c>
      <c r="C8">
        <v>147198.97</v>
      </c>
      <c r="D8">
        <v>127716.92</v>
      </c>
      <c r="E8" t="s">
        <v>17</v>
      </c>
      <c r="F8">
        <v>156122.60999999999</v>
      </c>
      <c r="G8" t="s">
        <v>24</v>
      </c>
      <c r="H8" s="7">
        <f t="shared" si="0"/>
        <v>410245.62</v>
      </c>
      <c r="I8">
        <f t="shared" si="1"/>
        <v>6</v>
      </c>
      <c r="J8">
        <v>110</v>
      </c>
      <c r="K8">
        <f t="shared" si="2"/>
        <v>125697.92000000004</v>
      </c>
      <c r="L8">
        <f t="shared" si="3"/>
        <v>1419.2964545454545</v>
      </c>
      <c r="M8">
        <f t="shared" si="4"/>
        <v>1508375.0400000005</v>
      </c>
      <c r="N8">
        <f t="shared" si="5"/>
        <v>1062.7624941704476</v>
      </c>
      <c r="O8">
        <f t="shared" si="6"/>
        <v>1873471.3199999998</v>
      </c>
    </row>
    <row r="9" spans="1:15" x14ac:dyDescent="0.25">
      <c r="A9">
        <v>7</v>
      </c>
      <c r="B9">
        <v>130298.23</v>
      </c>
      <c r="C9">
        <v>145530.16</v>
      </c>
      <c r="D9">
        <v>323876.78000000003</v>
      </c>
      <c r="E9" t="s">
        <v>19</v>
      </c>
      <c r="F9">
        <v>155752.70000000001</v>
      </c>
      <c r="G9" t="s">
        <v>25</v>
      </c>
      <c r="H9" s="7">
        <f t="shared" si="0"/>
        <v>126048.11</v>
      </c>
      <c r="I9">
        <f t="shared" si="1"/>
        <v>6</v>
      </c>
      <c r="J9">
        <v>125</v>
      </c>
      <c r="K9">
        <f t="shared" si="2"/>
        <v>120082.69</v>
      </c>
      <c r="L9">
        <f t="shared" si="3"/>
        <v>1246.0216</v>
      </c>
      <c r="M9">
        <f t="shared" si="4"/>
        <v>1440992.28</v>
      </c>
      <c r="N9">
        <f t="shared" si="5"/>
        <v>1156.4745587074895</v>
      </c>
      <c r="O9">
        <f t="shared" si="6"/>
        <v>1869032.4000000001</v>
      </c>
    </row>
    <row r="10" spans="1:15" x14ac:dyDescent="0.25">
      <c r="A10">
        <v>8</v>
      </c>
      <c r="B10">
        <v>120542.62</v>
      </c>
      <c r="C10">
        <v>148719.04999999999</v>
      </c>
      <c r="D10">
        <v>311613.39</v>
      </c>
      <c r="E10" t="s">
        <v>14</v>
      </c>
      <c r="F10">
        <v>152211.87</v>
      </c>
      <c r="G10" t="s">
        <v>26</v>
      </c>
      <c r="H10" s="7">
        <f t="shared" si="0"/>
        <v>327065.67000000004</v>
      </c>
      <c r="I10">
        <f t="shared" si="1"/>
        <v>7</v>
      </c>
      <c r="J10">
        <v>140</v>
      </c>
      <c r="K10">
        <f t="shared" si="2"/>
        <v>117057.79999999999</v>
      </c>
      <c r="L10">
        <f t="shared" si="3"/>
        <v>1087.2276428571429</v>
      </c>
      <c r="M10">
        <f t="shared" si="4"/>
        <v>1404693.5999999999</v>
      </c>
      <c r="N10">
        <f t="shared" si="5"/>
        <v>1291.9958476300171</v>
      </c>
      <c r="O10">
        <f t="shared" si="6"/>
        <v>1826542.44</v>
      </c>
    </row>
    <row r="11" spans="1:15" x14ac:dyDescent="0.25">
      <c r="A11">
        <v>9</v>
      </c>
      <c r="B11">
        <v>123334.98</v>
      </c>
      <c r="C11">
        <v>108679.27</v>
      </c>
      <c r="D11">
        <v>304981.71999999997</v>
      </c>
      <c r="E11" t="s">
        <v>17</v>
      </c>
      <c r="F11">
        <v>149760.06</v>
      </c>
      <c r="G11" t="s">
        <v>27</v>
      </c>
      <c r="H11" s="7">
        <f t="shared" si="0"/>
        <v>271573.61000000004</v>
      </c>
      <c r="I11">
        <f t="shared" si="1"/>
        <v>8</v>
      </c>
      <c r="J11">
        <v>155</v>
      </c>
      <c r="K11">
        <f t="shared" si="2"/>
        <v>82263.19</v>
      </c>
      <c r="L11">
        <f t="shared" si="3"/>
        <v>966.19393548387097</v>
      </c>
      <c r="M11">
        <f t="shared" si="4"/>
        <v>987158.28</v>
      </c>
      <c r="N11">
        <f t="shared" si="5"/>
        <v>1021.6978639030995</v>
      </c>
      <c r="O11">
        <f t="shared" si="6"/>
        <v>1797120.72</v>
      </c>
    </row>
    <row r="12" spans="1:15" x14ac:dyDescent="0.25">
      <c r="A12">
        <v>10</v>
      </c>
      <c r="B12">
        <v>101913.18</v>
      </c>
      <c r="C12">
        <v>110594.21</v>
      </c>
      <c r="D12">
        <v>229161.05</v>
      </c>
      <c r="E12" t="s">
        <v>19</v>
      </c>
      <c r="F12">
        <v>146122.04999999999</v>
      </c>
      <c r="G12" t="s">
        <v>28</v>
      </c>
      <c r="H12" s="7">
        <f t="shared" si="0"/>
        <v>306896.65999999997</v>
      </c>
      <c r="I12">
        <f t="shared" si="1"/>
        <v>8</v>
      </c>
      <c r="J12">
        <v>165</v>
      </c>
      <c r="K12">
        <f t="shared" si="2"/>
        <v>66395.340000000026</v>
      </c>
      <c r="L12">
        <f t="shared" si="3"/>
        <v>885.58818181818174</v>
      </c>
      <c r="M12">
        <f t="shared" si="4"/>
        <v>796744.08000000031</v>
      </c>
      <c r="N12">
        <f t="shared" si="5"/>
        <v>899.67785970700561</v>
      </c>
      <c r="O12">
        <f t="shared" si="6"/>
        <v>1753464.5999999999</v>
      </c>
    </row>
    <row r="13" spans="1:15" x14ac:dyDescent="0.25">
      <c r="A13">
        <v>11</v>
      </c>
      <c r="B13">
        <v>100672.06</v>
      </c>
      <c r="C13">
        <v>91790.71</v>
      </c>
      <c r="D13">
        <v>249744.65</v>
      </c>
      <c r="E13" t="s">
        <v>17</v>
      </c>
      <c r="F13">
        <v>144259.5</v>
      </c>
      <c r="G13" t="s">
        <v>29</v>
      </c>
      <c r="H13" s="7">
        <f t="shared" si="0"/>
        <v>210357.55</v>
      </c>
      <c r="I13">
        <f t="shared" si="1"/>
        <v>9</v>
      </c>
      <c r="J13">
        <v>180</v>
      </c>
      <c r="K13">
        <f t="shared" si="2"/>
        <v>48214.270000000019</v>
      </c>
      <c r="L13">
        <f t="shared" si="3"/>
        <v>801.44166666666672</v>
      </c>
      <c r="M13">
        <f t="shared" si="4"/>
        <v>578571.24000000022</v>
      </c>
      <c r="N13">
        <f t="shared" si="5"/>
        <v>721.91310242999623</v>
      </c>
      <c r="O13">
        <f t="shared" si="6"/>
        <v>1731114</v>
      </c>
    </row>
    <row r="14" spans="1:15" x14ac:dyDescent="0.25">
      <c r="A14">
        <v>12</v>
      </c>
      <c r="B14">
        <v>93863.85</v>
      </c>
      <c r="C14">
        <v>127320.48</v>
      </c>
      <c r="D14">
        <v>249839.54</v>
      </c>
      <c r="E14" t="s">
        <v>19</v>
      </c>
      <c r="F14">
        <v>141585.62</v>
      </c>
      <c r="G14" t="s">
        <v>36</v>
      </c>
      <c r="H14" s="7">
        <f t="shared" si="0"/>
        <v>285274.42</v>
      </c>
      <c r="I14">
        <f t="shared" si="1"/>
        <v>10</v>
      </c>
      <c r="J14">
        <v>200</v>
      </c>
      <c r="K14">
        <f t="shared" si="2"/>
        <v>79610.710000000021</v>
      </c>
      <c r="L14">
        <f t="shared" si="3"/>
        <v>707.92809999999997</v>
      </c>
      <c r="M14">
        <f t="shared" si="4"/>
        <v>955328.52000000025</v>
      </c>
      <c r="N14">
        <f t="shared" si="5"/>
        <v>1349.4711115436728</v>
      </c>
      <c r="O14">
        <f t="shared" si="6"/>
        <v>1699027.44</v>
      </c>
    </row>
    <row r="15" spans="1:15" x14ac:dyDescent="0.25">
      <c r="A15">
        <v>13</v>
      </c>
      <c r="B15">
        <v>91992.49</v>
      </c>
      <c r="C15">
        <v>135495.17000000001</v>
      </c>
      <c r="D15">
        <v>252665.03</v>
      </c>
      <c r="E15" t="s">
        <v>17</v>
      </c>
      <c r="F15">
        <v>134307.45000000001</v>
      </c>
      <c r="G15" t="s">
        <v>37</v>
      </c>
      <c r="H15" s="7">
        <f t="shared" si="0"/>
        <v>258014.23000000004</v>
      </c>
      <c r="I15">
        <f t="shared" si="1"/>
        <v>11</v>
      </c>
      <c r="J15">
        <v>215</v>
      </c>
      <c r="K15">
        <f t="shared" si="2"/>
        <v>93193.210000000021</v>
      </c>
      <c r="L15">
        <f t="shared" si="3"/>
        <v>624.68581395348838</v>
      </c>
      <c r="M15">
        <f t="shared" si="4"/>
        <v>1118318.5200000003</v>
      </c>
      <c r="N15">
        <f t="shared" si="5"/>
        <v>1790.2095661856438</v>
      </c>
      <c r="O15">
        <f t="shared" si="6"/>
        <v>1611689.4000000001</v>
      </c>
    </row>
    <row r="16" spans="1:15" x14ac:dyDescent="0.25">
      <c r="A16">
        <v>14</v>
      </c>
      <c r="B16">
        <v>119943.34</v>
      </c>
      <c r="C16">
        <v>156547.51999999999</v>
      </c>
      <c r="D16">
        <v>256513.02</v>
      </c>
      <c r="E16" t="s">
        <v>19</v>
      </c>
      <c r="F16">
        <v>132602.75</v>
      </c>
      <c r="G16" t="s">
        <v>38</v>
      </c>
      <c r="H16" s="7">
        <f t="shared" si="0"/>
        <v>273717.38</v>
      </c>
      <c r="I16">
        <f t="shared" si="1"/>
        <v>12</v>
      </c>
      <c r="J16">
        <v>230</v>
      </c>
      <c r="K16">
        <f t="shared" si="2"/>
        <v>143902.10999999999</v>
      </c>
      <c r="L16">
        <f t="shared" si="3"/>
        <v>576.53369565217395</v>
      </c>
      <c r="M16">
        <f t="shared" si="4"/>
        <v>1726825.3199999998</v>
      </c>
      <c r="N16">
        <f t="shared" si="5"/>
        <v>2995.1854211168315</v>
      </c>
      <c r="O16">
        <f t="shared" si="6"/>
        <v>1591233</v>
      </c>
    </row>
    <row r="17" spans="1:15" x14ac:dyDescent="0.25">
      <c r="A17">
        <v>15</v>
      </c>
      <c r="B17">
        <v>114523.71</v>
      </c>
      <c r="C17">
        <v>122616.94</v>
      </c>
      <c r="D17">
        <v>261776.33</v>
      </c>
      <c r="E17" t="s">
        <v>14</v>
      </c>
      <c r="F17">
        <v>129917.14</v>
      </c>
      <c r="G17" t="s">
        <v>39</v>
      </c>
      <c r="H17" s="7">
        <f t="shared" si="0"/>
        <v>222582.44</v>
      </c>
      <c r="I17">
        <f t="shared" si="1"/>
        <v>13</v>
      </c>
      <c r="J17">
        <v>250</v>
      </c>
      <c r="K17">
        <f t="shared" si="2"/>
        <v>107238.51000000002</v>
      </c>
      <c r="L17">
        <f t="shared" si="3"/>
        <v>519.66855999999996</v>
      </c>
      <c r="M17">
        <f t="shared" si="4"/>
        <v>1286862.1200000003</v>
      </c>
      <c r="N17">
        <f t="shared" si="5"/>
        <v>2476.3132100968364</v>
      </c>
      <c r="O17">
        <f t="shared" si="6"/>
        <v>1559005.68</v>
      </c>
    </row>
    <row r="18" spans="1:15" x14ac:dyDescent="0.25">
      <c r="A18">
        <v>16</v>
      </c>
      <c r="B18">
        <v>78013.210000000006</v>
      </c>
      <c r="C18">
        <v>121597.65</v>
      </c>
      <c r="D18">
        <v>264346.15999999997</v>
      </c>
      <c r="E18" t="s">
        <v>17</v>
      </c>
      <c r="F18">
        <v>126993.03</v>
      </c>
      <c r="G18" t="s">
        <v>40</v>
      </c>
      <c r="H18" s="7">
        <f t="shared" si="0"/>
        <v>260757.03999999998</v>
      </c>
      <c r="I18">
        <f t="shared" si="1"/>
        <v>14</v>
      </c>
      <c r="J18">
        <v>270</v>
      </c>
      <c r="K18">
        <f t="shared" si="2"/>
        <v>72633.829999999987</v>
      </c>
      <c r="L18">
        <f t="shared" si="3"/>
        <v>470.34455555555553</v>
      </c>
      <c r="M18">
        <f t="shared" si="4"/>
        <v>871605.95999999985</v>
      </c>
      <c r="N18">
        <f t="shared" si="5"/>
        <v>1853.1222477328083</v>
      </c>
      <c r="O18">
        <f t="shared" si="6"/>
        <v>1523916.3599999999</v>
      </c>
    </row>
    <row r="19" spans="1:15" x14ac:dyDescent="0.25">
      <c r="A19">
        <v>17</v>
      </c>
      <c r="B19">
        <v>94657.26</v>
      </c>
      <c r="C19">
        <v>145077.68</v>
      </c>
      <c r="D19">
        <v>282574.40999999997</v>
      </c>
      <c r="E19" t="s">
        <v>14</v>
      </c>
      <c r="F19">
        <v>125370.47</v>
      </c>
      <c r="G19" t="s">
        <v>41</v>
      </c>
      <c r="H19" s="7">
        <f t="shared" si="0"/>
        <v>287826.18999999994</v>
      </c>
      <c r="I19">
        <f t="shared" si="1"/>
        <v>15</v>
      </c>
      <c r="J19">
        <v>290</v>
      </c>
      <c r="K19">
        <f t="shared" si="2"/>
        <v>114381.47</v>
      </c>
      <c r="L19">
        <f t="shared" si="3"/>
        <v>432.31196551724139</v>
      </c>
      <c r="M19">
        <f t="shared" si="4"/>
        <v>1372577.6400000001</v>
      </c>
      <c r="N19">
        <f t="shared" si="5"/>
        <v>3174.9702748980685</v>
      </c>
      <c r="O19">
        <f t="shared" si="6"/>
        <v>1504445.6400000001</v>
      </c>
    </row>
    <row r="20" spans="1:15" x14ac:dyDescent="0.25">
      <c r="A20">
        <v>18</v>
      </c>
      <c r="B20">
        <v>91749.26</v>
      </c>
      <c r="C20">
        <v>114175.89</v>
      </c>
      <c r="D20">
        <v>294919.67</v>
      </c>
      <c r="E20" t="s">
        <v>19</v>
      </c>
      <c r="F20">
        <v>124267</v>
      </c>
      <c r="G20" t="s">
        <v>42</v>
      </c>
      <c r="H20" s="7">
        <f t="shared" si="0"/>
        <v>251672.62</v>
      </c>
      <c r="I20">
        <f t="shared" si="1"/>
        <v>16</v>
      </c>
      <c r="J20">
        <v>310</v>
      </c>
      <c r="K20">
        <f t="shared" si="2"/>
        <v>81676.149999999994</v>
      </c>
      <c r="L20">
        <f t="shared" si="3"/>
        <v>400.86129032258066</v>
      </c>
      <c r="M20">
        <f t="shared" si="4"/>
        <v>980113.79999999993</v>
      </c>
      <c r="N20">
        <f t="shared" si="5"/>
        <v>2445.0198202258039</v>
      </c>
      <c r="O20">
        <f t="shared" si="6"/>
        <v>1491204</v>
      </c>
    </row>
    <row r="21" spans="1:15" x14ac:dyDescent="0.25">
      <c r="A21">
        <v>19</v>
      </c>
      <c r="B21">
        <v>86419.8</v>
      </c>
      <c r="C21">
        <v>153514.21</v>
      </c>
      <c r="D21">
        <v>0.1</v>
      </c>
      <c r="E21" t="s">
        <v>14</v>
      </c>
      <c r="F21">
        <v>122776.96000000001</v>
      </c>
      <c r="G21" t="s">
        <v>43</v>
      </c>
      <c r="H21" s="7">
        <f t="shared" si="0"/>
        <v>334257.99</v>
      </c>
      <c r="I21">
        <f t="shared" si="1"/>
        <v>17</v>
      </c>
      <c r="J21">
        <v>330</v>
      </c>
      <c r="K21">
        <f t="shared" si="2"/>
        <v>117176.05</v>
      </c>
      <c r="L21">
        <f t="shared" si="3"/>
        <v>372.05139393939396</v>
      </c>
      <c r="M21">
        <f t="shared" si="4"/>
        <v>1406112.6</v>
      </c>
      <c r="N21">
        <f t="shared" si="5"/>
        <v>3779.3504416463807</v>
      </c>
      <c r="O21">
        <f t="shared" si="6"/>
        <v>1473323.52</v>
      </c>
    </row>
    <row r="22" spans="1:15" x14ac:dyDescent="0.25">
      <c r="A22">
        <v>20</v>
      </c>
      <c r="B22">
        <v>76253.960000000006</v>
      </c>
      <c r="C22">
        <v>113867.4</v>
      </c>
      <c r="D22">
        <v>298664.57</v>
      </c>
      <c r="E22" t="s">
        <v>17</v>
      </c>
      <c r="F22">
        <v>118474.13</v>
      </c>
      <c r="G22" t="s">
        <v>44</v>
      </c>
      <c r="H22" s="7">
        <f t="shared" si="0"/>
        <v>-39646.71</v>
      </c>
      <c r="I22">
        <f t="shared" si="1"/>
        <v>18</v>
      </c>
      <c r="J22">
        <v>350</v>
      </c>
      <c r="K22">
        <f t="shared" si="2"/>
        <v>71667.229999999981</v>
      </c>
      <c r="L22">
        <f t="shared" si="3"/>
        <v>338.49751428571432</v>
      </c>
      <c r="M22">
        <f t="shared" si="4"/>
        <v>860006.75999999978</v>
      </c>
      <c r="N22">
        <f t="shared" si="5"/>
        <v>2540.6590113807961</v>
      </c>
      <c r="O22">
        <f t="shared" si="6"/>
        <v>1421689.56</v>
      </c>
    </row>
    <row r="23" spans="1:15" x14ac:dyDescent="0.25">
      <c r="A23">
        <v>21</v>
      </c>
      <c r="B23">
        <v>78389.570000000007</v>
      </c>
      <c r="C23">
        <v>153773.53</v>
      </c>
      <c r="D23">
        <v>299737.39</v>
      </c>
      <c r="E23" t="s">
        <v>14</v>
      </c>
      <c r="F23">
        <v>111313.12</v>
      </c>
      <c r="G23" t="s">
        <v>45</v>
      </c>
      <c r="H23" s="7">
        <f t="shared" si="0"/>
        <v>338570.7</v>
      </c>
      <c r="I23">
        <f t="shared" si="1"/>
        <v>19</v>
      </c>
      <c r="J23">
        <v>370</v>
      </c>
      <c r="K23">
        <f t="shared" si="2"/>
        <v>120870.98000000001</v>
      </c>
      <c r="L23">
        <f t="shared" si="3"/>
        <v>300.84627027027028</v>
      </c>
      <c r="M23">
        <f t="shared" si="4"/>
        <v>1450451.7600000002</v>
      </c>
      <c r="N23">
        <f t="shared" si="5"/>
        <v>4821.2389626667555</v>
      </c>
      <c r="O23">
        <f t="shared" si="6"/>
        <v>1335757.44</v>
      </c>
    </row>
    <row r="24" spans="1:15" x14ac:dyDescent="0.25">
      <c r="A24">
        <v>22</v>
      </c>
      <c r="B24">
        <v>73994.66</v>
      </c>
      <c r="C24">
        <v>122782.85</v>
      </c>
      <c r="D24">
        <v>303319.36</v>
      </c>
      <c r="E24" t="s">
        <v>19</v>
      </c>
      <c r="F24">
        <v>110352.35</v>
      </c>
      <c r="G24" t="s">
        <v>46</v>
      </c>
      <c r="H24" s="7">
        <f t="shared" si="0"/>
        <v>268746.71000000002</v>
      </c>
      <c r="I24">
        <f t="shared" si="1"/>
        <v>20</v>
      </c>
      <c r="J24">
        <v>390</v>
      </c>
      <c r="K24">
        <f t="shared" si="2"/>
        <v>86447.16</v>
      </c>
      <c r="L24">
        <f t="shared" si="3"/>
        <v>282.9547435897436</v>
      </c>
      <c r="M24">
        <f t="shared" si="4"/>
        <v>1037365.92</v>
      </c>
      <c r="N24">
        <f t="shared" si="5"/>
        <v>3666.1902424370664</v>
      </c>
      <c r="O24">
        <f t="shared" si="6"/>
        <v>1324228.2000000002</v>
      </c>
    </row>
    <row r="25" spans="1:15" x14ac:dyDescent="0.25">
      <c r="A25">
        <v>23</v>
      </c>
      <c r="B25">
        <v>67532.63</v>
      </c>
      <c r="C25">
        <v>105751.13</v>
      </c>
      <c r="D25">
        <v>304768.83</v>
      </c>
      <c r="E25" t="s">
        <v>19</v>
      </c>
      <c r="F25">
        <v>108734.09</v>
      </c>
      <c r="G25" t="s">
        <v>47</v>
      </c>
      <c r="H25" s="7">
        <f t="shared" si="0"/>
        <v>286287.64</v>
      </c>
      <c r="I25">
        <f t="shared" si="1"/>
        <v>21</v>
      </c>
      <c r="J25">
        <v>410</v>
      </c>
      <c r="K25">
        <f t="shared" si="2"/>
        <v>64572.670000000013</v>
      </c>
      <c r="L25">
        <f t="shared" si="3"/>
        <v>265.20509756097562</v>
      </c>
      <c r="M25">
        <f t="shared" si="4"/>
        <v>774872.04000000015</v>
      </c>
      <c r="N25">
        <f t="shared" si="5"/>
        <v>2921.7841102086754</v>
      </c>
      <c r="O25">
        <f t="shared" si="6"/>
        <v>1304809.08</v>
      </c>
    </row>
    <row r="26" spans="1:15" x14ac:dyDescent="0.25">
      <c r="A26">
        <v>24</v>
      </c>
      <c r="B26">
        <v>77044.11</v>
      </c>
      <c r="C26">
        <v>99281.44</v>
      </c>
      <c r="D26">
        <v>140574.91</v>
      </c>
      <c r="E26" t="s">
        <v>14</v>
      </c>
      <c r="F26">
        <v>108552.14</v>
      </c>
      <c r="G26" t="s">
        <v>48</v>
      </c>
      <c r="H26" s="7">
        <f t="shared" si="0"/>
        <v>298299.14</v>
      </c>
      <c r="I26">
        <f t="shared" si="1"/>
        <v>22</v>
      </c>
      <c r="J26">
        <v>430</v>
      </c>
      <c r="K26">
        <f t="shared" si="2"/>
        <v>67797.409999999989</v>
      </c>
      <c r="L26">
        <f t="shared" si="3"/>
        <v>252.44683720930232</v>
      </c>
      <c r="M26">
        <f t="shared" si="4"/>
        <v>813568.91999999993</v>
      </c>
      <c r="N26">
        <f t="shared" si="5"/>
        <v>3222.733661446011</v>
      </c>
      <c r="O26">
        <f t="shared" si="6"/>
        <v>1302625.68</v>
      </c>
    </row>
    <row r="27" spans="1:15" x14ac:dyDescent="0.25">
      <c r="A27">
        <v>25</v>
      </c>
      <c r="B27">
        <v>64664.81</v>
      </c>
      <c r="C27">
        <v>139553.26</v>
      </c>
      <c r="D27">
        <v>137962.72</v>
      </c>
      <c r="E27" t="s">
        <v>17</v>
      </c>
      <c r="F27">
        <v>107404.44</v>
      </c>
      <c r="G27" t="s">
        <v>49</v>
      </c>
      <c r="H27" s="7">
        <f t="shared" si="0"/>
        <v>180846.73</v>
      </c>
      <c r="I27">
        <f t="shared" si="1"/>
        <v>23</v>
      </c>
      <c r="J27">
        <v>450</v>
      </c>
      <c r="K27">
        <f t="shared" si="2"/>
        <v>96838.63</v>
      </c>
      <c r="L27">
        <f t="shared" si="3"/>
        <v>238.67653333333334</v>
      </c>
      <c r="M27">
        <f t="shared" si="4"/>
        <v>1162063.56</v>
      </c>
      <c r="N27">
        <f t="shared" si="5"/>
        <v>4868.7801174700044</v>
      </c>
      <c r="O27">
        <f t="shared" si="6"/>
        <v>1288853.28</v>
      </c>
    </row>
    <row r="28" spans="1:15" x14ac:dyDescent="0.25">
      <c r="A28">
        <v>26</v>
      </c>
      <c r="B28">
        <v>75328.97</v>
      </c>
      <c r="C28">
        <v>144136.07999999999</v>
      </c>
      <c r="D28">
        <v>134050.17000000001</v>
      </c>
      <c r="E28" t="s">
        <v>19</v>
      </c>
      <c r="F28">
        <v>105733.64</v>
      </c>
      <c r="G28" t="s">
        <v>50</v>
      </c>
      <c r="H28" s="7">
        <f t="shared" si="0"/>
        <v>142545.53999999998</v>
      </c>
      <c r="I28">
        <f t="shared" si="1"/>
        <v>24</v>
      </c>
      <c r="J28">
        <v>470</v>
      </c>
      <c r="K28">
        <f t="shared" si="2"/>
        <v>113757.40999999999</v>
      </c>
      <c r="L28">
        <f t="shared" si="3"/>
        <v>224.9651914893617</v>
      </c>
      <c r="M28">
        <f t="shared" si="4"/>
        <v>1365088.92</v>
      </c>
      <c r="N28">
        <f t="shared" si="5"/>
        <v>6068.0006136173879</v>
      </c>
      <c r="O28">
        <f t="shared" si="6"/>
        <v>1268803.68</v>
      </c>
    </row>
    <row r="29" spans="1:15" x14ac:dyDescent="0.25">
      <c r="A29">
        <v>27</v>
      </c>
      <c r="B29">
        <v>72107.7</v>
      </c>
      <c r="C29">
        <v>127864.65</v>
      </c>
      <c r="D29">
        <v>353183.91</v>
      </c>
      <c r="E29" t="s">
        <v>14</v>
      </c>
      <c r="F29">
        <v>105008.41</v>
      </c>
      <c r="G29" t="s">
        <v>51</v>
      </c>
      <c r="H29" s="7">
        <f t="shared" si="0"/>
        <v>117778.74000000002</v>
      </c>
      <c r="I29">
        <f t="shared" si="1"/>
        <v>25</v>
      </c>
      <c r="J29">
        <v>490</v>
      </c>
      <c r="K29">
        <f t="shared" si="2"/>
        <v>94990.939999999973</v>
      </c>
      <c r="L29">
        <f t="shared" si="3"/>
        <v>214.3028775510204</v>
      </c>
      <c r="M29">
        <f t="shared" si="4"/>
        <v>1139891.2799999998</v>
      </c>
      <c r="N29">
        <f t="shared" si="5"/>
        <v>5319.0666080935798</v>
      </c>
      <c r="O29">
        <f t="shared" si="6"/>
        <v>1260100.92</v>
      </c>
    </row>
    <row r="30" spans="1:15" x14ac:dyDescent="0.25">
      <c r="A30">
        <v>28</v>
      </c>
      <c r="B30">
        <v>66051.62</v>
      </c>
      <c r="C30">
        <v>182645.66</v>
      </c>
      <c r="D30">
        <v>118148.3</v>
      </c>
      <c r="E30" t="s">
        <v>19</v>
      </c>
      <c r="F30">
        <v>103282.48</v>
      </c>
      <c r="G30" t="s">
        <v>52</v>
      </c>
      <c r="H30" s="7">
        <f t="shared" si="0"/>
        <v>407964.92</v>
      </c>
      <c r="I30">
        <f t="shared" si="1"/>
        <v>26</v>
      </c>
      <c r="J30">
        <v>510</v>
      </c>
      <c r="K30">
        <f t="shared" si="2"/>
        <v>145442.79999999999</v>
      </c>
      <c r="L30">
        <f t="shared" si="3"/>
        <v>202.51466666666667</v>
      </c>
      <c r="M30">
        <f t="shared" si="4"/>
        <v>1745313.5999999999</v>
      </c>
      <c r="N30">
        <f t="shared" si="5"/>
        <v>8618.208393136958</v>
      </c>
      <c r="O30">
        <f t="shared" si="6"/>
        <v>1239389.76</v>
      </c>
    </row>
    <row r="31" spans="1:15" x14ac:dyDescent="0.25">
      <c r="A31">
        <v>29</v>
      </c>
      <c r="B31">
        <v>65605.58</v>
      </c>
      <c r="C31">
        <v>153032.16</v>
      </c>
      <c r="D31">
        <v>107138.48</v>
      </c>
      <c r="E31" t="s">
        <v>14</v>
      </c>
      <c r="F31">
        <v>101004.74</v>
      </c>
      <c r="G31" t="s">
        <v>53</v>
      </c>
      <c r="H31" s="7">
        <f t="shared" si="0"/>
        <v>88534.8</v>
      </c>
      <c r="I31">
        <f t="shared" si="1"/>
        <v>27</v>
      </c>
      <c r="J31">
        <v>530</v>
      </c>
      <c r="K31">
        <f t="shared" si="2"/>
        <v>117661.99999999999</v>
      </c>
      <c r="L31">
        <f t="shared" si="3"/>
        <v>190.57498113207549</v>
      </c>
      <c r="M31">
        <f t="shared" si="4"/>
        <v>1411943.9999999998</v>
      </c>
      <c r="N31">
        <f t="shared" si="5"/>
        <v>7408.8633860153477</v>
      </c>
      <c r="O31">
        <f t="shared" si="6"/>
        <v>1212056.8800000001</v>
      </c>
    </row>
    <row r="32" spans="1:15" x14ac:dyDescent="0.25">
      <c r="A32">
        <v>30</v>
      </c>
      <c r="B32">
        <v>61994.58</v>
      </c>
      <c r="C32">
        <v>115641.38</v>
      </c>
      <c r="D32">
        <v>91131.34</v>
      </c>
      <c r="E32" t="s">
        <v>19</v>
      </c>
      <c r="F32">
        <v>99937.69</v>
      </c>
      <c r="G32" t="s">
        <v>54</v>
      </c>
      <c r="H32" s="7">
        <f t="shared" si="0"/>
        <v>69747.7</v>
      </c>
      <c r="I32">
        <f t="shared" si="1"/>
        <v>28</v>
      </c>
      <c r="J32">
        <v>550</v>
      </c>
      <c r="K32">
        <f t="shared" si="2"/>
        <v>77728.270000000019</v>
      </c>
      <c r="L32">
        <f t="shared" si="3"/>
        <v>181.70489090909092</v>
      </c>
      <c r="M32">
        <f t="shared" si="4"/>
        <v>932739.24000000022</v>
      </c>
      <c r="N32">
        <f t="shared" si="5"/>
        <v>5133.2643570208602</v>
      </c>
      <c r="O32">
        <f t="shared" si="6"/>
        <v>1199252.28</v>
      </c>
    </row>
    <row r="33" spans="1:15" x14ac:dyDescent="0.25">
      <c r="A33">
        <v>31</v>
      </c>
      <c r="B33">
        <v>61136.480000000003</v>
      </c>
      <c r="C33">
        <v>152702.01999999999</v>
      </c>
      <c r="D33">
        <v>88218.33</v>
      </c>
      <c r="E33" t="s">
        <v>14</v>
      </c>
      <c r="F33">
        <v>97483.66</v>
      </c>
      <c r="G33" t="s">
        <v>55</v>
      </c>
      <c r="H33" s="7">
        <f t="shared" si="0"/>
        <v>128191.97999999998</v>
      </c>
      <c r="I33">
        <f t="shared" si="1"/>
        <v>29</v>
      </c>
      <c r="J33">
        <v>570</v>
      </c>
      <c r="K33">
        <f t="shared" si="2"/>
        <v>116385.84</v>
      </c>
      <c r="L33">
        <f t="shared" si="3"/>
        <v>171.02396491228072</v>
      </c>
      <c r="M33">
        <f t="shared" si="4"/>
        <v>1396630.08</v>
      </c>
      <c r="N33">
        <f t="shared" si="5"/>
        <v>8166.2828991032957</v>
      </c>
      <c r="O33">
        <f t="shared" si="6"/>
        <v>1169803.92</v>
      </c>
    </row>
    <row r="34" spans="1:15" x14ac:dyDescent="0.25">
      <c r="A34">
        <v>32</v>
      </c>
      <c r="B34">
        <v>63408.959999999999</v>
      </c>
      <c r="C34">
        <v>129219.71</v>
      </c>
      <c r="D34">
        <v>46085.35</v>
      </c>
      <c r="E34" t="s">
        <v>17</v>
      </c>
      <c r="F34">
        <v>97427.94</v>
      </c>
      <c r="G34" t="s">
        <v>56</v>
      </c>
      <c r="H34" s="7">
        <f t="shared" si="0"/>
        <v>64736.020000000019</v>
      </c>
      <c r="I34">
        <f t="shared" si="1"/>
        <v>30</v>
      </c>
      <c r="J34">
        <v>590</v>
      </c>
      <c r="K34">
        <f t="shared" si="2"/>
        <v>95232.73000000001</v>
      </c>
      <c r="L34">
        <f t="shared" si="3"/>
        <v>165.13210169491526</v>
      </c>
      <c r="M34">
        <f t="shared" si="4"/>
        <v>1142792.7600000002</v>
      </c>
      <c r="N34">
        <f t="shared" si="5"/>
        <v>6920.4760810913185</v>
      </c>
      <c r="O34">
        <f t="shared" si="6"/>
        <v>1169135.28</v>
      </c>
    </row>
    <row r="35" spans="1:15" x14ac:dyDescent="0.25">
      <c r="A35">
        <v>33</v>
      </c>
      <c r="B35">
        <v>55494.05</v>
      </c>
      <c r="C35">
        <v>103057.59</v>
      </c>
      <c r="D35">
        <v>214634.91</v>
      </c>
      <c r="E35" t="s">
        <v>19</v>
      </c>
      <c r="F35">
        <v>96779.02</v>
      </c>
      <c r="G35" t="s">
        <v>57</v>
      </c>
      <c r="H35" s="7">
        <f t="shared" si="0"/>
        <v>19923.229999999989</v>
      </c>
      <c r="I35">
        <f t="shared" si="1"/>
        <v>31</v>
      </c>
      <c r="J35">
        <v>610</v>
      </c>
      <c r="K35">
        <f t="shared" si="2"/>
        <v>61805.62000000001</v>
      </c>
      <c r="L35">
        <f t="shared" si="3"/>
        <v>158.65413114754099</v>
      </c>
      <c r="M35">
        <f t="shared" si="4"/>
        <v>741667.44000000018</v>
      </c>
      <c r="N35">
        <f t="shared" si="5"/>
        <v>4674.7439517366474</v>
      </c>
      <c r="O35">
        <f t="shared" si="6"/>
        <v>1161348.24</v>
      </c>
    </row>
    <row r="36" spans="1:15" x14ac:dyDescent="0.25">
      <c r="A36">
        <v>34</v>
      </c>
      <c r="B36">
        <v>46426.17</v>
      </c>
      <c r="C36">
        <v>157694.01999999999</v>
      </c>
      <c r="D36">
        <v>210797.77</v>
      </c>
      <c r="E36" t="s">
        <v>17</v>
      </c>
      <c r="F36">
        <v>96712.9</v>
      </c>
      <c r="G36" t="s">
        <v>58</v>
      </c>
      <c r="H36" s="7">
        <f t="shared" si="0"/>
        <v>269271.33999999997</v>
      </c>
      <c r="I36">
        <f t="shared" si="1"/>
        <v>32</v>
      </c>
      <c r="J36">
        <v>630</v>
      </c>
      <c r="K36">
        <f t="shared" si="2"/>
        <v>107441.29000000001</v>
      </c>
      <c r="L36">
        <f t="shared" si="3"/>
        <v>153.51253968253968</v>
      </c>
      <c r="M36">
        <f t="shared" si="4"/>
        <v>1289295.48</v>
      </c>
      <c r="N36">
        <f t="shared" si="5"/>
        <v>8398.6329889807876</v>
      </c>
      <c r="O36">
        <f t="shared" si="6"/>
        <v>1160554.7999999998</v>
      </c>
    </row>
    <row r="37" spans="1:15" x14ac:dyDescent="0.25">
      <c r="A37">
        <v>35</v>
      </c>
      <c r="B37">
        <v>46014.12</v>
      </c>
      <c r="C37">
        <v>85047.54</v>
      </c>
      <c r="D37">
        <v>205517.74</v>
      </c>
      <c r="E37" t="s">
        <v>14</v>
      </c>
      <c r="F37">
        <v>96479.61</v>
      </c>
      <c r="G37" t="s">
        <v>59</v>
      </c>
      <c r="H37" s="7">
        <f t="shared" si="0"/>
        <v>138151.28999999998</v>
      </c>
      <c r="I37">
        <f t="shared" si="1"/>
        <v>33</v>
      </c>
      <c r="J37">
        <v>650</v>
      </c>
      <c r="K37">
        <f t="shared" si="2"/>
        <v>34617.050000000003</v>
      </c>
      <c r="L37">
        <f t="shared" si="3"/>
        <v>148.43016923076922</v>
      </c>
      <c r="M37">
        <f t="shared" si="4"/>
        <v>415404.60000000003</v>
      </c>
      <c r="N37">
        <f t="shared" si="5"/>
        <v>2798.6534149547251</v>
      </c>
      <c r="O37">
        <f t="shared" si="6"/>
        <v>1157755.32</v>
      </c>
    </row>
    <row r="38" spans="1:15" x14ac:dyDescent="0.25">
      <c r="A38">
        <v>36</v>
      </c>
      <c r="B38">
        <v>28663.86</v>
      </c>
      <c r="C38">
        <v>127056.31</v>
      </c>
      <c r="D38">
        <v>201126.92</v>
      </c>
      <c r="E38" t="s">
        <v>19</v>
      </c>
      <c r="F38">
        <v>90708.29</v>
      </c>
      <c r="G38" t="s">
        <v>60</v>
      </c>
      <c r="H38" s="7">
        <f t="shared" si="0"/>
        <v>247526.51</v>
      </c>
      <c r="I38">
        <f t="shared" si="1"/>
        <v>34</v>
      </c>
      <c r="J38">
        <v>670</v>
      </c>
      <c r="K38">
        <f t="shared" si="2"/>
        <v>65047.87999999999</v>
      </c>
      <c r="L38">
        <f t="shared" si="3"/>
        <v>135.38550746268655</v>
      </c>
      <c r="M38">
        <f t="shared" si="4"/>
        <v>780574.55999999982</v>
      </c>
      <c r="N38">
        <f t="shared" si="5"/>
        <v>5765.5695548885333</v>
      </c>
      <c r="O38">
        <f t="shared" si="6"/>
        <v>1088499.48</v>
      </c>
    </row>
    <row r="39" spans="1:15" x14ac:dyDescent="0.25">
      <c r="A39">
        <v>37</v>
      </c>
      <c r="B39">
        <v>44070.05</v>
      </c>
      <c r="C39">
        <v>51283.24</v>
      </c>
      <c r="D39">
        <v>197029.52</v>
      </c>
      <c r="E39" t="s">
        <v>17</v>
      </c>
      <c r="F39">
        <v>89949.24</v>
      </c>
      <c r="G39" t="s">
        <v>61</v>
      </c>
      <c r="H39" s="7">
        <f t="shared" si="0"/>
        <v>125353.85</v>
      </c>
      <c r="I39">
        <f t="shared" si="1"/>
        <v>35</v>
      </c>
      <c r="J39">
        <v>690</v>
      </c>
      <c r="K39">
        <f t="shared" si="2"/>
        <v>5441.0500000000029</v>
      </c>
      <c r="L39">
        <f t="shared" si="3"/>
        <v>130.36121739130436</v>
      </c>
      <c r="M39">
        <f t="shared" si="4"/>
        <v>65292.600000000035</v>
      </c>
      <c r="N39">
        <f t="shared" si="5"/>
        <v>500.85908452367153</v>
      </c>
      <c r="O39">
        <f t="shared" si="6"/>
        <v>1079390.8800000001</v>
      </c>
    </row>
    <row r="40" spans="1:15" x14ac:dyDescent="0.25">
      <c r="A40">
        <v>38</v>
      </c>
      <c r="B40">
        <v>20229.689999999999</v>
      </c>
      <c r="C40">
        <v>65948.03</v>
      </c>
      <c r="D40">
        <v>185265.2</v>
      </c>
      <c r="E40" t="s">
        <v>14</v>
      </c>
      <c r="F40">
        <v>81229.16</v>
      </c>
      <c r="G40" t="s">
        <v>62</v>
      </c>
      <c r="H40" s="7">
        <f t="shared" si="0"/>
        <v>211694.31</v>
      </c>
      <c r="I40">
        <f t="shared" si="1"/>
        <v>36</v>
      </c>
      <c r="J40">
        <v>710</v>
      </c>
      <c r="K40">
        <f t="shared" si="2"/>
        <v>4986.5599999999977</v>
      </c>
      <c r="L40">
        <f t="shared" si="3"/>
        <v>114.40726760563381</v>
      </c>
      <c r="M40">
        <f t="shared" si="4"/>
        <v>59838.719999999972</v>
      </c>
      <c r="N40">
        <f t="shared" si="5"/>
        <v>523.03250704549919</v>
      </c>
      <c r="O40">
        <f t="shared" si="6"/>
        <v>974749.92</v>
      </c>
    </row>
    <row r="41" spans="1:15" x14ac:dyDescent="0.25">
      <c r="A41">
        <v>39</v>
      </c>
      <c r="B41">
        <v>38558.61</v>
      </c>
      <c r="C41">
        <v>82982.19</v>
      </c>
      <c r="D41">
        <v>174999.4</v>
      </c>
      <c r="E41" t="s">
        <v>17</v>
      </c>
      <c r="F41">
        <v>81005.86</v>
      </c>
      <c r="G41" t="s">
        <v>63</v>
      </c>
      <c r="H41" s="7">
        <f t="shared" si="0"/>
        <v>202299.36000000002</v>
      </c>
      <c r="I41">
        <f t="shared" si="1"/>
        <v>37</v>
      </c>
      <c r="J41">
        <v>730</v>
      </c>
      <c r="K41">
        <f t="shared" si="2"/>
        <v>40573.94</v>
      </c>
      <c r="L41">
        <f t="shared" si="3"/>
        <v>110.96693150684932</v>
      </c>
      <c r="M41">
        <f t="shared" si="4"/>
        <v>486887.28</v>
      </c>
      <c r="N41">
        <f t="shared" si="5"/>
        <v>4387.6790444543149</v>
      </c>
      <c r="O41">
        <f t="shared" si="6"/>
        <v>972070.32000000007</v>
      </c>
    </row>
    <row r="42" spans="1:15" x14ac:dyDescent="0.25">
      <c r="A42">
        <v>40</v>
      </c>
      <c r="B42">
        <v>28754.43</v>
      </c>
      <c r="C42">
        <v>118546.15</v>
      </c>
      <c r="D42">
        <v>172795.77</v>
      </c>
      <c r="E42" t="s">
        <v>17</v>
      </c>
      <c r="F42">
        <v>78240.009999999995</v>
      </c>
      <c r="G42" t="s">
        <v>64</v>
      </c>
      <c r="H42" s="7">
        <f t="shared" si="0"/>
        <v>210563.36</v>
      </c>
      <c r="I42">
        <f t="shared" si="1"/>
        <v>38</v>
      </c>
      <c r="J42">
        <v>750</v>
      </c>
      <c r="K42">
        <f t="shared" si="2"/>
        <v>69100.569999999992</v>
      </c>
      <c r="L42">
        <f t="shared" si="3"/>
        <v>104.32001333333332</v>
      </c>
      <c r="M42">
        <f t="shared" si="4"/>
        <v>829206.83999999985</v>
      </c>
      <c r="N42">
        <f t="shared" si="5"/>
        <v>7948.6841834503848</v>
      </c>
      <c r="O42">
        <f t="shared" si="6"/>
        <v>938880.11999999988</v>
      </c>
    </row>
    <row r="43" spans="1:15" x14ac:dyDescent="0.25">
      <c r="A43">
        <v>41</v>
      </c>
      <c r="B43">
        <v>27893.02</v>
      </c>
      <c r="C43">
        <v>84710.87</v>
      </c>
      <c r="D43">
        <v>164470.81</v>
      </c>
      <c r="E43" t="s">
        <v>19</v>
      </c>
      <c r="F43">
        <v>77798.929999999993</v>
      </c>
      <c r="G43" t="s">
        <v>65</v>
      </c>
      <c r="H43" s="7">
        <f t="shared" si="0"/>
        <v>138960.49</v>
      </c>
      <c r="I43">
        <f t="shared" si="1"/>
        <v>39</v>
      </c>
      <c r="J43">
        <v>770</v>
      </c>
      <c r="K43">
        <f t="shared" si="2"/>
        <v>34845.960000000006</v>
      </c>
      <c r="L43">
        <f t="shared" si="3"/>
        <v>101.03757142857143</v>
      </c>
      <c r="M43">
        <f t="shared" si="4"/>
        <v>418151.52000000008</v>
      </c>
      <c r="N43">
        <f t="shared" si="5"/>
        <v>4138.5745330944792</v>
      </c>
      <c r="O43">
        <f t="shared" si="6"/>
        <v>933587.15999999992</v>
      </c>
    </row>
    <row r="44" spans="1:15" x14ac:dyDescent="0.25">
      <c r="A44">
        <v>42</v>
      </c>
      <c r="B44">
        <v>23641.03</v>
      </c>
      <c r="C44">
        <v>96189.73</v>
      </c>
      <c r="D44">
        <v>148001.21</v>
      </c>
      <c r="E44" t="s">
        <v>17</v>
      </c>
      <c r="F44">
        <v>71498.59</v>
      </c>
      <c r="G44" t="s">
        <v>66</v>
      </c>
      <c r="H44" s="7">
        <f t="shared" si="0"/>
        <v>175949.66999999998</v>
      </c>
      <c r="I44">
        <f t="shared" si="1"/>
        <v>40</v>
      </c>
      <c r="J44">
        <v>790</v>
      </c>
      <c r="K44">
        <f t="shared" si="2"/>
        <v>48374.17</v>
      </c>
      <c r="L44">
        <f t="shared" si="3"/>
        <v>90.504544303797459</v>
      </c>
      <c r="M44">
        <f t="shared" si="4"/>
        <v>580490.04</v>
      </c>
      <c r="N44">
        <f t="shared" si="5"/>
        <v>6413.9325209070566</v>
      </c>
      <c r="O44">
        <f t="shared" si="6"/>
        <v>857983.08</v>
      </c>
    </row>
    <row r="45" spans="1:15" x14ac:dyDescent="0.25">
      <c r="A45">
        <v>43</v>
      </c>
      <c r="B45">
        <v>15505.83</v>
      </c>
      <c r="C45">
        <v>127382.39999999999</v>
      </c>
      <c r="D45">
        <v>35534.269999999997</v>
      </c>
      <c r="E45" t="s">
        <v>14</v>
      </c>
      <c r="F45">
        <v>69759.08</v>
      </c>
      <c r="G45" t="s">
        <v>67</v>
      </c>
      <c r="H45" s="7">
        <f t="shared" si="0"/>
        <v>179193.88</v>
      </c>
      <c r="I45">
        <f t="shared" si="1"/>
        <v>41</v>
      </c>
      <c r="J45">
        <v>810</v>
      </c>
      <c r="K45">
        <f t="shared" si="2"/>
        <v>73172.14999999998</v>
      </c>
      <c r="L45">
        <f t="shared" si="3"/>
        <v>86.122320987654319</v>
      </c>
      <c r="M45">
        <f t="shared" si="4"/>
        <v>878065.79999999981</v>
      </c>
      <c r="N45">
        <f t="shared" si="5"/>
        <v>10195.565910559599</v>
      </c>
      <c r="O45">
        <f t="shared" si="6"/>
        <v>837108.96</v>
      </c>
    </row>
    <row r="46" spans="1:15" x14ac:dyDescent="0.25">
      <c r="A46">
        <v>44</v>
      </c>
      <c r="B46">
        <v>22177.84</v>
      </c>
      <c r="C46">
        <v>154806.24</v>
      </c>
      <c r="D46">
        <v>28334.82</v>
      </c>
      <c r="E46" t="s">
        <v>17</v>
      </c>
      <c r="F46">
        <v>65200.43</v>
      </c>
      <c r="G46" t="s">
        <v>68</v>
      </c>
      <c r="H46" s="7">
        <f t="shared" si="0"/>
        <v>62958.109999999993</v>
      </c>
      <c r="I46">
        <f t="shared" si="1"/>
        <v>42</v>
      </c>
      <c r="J46">
        <v>830</v>
      </c>
      <c r="K46">
        <f t="shared" si="2"/>
        <v>111827.65</v>
      </c>
      <c r="L46">
        <f t="shared" si="3"/>
        <v>78.55473493975903</v>
      </c>
      <c r="M46">
        <f t="shared" si="4"/>
        <v>1341931.7999999998</v>
      </c>
      <c r="N46">
        <f t="shared" si="5"/>
        <v>17082.761478720309</v>
      </c>
      <c r="O46">
        <f t="shared" si="6"/>
        <v>782405.16</v>
      </c>
    </row>
    <row r="47" spans="1:15" x14ac:dyDescent="0.25">
      <c r="A47">
        <v>45</v>
      </c>
      <c r="B47">
        <v>1000.33</v>
      </c>
      <c r="C47">
        <v>124153.14</v>
      </c>
      <c r="D47">
        <v>1904.03</v>
      </c>
      <c r="E47" t="s">
        <v>14</v>
      </c>
      <c r="F47">
        <v>64926.18</v>
      </c>
      <c r="G47" t="s">
        <v>69</v>
      </c>
      <c r="H47" s="7">
        <f t="shared" si="0"/>
        <v>-2318.2799999999916</v>
      </c>
      <c r="I47">
        <f t="shared" si="1"/>
        <v>43</v>
      </c>
      <c r="J47">
        <v>850</v>
      </c>
      <c r="K47">
        <f t="shared" si="2"/>
        <v>60272.29</v>
      </c>
      <c r="L47">
        <f t="shared" si="3"/>
        <v>76.383741176470593</v>
      </c>
      <c r="M47">
        <f t="shared" si="4"/>
        <v>723267.48</v>
      </c>
      <c r="N47">
        <f t="shared" si="5"/>
        <v>9468.8669193228361</v>
      </c>
      <c r="O47">
        <f t="shared" si="6"/>
        <v>779114.16</v>
      </c>
    </row>
    <row r="48" spans="1:15" x14ac:dyDescent="0.25">
      <c r="A48">
        <v>46</v>
      </c>
      <c r="B48">
        <v>1315.56</v>
      </c>
      <c r="C48">
        <v>115816.31</v>
      </c>
      <c r="D48">
        <v>297114.56</v>
      </c>
      <c r="E48" t="s">
        <v>19</v>
      </c>
      <c r="F48">
        <v>49490.85</v>
      </c>
      <c r="G48" t="s">
        <v>70</v>
      </c>
      <c r="H48" s="7">
        <f t="shared" si="0"/>
        <v>-6432.800000000002</v>
      </c>
      <c r="I48">
        <f t="shared" si="1"/>
        <v>44</v>
      </c>
      <c r="J48">
        <v>870</v>
      </c>
      <c r="K48">
        <f t="shared" si="2"/>
        <v>67687.01999999999</v>
      </c>
      <c r="L48">
        <f t="shared" si="3"/>
        <v>56.886034482758618</v>
      </c>
      <c r="M48">
        <f t="shared" si="4"/>
        <v>812244.23999999987</v>
      </c>
      <c r="N48">
        <f t="shared" si="5"/>
        <v>14278.447203877078</v>
      </c>
      <c r="O48">
        <f t="shared" si="6"/>
        <v>593890.19999999995</v>
      </c>
    </row>
    <row r="49" spans="1:15" x14ac:dyDescent="0.25">
      <c r="A49">
        <v>47</v>
      </c>
      <c r="B49">
        <v>0.1</v>
      </c>
      <c r="C49">
        <v>135427.01999999999</v>
      </c>
      <c r="D49">
        <v>0.1</v>
      </c>
      <c r="E49" t="s">
        <v>17</v>
      </c>
      <c r="F49">
        <v>42559.83</v>
      </c>
      <c r="G49" t="s">
        <v>71</v>
      </c>
      <c r="H49" s="7">
        <f t="shared" si="0"/>
        <v>316725.27</v>
      </c>
      <c r="I49">
        <f t="shared" si="1"/>
        <v>45</v>
      </c>
      <c r="J49">
        <v>890</v>
      </c>
      <c r="K49">
        <f t="shared" si="2"/>
        <v>92914.29</v>
      </c>
      <c r="L49">
        <f t="shared" si="3"/>
        <v>47.820033707865171</v>
      </c>
      <c r="M49">
        <f t="shared" si="4"/>
        <v>1114971.48</v>
      </c>
      <c r="N49">
        <f t="shared" si="5"/>
        <v>23315.991093009532</v>
      </c>
      <c r="O49">
        <f t="shared" si="6"/>
        <v>510717.96</v>
      </c>
    </row>
    <row r="50" spans="1:15" x14ac:dyDescent="0.25">
      <c r="A50">
        <v>48</v>
      </c>
      <c r="B50">
        <v>542.15</v>
      </c>
      <c r="C50">
        <v>51743.25</v>
      </c>
      <c r="D50">
        <v>0.1</v>
      </c>
      <c r="E50" t="s">
        <v>14</v>
      </c>
      <c r="F50">
        <v>35673.51</v>
      </c>
      <c r="G50" t="s">
        <v>72</v>
      </c>
      <c r="H50" s="7">
        <f t="shared" si="0"/>
        <v>-83683.669999999984</v>
      </c>
      <c r="I50">
        <f t="shared" si="1"/>
        <v>46</v>
      </c>
      <c r="J50">
        <v>910</v>
      </c>
      <c r="K50">
        <f t="shared" si="2"/>
        <v>16659.89</v>
      </c>
      <c r="L50">
        <f t="shared" si="3"/>
        <v>39.20165934065934</v>
      </c>
      <c r="M50">
        <f t="shared" si="4"/>
        <v>199918.68</v>
      </c>
      <c r="N50">
        <f t="shared" si="5"/>
        <v>5099.7504534877562</v>
      </c>
      <c r="O50">
        <f t="shared" si="6"/>
        <v>428082.12</v>
      </c>
    </row>
    <row r="51" spans="1:15" x14ac:dyDescent="0.25">
      <c r="A51">
        <v>49</v>
      </c>
      <c r="B51">
        <v>0.1</v>
      </c>
      <c r="C51">
        <v>116983.9</v>
      </c>
      <c r="D51">
        <v>45173.16</v>
      </c>
      <c r="E51" t="s">
        <v>17</v>
      </c>
      <c r="F51">
        <v>14681.5</v>
      </c>
      <c r="G51" t="s">
        <v>73</v>
      </c>
      <c r="H51" s="7">
        <f t="shared" si="0"/>
        <v>65240.749999999993</v>
      </c>
      <c r="I51">
        <f t="shared" si="1"/>
        <v>47</v>
      </c>
      <c r="J51">
        <v>930</v>
      </c>
      <c r="K51">
        <f t="shared" si="2"/>
        <v>102351.5</v>
      </c>
      <c r="L51">
        <f t="shared" si="3"/>
        <v>15.786559139784947</v>
      </c>
      <c r="M51">
        <f t="shared" si="4"/>
        <v>1228218</v>
      </c>
      <c r="N51">
        <f t="shared" si="5"/>
        <v>77801.50120900452</v>
      </c>
      <c r="O51">
        <f t="shared" si="6"/>
        <v>176178</v>
      </c>
    </row>
    <row r="52" spans="1:15" x14ac:dyDescent="0.25">
      <c r="G52" t="s">
        <v>16</v>
      </c>
    </row>
    <row r="53" spans="1:15" x14ac:dyDescent="0.25">
      <c r="G53" t="s">
        <v>16</v>
      </c>
    </row>
    <row r="79" spans="14:14" x14ac:dyDescent="0.25">
      <c r="N79" t="s">
        <v>16</v>
      </c>
    </row>
    <row r="80" spans="14:14" x14ac:dyDescent="0.25">
      <c r="N80" t="s">
        <v>16</v>
      </c>
    </row>
    <row r="81" spans="14:14" x14ac:dyDescent="0.25">
      <c r="N81" t="s">
        <v>16</v>
      </c>
    </row>
    <row r="82" spans="14:14" x14ac:dyDescent="0.25">
      <c r="N82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6"/>
  <sheetViews>
    <sheetView workbookViewId="0">
      <selection activeCell="M10" sqref="M10"/>
    </sheetView>
  </sheetViews>
  <sheetFormatPr defaultRowHeight="15" x14ac:dyDescent="0.25"/>
  <cols>
    <col min="1" max="1" width="16.85546875" customWidth="1"/>
    <col min="2" max="2" width="18.5703125" customWidth="1"/>
    <col min="10" max="11" width="24.42578125" customWidth="1"/>
  </cols>
  <sheetData>
    <row r="1" spans="1:11" x14ac:dyDescent="0.25">
      <c r="A1" s="1"/>
      <c r="B1" t="s">
        <v>85</v>
      </c>
      <c r="J1" t="s">
        <v>86</v>
      </c>
    </row>
    <row r="2" spans="1:11" x14ac:dyDescent="0.25">
      <c r="A2" s="2"/>
      <c r="B2" s="5"/>
      <c r="J2" s="1"/>
      <c r="K2" s="1"/>
    </row>
    <row r="3" spans="1:11" x14ac:dyDescent="0.25">
      <c r="A3" s="2"/>
      <c r="B3" s="5"/>
      <c r="C3" s="1"/>
      <c r="D3" s="1"/>
      <c r="F3" s="1"/>
      <c r="G3" s="1"/>
      <c r="J3" s="3"/>
      <c r="K3" s="4"/>
    </row>
    <row r="4" spans="1:11" x14ac:dyDescent="0.25">
      <c r="A4" s="2"/>
      <c r="B4" s="5"/>
      <c r="C4" s="2"/>
      <c r="D4" s="4"/>
      <c r="F4" s="2"/>
      <c r="G4" s="4"/>
      <c r="J4" s="3"/>
      <c r="K4" s="4"/>
    </row>
    <row r="5" spans="1:11" x14ac:dyDescent="0.25">
      <c r="A5" s="2"/>
      <c r="B5" s="2"/>
      <c r="C5" s="2"/>
      <c r="D5" s="4"/>
      <c r="F5" s="2"/>
      <c r="G5" s="4"/>
      <c r="J5" s="3"/>
      <c r="K5" s="4"/>
    </row>
    <row r="6" spans="1:11" x14ac:dyDescent="0.25">
      <c r="A6" s="2"/>
      <c r="B6" s="5"/>
      <c r="C6" s="2"/>
      <c r="D6" s="4"/>
      <c r="F6" s="2"/>
      <c r="G6" s="4"/>
      <c r="J6" s="3"/>
      <c r="K6" s="4"/>
    </row>
    <row r="7" spans="1:11" x14ac:dyDescent="0.25">
      <c r="A7" s="2"/>
      <c r="B7" s="6"/>
      <c r="C7" s="2"/>
      <c r="D7" s="4"/>
      <c r="F7" s="2"/>
      <c r="G7" s="4"/>
      <c r="J7" s="3"/>
      <c r="K7" s="4"/>
    </row>
    <row r="8" spans="1:11" x14ac:dyDescent="0.25">
      <c r="C8" s="2"/>
      <c r="D8" s="4"/>
      <c r="F8" s="2"/>
      <c r="G8" s="4"/>
      <c r="J8" s="3"/>
      <c r="K8" s="4"/>
    </row>
    <row r="9" spans="1:11" x14ac:dyDescent="0.25">
      <c r="A9" s="1"/>
      <c r="B9" s="1"/>
      <c r="C9" s="2"/>
      <c r="D9" s="4"/>
      <c r="F9" s="2"/>
      <c r="G9" s="4"/>
    </row>
    <row r="10" spans="1:11" x14ac:dyDescent="0.25">
      <c r="A10" s="2"/>
      <c r="B10" s="5"/>
      <c r="J10" s="3"/>
      <c r="K10" s="4"/>
    </row>
    <row r="11" spans="1:11" x14ac:dyDescent="0.25">
      <c r="A11" s="2"/>
      <c r="B11" s="5"/>
      <c r="J11" s="3"/>
      <c r="K11" s="4"/>
    </row>
    <row r="12" spans="1:11" x14ac:dyDescent="0.25">
      <c r="A12" s="2"/>
      <c r="B12" s="5"/>
      <c r="J12" s="3"/>
      <c r="K12" s="4"/>
    </row>
    <row r="13" spans="1:11" x14ac:dyDescent="0.25">
      <c r="A13" s="2"/>
      <c r="B13" s="2"/>
      <c r="J13" s="3"/>
      <c r="K13" s="4"/>
    </row>
    <row r="14" spans="1:11" x14ac:dyDescent="0.25">
      <c r="A14" s="2"/>
      <c r="B14" s="5"/>
      <c r="J14" s="3"/>
      <c r="K14" s="4"/>
    </row>
    <row r="15" spans="1:11" x14ac:dyDescent="0.25">
      <c r="A15" s="2"/>
      <c r="B15" s="6"/>
      <c r="J15" s="3"/>
      <c r="K15" s="4"/>
    </row>
    <row r="17" spans="2:11" x14ac:dyDescent="0.25">
      <c r="J17" s="3"/>
      <c r="K17" s="4"/>
    </row>
    <row r="18" spans="2:11" x14ac:dyDescent="0.25">
      <c r="J18" s="3"/>
      <c r="K18" s="4"/>
    </row>
    <row r="19" spans="2:11" x14ac:dyDescent="0.25">
      <c r="B19" t="s">
        <v>87</v>
      </c>
      <c r="I19" t="s">
        <v>88</v>
      </c>
      <c r="J19" s="3"/>
      <c r="K19" s="4"/>
    </row>
    <row r="20" spans="2:11" x14ac:dyDescent="0.25">
      <c r="J20" s="3"/>
      <c r="K20" s="4"/>
    </row>
    <row r="21" spans="2:11" x14ac:dyDescent="0.25">
      <c r="J21" s="3"/>
      <c r="K21" s="4"/>
    </row>
    <row r="22" spans="2:11" x14ac:dyDescent="0.25">
      <c r="J22" s="3"/>
      <c r="K22" s="4"/>
    </row>
    <row r="36" spans="2:2" x14ac:dyDescent="0.25">
      <c r="B36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30"/>
  <sheetViews>
    <sheetView workbookViewId="0">
      <selection activeCell="D12" sqref="D12"/>
    </sheetView>
  </sheetViews>
  <sheetFormatPr defaultRowHeight="15" x14ac:dyDescent="0.25"/>
  <cols>
    <col min="1" max="1" width="22.28515625" customWidth="1"/>
    <col min="2" max="2" width="51" customWidth="1"/>
    <col min="3" max="3" width="12.5703125" customWidth="1"/>
    <col min="4" max="4" width="11" customWidth="1"/>
    <col min="7" max="7" width="17.85546875" customWidth="1"/>
  </cols>
  <sheetData>
    <row r="1" spans="1:8" x14ac:dyDescent="0.25">
      <c r="A1" s="1" t="s">
        <v>75</v>
      </c>
      <c r="B1" s="9" t="s">
        <v>76</v>
      </c>
    </row>
    <row r="2" spans="1:8" ht="30.75" x14ac:dyDescent="0.25">
      <c r="A2" s="2" t="s">
        <v>30</v>
      </c>
      <c r="B2" s="10" t="s">
        <v>77</v>
      </c>
      <c r="G2" t="s">
        <v>16</v>
      </c>
    </row>
    <row r="3" spans="1:8" ht="30.75" x14ac:dyDescent="0.25">
      <c r="A3" s="2" t="s">
        <v>31</v>
      </c>
      <c r="B3" s="10" t="s">
        <v>78</v>
      </c>
    </row>
    <row r="4" spans="1:8" ht="30.75" x14ac:dyDescent="0.25">
      <c r="A4" s="2" t="s">
        <v>32</v>
      </c>
      <c r="B4" s="10" t="s">
        <v>79</v>
      </c>
      <c r="D4" s="1"/>
      <c r="E4" s="1"/>
      <c r="F4" s="1"/>
    </row>
    <row r="5" spans="1:8" ht="30.75" x14ac:dyDescent="0.25">
      <c r="A5" s="2" t="s">
        <v>33</v>
      </c>
      <c r="B5" s="10" t="s">
        <v>80</v>
      </c>
      <c r="D5" s="3"/>
      <c r="E5" s="4"/>
      <c r="F5" s="6" t="s">
        <v>16</v>
      </c>
    </row>
    <row r="6" spans="1:8" ht="30.75" x14ac:dyDescent="0.25">
      <c r="A6" s="2" t="s">
        <v>34</v>
      </c>
      <c r="B6" s="10" t="s">
        <v>81</v>
      </c>
      <c r="D6" s="3" t="s">
        <v>83</v>
      </c>
      <c r="E6" s="4"/>
      <c r="F6" s="6"/>
      <c r="G6" s="2"/>
      <c r="H6" s="4"/>
    </row>
    <row r="7" spans="1:8" x14ac:dyDescent="0.25">
      <c r="A7" s="2"/>
      <c r="B7" s="4" t="s">
        <v>16</v>
      </c>
      <c r="D7" s="3"/>
      <c r="E7" s="4"/>
      <c r="F7" s="6" t="s">
        <v>16</v>
      </c>
      <c r="G7" s="2"/>
      <c r="H7" s="4"/>
    </row>
    <row r="8" spans="1:8" x14ac:dyDescent="0.25">
      <c r="A8" s="1" t="s">
        <v>75</v>
      </c>
      <c r="B8" s="1" t="s">
        <v>84</v>
      </c>
      <c r="D8" s="3"/>
      <c r="E8" s="4"/>
      <c r="F8" s="2" t="s">
        <v>16</v>
      </c>
      <c r="G8" s="2"/>
      <c r="H8" s="4"/>
    </row>
    <row r="9" spans="1:8" x14ac:dyDescent="0.25">
      <c r="A9" s="2" t="s">
        <v>30</v>
      </c>
      <c r="B9" s="4">
        <f>AVERAGE('[1]50_Startups_dataset (Autosaved)'!L2:L52)</f>
        <v>3879.958112459999</v>
      </c>
      <c r="D9" s="3"/>
      <c r="E9" s="4"/>
      <c r="F9" s="6" t="s">
        <v>16</v>
      </c>
      <c r="G9" s="2"/>
      <c r="H9" s="4"/>
    </row>
    <row r="10" spans="1:8" x14ac:dyDescent="0.25">
      <c r="A10" s="2" t="s">
        <v>31</v>
      </c>
      <c r="B10" s="4">
        <v>6800</v>
      </c>
      <c r="G10" s="2"/>
      <c r="H10" s="4"/>
    </row>
    <row r="11" spans="1:8" x14ac:dyDescent="0.25">
      <c r="A11" s="2" t="s">
        <v>32</v>
      </c>
      <c r="B11" s="12">
        <v>81600</v>
      </c>
      <c r="G11" s="2"/>
      <c r="H11" s="4"/>
    </row>
    <row r="12" spans="1:8" x14ac:dyDescent="0.25">
      <c r="A12" s="2" t="s">
        <v>33</v>
      </c>
      <c r="B12" s="4">
        <f>AVERAGE('[1]50_Startups_dataset (Autosaved)'!N2:N52)</f>
        <v>1725.6304941620008</v>
      </c>
    </row>
    <row r="13" spans="1:8" x14ac:dyDescent="0.25">
      <c r="A13" s="2" t="s">
        <v>34</v>
      </c>
      <c r="B13" s="4">
        <f>AVERAGE('[1]50_Startups_dataset (Autosaved)'!J2:J52)</f>
        <v>29.88</v>
      </c>
    </row>
    <row r="14" spans="1:8" x14ac:dyDescent="0.25">
      <c r="A14" s="2" t="s">
        <v>35</v>
      </c>
      <c r="B14" s="4">
        <f>INDEX('[1]50_Startups_dataset (Autosaved)'!O2:O52, COUNTA('[1]50_Startups_dataset (Autosaved)'!O2:O52))</f>
        <v>176178</v>
      </c>
    </row>
    <row r="16" spans="1:8" x14ac:dyDescent="0.25">
      <c r="A16" s="1"/>
      <c r="B16" s="1"/>
      <c r="C16" s="1"/>
    </row>
    <row r="17" spans="1:4" x14ac:dyDescent="0.25">
      <c r="A17" s="3"/>
      <c r="B17" s="4"/>
      <c r="C17" s="5"/>
    </row>
    <row r="18" spans="1:4" x14ac:dyDescent="0.25">
      <c r="A18" s="3"/>
      <c r="B18" s="4"/>
      <c r="C18" s="5"/>
    </row>
    <row r="19" spans="1:4" x14ac:dyDescent="0.25">
      <c r="A19" s="3"/>
      <c r="B19" s="4"/>
      <c r="C19" s="5"/>
    </row>
    <row r="20" spans="1:4" x14ac:dyDescent="0.25">
      <c r="A20" s="3"/>
      <c r="B20" s="4"/>
      <c r="C20" s="11"/>
    </row>
    <row r="21" spans="1:4" x14ac:dyDescent="0.25">
      <c r="A21" s="3"/>
      <c r="B21" s="4"/>
      <c r="C21" s="5"/>
    </row>
    <row r="22" spans="1:4" x14ac:dyDescent="0.25">
      <c r="A22" s="3"/>
      <c r="B22" s="4"/>
      <c r="C22" s="6"/>
    </row>
    <row r="24" spans="1:4" x14ac:dyDescent="0.25">
      <c r="A24" s="1"/>
      <c r="B24" s="1"/>
      <c r="C24" s="1"/>
      <c r="D24" s="1"/>
    </row>
    <row r="25" spans="1:4" x14ac:dyDescent="0.25">
      <c r="A25" s="2"/>
      <c r="B25" s="4"/>
      <c r="C25" s="2"/>
      <c r="D25" s="4"/>
    </row>
    <row r="26" spans="1:4" x14ac:dyDescent="0.25">
      <c r="A26" s="2"/>
      <c r="B26" s="4"/>
      <c r="C26" s="2"/>
      <c r="D26" s="4"/>
    </row>
    <row r="27" spans="1:4" x14ac:dyDescent="0.25">
      <c r="A27" s="2"/>
      <c r="B27" s="4"/>
      <c r="C27" s="2"/>
      <c r="D27" s="4"/>
    </row>
    <row r="28" spans="1:4" x14ac:dyDescent="0.25">
      <c r="A28" s="2"/>
      <c r="B28" s="4"/>
      <c r="C28" s="2"/>
      <c r="D28" s="4"/>
    </row>
    <row r="29" spans="1:4" x14ac:dyDescent="0.25">
      <c r="A29" s="2"/>
      <c r="B29" s="4"/>
      <c r="C29" s="2"/>
      <c r="D29" s="4"/>
    </row>
    <row r="30" spans="1:4" x14ac:dyDescent="0.25">
      <c r="A30" s="2" t="s">
        <v>16</v>
      </c>
      <c r="B30" s="4">
        <f>INDEX('[1]KPI Summary'!O2:O52, COUNTA('[1]KPI Summary'!O2:O52))</f>
        <v>0</v>
      </c>
      <c r="C30" s="2"/>
      <c r="D30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workbookViewId="0">
      <selection activeCell="J15" sqref="J15"/>
    </sheetView>
  </sheetViews>
  <sheetFormatPr defaultRowHeight="15" x14ac:dyDescent="0.25"/>
  <sheetData>
    <row r="1" spans="1:7" ht="105" x14ac:dyDescent="0.25">
      <c r="A1" s="7" t="s">
        <v>91</v>
      </c>
    </row>
    <row r="3" spans="1:7" ht="18" x14ac:dyDescent="0.25">
      <c r="A3" s="13" t="s">
        <v>92</v>
      </c>
    </row>
    <row r="4" spans="1:7" ht="18" x14ac:dyDescent="0.25">
      <c r="F4" s="13" t="s">
        <v>113</v>
      </c>
    </row>
    <row r="5" spans="1:7" x14ac:dyDescent="0.25">
      <c r="A5" s="14" t="s">
        <v>90</v>
      </c>
    </row>
    <row r="6" spans="1:7" ht="15.75" x14ac:dyDescent="0.3">
      <c r="A6" s="8" t="e">
        <f xml:space="preserve"> IF(Total_Customers = 0, 0, Profit / Total_Customers)</f>
        <v>#NAME?</v>
      </c>
      <c r="F6" s="1" t="s">
        <v>82</v>
      </c>
      <c r="G6" s="1" t="s">
        <v>114</v>
      </c>
    </row>
    <row r="7" spans="1:7" ht="30" x14ac:dyDescent="0.25">
      <c r="A7" t="s">
        <v>93</v>
      </c>
      <c r="F7" s="2" t="s">
        <v>30</v>
      </c>
      <c r="G7" s="4">
        <f>AVERAGE('[1]50_Startups_dataset (Autosaved)'!L2:L52)</f>
        <v>3879.958112459999</v>
      </c>
    </row>
    <row r="8" spans="1:7" ht="30" x14ac:dyDescent="0.3">
      <c r="A8" s="8">
        <f>IF(J2=0, 0, F2/J2)</f>
        <v>0</v>
      </c>
      <c r="F8" s="2" t="s">
        <v>31</v>
      </c>
      <c r="G8" s="4">
        <v>6800</v>
      </c>
    </row>
    <row r="9" spans="1:7" ht="30" x14ac:dyDescent="0.25">
      <c r="A9" s="15" t="s">
        <v>94</v>
      </c>
      <c r="F9" s="2" t="s">
        <v>32</v>
      </c>
      <c r="G9" s="12">
        <v>81600</v>
      </c>
    </row>
    <row r="10" spans="1:7" ht="45" x14ac:dyDescent="0.25">
      <c r="A10" s="13" t="s">
        <v>95</v>
      </c>
      <c r="F10" s="2" t="s">
        <v>33</v>
      </c>
      <c r="G10" s="4">
        <f>AVERAGE('[1]50_Startups_dataset (Autosaved)'!N2:N52)</f>
        <v>1725.6304941620008</v>
      </c>
    </row>
    <row r="11" spans="1:7" ht="45" x14ac:dyDescent="0.25">
      <c r="A11" t="s">
        <v>96</v>
      </c>
      <c r="F11" s="2" t="s">
        <v>34</v>
      </c>
      <c r="G11" s="4">
        <f>AVERAGE('[1]50_Startups_dataset (Autosaved)'!J2:J52)</f>
        <v>29.88</v>
      </c>
    </row>
    <row r="12" spans="1:7" ht="30" x14ac:dyDescent="0.25">
      <c r="A12" s="14" t="s">
        <v>97</v>
      </c>
      <c r="F12" s="2" t="s">
        <v>35</v>
      </c>
      <c r="G12" s="4">
        <f>INDEX('[1]50_Startups_dataset (Autosaved)'!O2:O52, COUNTA('[1]50_Startups_dataset (Autosaved)'!O2:O52))</f>
        <v>176178</v>
      </c>
    </row>
    <row r="13" spans="1:7" x14ac:dyDescent="0.25">
      <c r="A13" t="s">
        <v>98</v>
      </c>
    </row>
    <row r="14" spans="1:7" ht="18" x14ac:dyDescent="0.25">
      <c r="A14" s="13" t="s">
        <v>99</v>
      </c>
    </row>
    <row r="15" spans="1:7" x14ac:dyDescent="0.25">
      <c r="A15" t="s">
        <v>100</v>
      </c>
    </row>
    <row r="16" spans="1:7" x14ac:dyDescent="0.25">
      <c r="A16" s="14" t="s">
        <v>90</v>
      </c>
    </row>
    <row r="17" spans="1:1" x14ac:dyDescent="0.25">
      <c r="A17" t="s">
        <v>101</v>
      </c>
    </row>
    <row r="18" spans="1:1" x14ac:dyDescent="0.25">
      <c r="A18" t="s">
        <v>102</v>
      </c>
    </row>
    <row r="19" spans="1:1" ht="180" x14ac:dyDescent="0.25">
      <c r="A19" s="7" t="s">
        <v>103</v>
      </c>
    </row>
    <row r="20" spans="1:1" ht="18" x14ac:dyDescent="0.25">
      <c r="A20" s="13" t="s">
        <v>104</v>
      </c>
    </row>
    <row r="22" spans="1:1" x14ac:dyDescent="0.25">
      <c r="A22" s="14" t="s">
        <v>105</v>
      </c>
    </row>
    <row r="23" spans="1:1" ht="15.75" x14ac:dyDescent="0.3">
      <c r="A23" s="8" t="s">
        <v>106</v>
      </c>
    </row>
    <row r="24" spans="1:1" ht="18" x14ac:dyDescent="0.25">
      <c r="A24" s="13" t="s">
        <v>107</v>
      </c>
    </row>
    <row r="26" spans="1:1" x14ac:dyDescent="0.25">
      <c r="A26" s="14" t="s">
        <v>108</v>
      </c>
    </row>
    <row r="27" spans="1:1" x14ac:dyDescent="0.25">
      <c r="A27" t="s">
        <v>109</v>
      </c>
    </row>
    <row r="28" spans="1:1" ht="18" x14ac:dyDescent="0.25">
      <c r="A28" s="13" t="s">
        <v>110</v>
      </c>
    </row>
    <row r="30" spans="1:1" x14ac:dyDescent="0.25">
      <c r="A30" t="s">
        <v>111</v>
      </c>
    </row>
    <row r="31" spans="1:1" x14ac:dyDescent="0.25">
      <c r="A31" s="14" t="s">
        <v>112</v>
      </c>
    </row>
    <row r="32" spans="1:1" x14ac:dyDescent="0.25">
      <c r="A32" t="str">
        <f>TEXT(DATE(2024, ROW()-1, 1), "mmm-yyyy")</f>
        <v>Jul-2026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Datas</vt:lpstr>
      <vt:lpstr>KPI Caluclation</vt:lpstr>
      <vt:lpstr>Visualize (dashboard)</vt:lpstr>
      <vt:lpstr>KPISummaries</vt:lpstr>
      <vt:lpstr>formula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2025-06-27T17:25:59Z</cp:lastPrinted>
  <dcterms:created xsi:type="dcterms:W3CDTF">2025-06-27T16:51:00Z</dcterms:created>
  <dcterms:modified xsi:type="dcterms:W3CDTF">2025-06-28T17:26:56Z</dcterms:modified>
</cp:coreProperties>
</file>