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defaultThemeVersion="166925"/>
  <mc:AlternateContent xmlns:mc="http://schemas.openxmlformats.org/markup-compatibility/2006">
    <mc:Choice Requires="x15">
      <x15ac:absPath xmlns:x15ac="http://schemas.microsoft.com/office/spreadsheetml/2010/11/ac" url="https://d.docs.live.net/D9AF2DB963F43819/Documents/"/>
    </mc:Choice>
  </mc:AlternateContent>
  <xr:revisionPtr revIDLastSave="0" documentId="8_{81416119-676D-4248-B0CE-66BBF9A430D5}" xr6:coauthVersionLast="47" xr6:coauthVersionMax="47" xr10:uidLastSave="{00000000-0000-0000-0000-000000000000}"/>
  <bookViews>
    <workbookView xWindow="-108" yWindow="-108" windowWidth="23256" windowHeight="12456" xr2:uid="{2DFA27A9-5CD2-4B71-89EB-D32ED52A0401}"/>
  </bookViews>
  <sheets>
    <sheet name="Sheet1" sheetId="1" r:id="rId1"/>
    <sheet name="Sheet2"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 i="1" l="1"/>
  <c r="C9" i="1" s="1"/>
  <c r="C3" i="1"/>
  <c r="C12" i="1" s="1"/>
  <c r="H11" i="3"/>
  <c r="H14" i="3" s="1"/>
  <c r="N11" i="1" s="1"/>
  <c r="H12" i="3"/>
  <c r="N8" i="1" l="1"/>
  <c r="H13" i="3"/>
  <c r="N10" i="1" s="1"/>
  <c r="H9" i="3"/>
  <c r="N6" i="1" s="1"/>
  <c r="H10" i="3"/>
  <c r="N7" i="1" s="1"/>
  <c r="H8" i="3"/>
  <c r="N5" i="1" s="1"/>
  <c r="C6" i="1"/>
  <c r="C10" i="1"/>
  <c r="C11" i="1"/>
  <c r="C4" i="1"/>
  <c r="C5" i="1"/>
  <c r="C7" i="1"/>
  <c r="C8" i="1"/>
  <c r="N9" i="1" l="1"/>
  <c r="H7" i="3"/>
  <c r="N4" i="1" s="1"/>
  <c r="H15" i="3"/>
  <c r="N12" i="1" s="1"/>
  <c r="H6" i="3" l="1"/>
  <c r="N3" i="1" s="1"/>
  <c r="H16" i="3"/>
  <c r="N13" i="1" s="1"/>
</calcChain>
</file>

<file path=xl/sharedStrings.xml><?xml version="1.0" encoding="utf-8"?>
<sst xmlns="http://schemas.openxmlformats.org/spreadsheetml/2006/main" count="51" uniqueCount="32">
  <si>
    <t>HIGH</t>
  </si>
  <si>
    <t>LOW</t>
  </si>
  <si>
    <t>RANGE</t>
  </si>
  <si>
    <t>CLOSE</t>
  </si>
  <si>
    <t xml:space="preserve">   </t>
  </si>
  <si>
    <t>R4</t>
  </si>
  <si>
    <t>R3</t>
  </si>
  <si>
    <t>R2</t>
  </si>
  <si>
    <t>R1</t>
  </si>
  <si>
    <t>PIVOT</t>
  </si>
  <si>
    <t>S1</t>
  </si>
  <si>
    <t>S2</t>
  </si>
  <si>
    <t>S3</t>
  </si>
  <si>
    <t>S4</t>
  </si>
  <si>
    <t>S5</t>
  </si>
  <si>
    <t>R5</t>
  </si>
  <si>
    <t>RESISTANCE</t>
  </si>
  <si>
    <t>SUPPORT</t>
  </si>
  <si>
    <t>VALUE INPUT</t>
  </si>
  <si>
    <t>TABLE - 1</t>
  </si>
  <si>
    <t>RESULT-1 LEVEL</t>
  </si>
  <si>
    <t>TABLE -2</t>
  </si>
  <si>
    <t>TABLE -3</t>
  </si>
  <si>
    <t>RESULT-2 LEVEL</t>
  </si>
  <si>
    <t>NOTE 1:- IMPORTANT SUPPORT LEVEL OF TABLE 2 IS - S3, S4</t>
  </si>
  <si>
    <t>NOTE 2:-  IMPORTANT RESSITANCE LEVEL OF TABLE 2 IS - R3, R4</t>
  </si>
  <si>
    <t>TOP CENTER</t>
  </si>
  <si>
    <t>BOTTOM CENTER</t>
  </si>
  <si>
    <t>NOTE 1:- IMPORTANT SUPPORT LEVEL OF TABLE 3 IS -PIVOT / TOP CENTER / BOTTOM CENTER/ S1</t>
  </si>
  <si>
    <t>NOTE 2:-  IMPORTANT RESSITANCE LEVEL OF TABLE 3 IS -PIVOT / TOP CENTER / BOTTOM CENTER/ R1</t>
  </si>
  <si>
    <t>All given level will act as a support as well as resistance level..
If Banknifty open above resistance then resistance will become immediate support.
If Banknifty open below support then support will become immediate resistance.</t>
  </si>
  <si>
    <t>DISCLAIMER:-                                                                               THIS CALCULATOR IS FREE OF COST, CHARGES  APPLICABLE IS ONLY FOR USING PRO VIRTUAL TRADING APP,                        ALL GIVEN LEVEL OF THIS CALCULATOR IS ONLY FOR EDUCATIONAL PURPOSE. PLEASE USE THIS LEVEL ONLY IN THIS VIRTUAL APP, IF YOU ARE DOING TRADE IN REAL MARKET, TRADE WITH YOUR SELF DILIGENCE AND WITH YOUR MARKET ADVISOR.                                                                                          ALL GIVEN MATHEMATICS FORMULA IN THIS CALCULATOR IS ORIGINALLY DRIVEN FROM FRANKLIN O.OCHOA WORKS, WE DONT OWN THIS MATHMATICS FORMULAS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</si>
</sst>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10"/>
      <color theme="1"/>
      <name val="Calibri"/>
      <family val="2"/>
      <scheme val="minor"/>
    </font>
    <font>
      <sz val="9"/>
      <color theme="1"/>
      <name val="Calibri"/>
      <family val="2"/>
      <scheme val="minor"/>
    </font>
  </fonts>
  <fills count="8">
    <fill>
      <patternFill patternType="none"/>
    </fill>
    <fill>
      <patternFill patternType="gray125"/>
    </fill>
    <fill>
      <patternFill patternType="solid">
        <fgColor theme="8"/>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FF8181"/>
        <bgColor indexed="64"/>
      </patternFill>
    </fill>
    <fill>
      <patternFill patternType="solid">
        <fgColor theme="4" tint="0.59999389629810485"/>
        <bgColor indexed="64"/>
      </patternFill>
    </fill>
    <fill>
      <patternFill patternType="solid">
        <fgColor theme="9" tint="0.5999938962981048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right/>
      <top style="thin">
        <color indexed="64"/>
      </top>
      <bottom/>
      <diagonal/>
    </border>
  </borders>
  <cellStyleXfs count="1">
    <xf numFmtId="0" fontId="0" fillId="0" borderId="0"/>
  </cellStyleXfs>
  <cellXfs count="48">
    <xf numFmtId="0" fontId="0" fillId="0" borderId="0" xfId="0"/>
    <xf numFmtId="0" fontId="0" fillId="0" borderId="0" xfId="0" applyProtection="1">
      <protection locked="0"/>
    </xf>
    <xf numFmtId="0" fontId="0" fillId="0" borderId="1" xfId="0" applyBorder="1" applyProtection="1">
      <protection locked="0"/>
    </xf>
    <xf numFmtId="0" fontId="0" fillId="0" borderId="1" xfId="0" applyBorder="1" applyAlignment="1" applyProtection="1">
      <alignment horizontal="center"/>
      <protection locked="0"/>
    </xf>
    <xf numFmtId="0" fontId="0" fillId="0" borderId="0" xfId="0" applyAlignment="1" applyProtection="1">
      <alignment horizontal="center"/>
      <protection locked="0"/>
    </xf>
    <xf numFmtId="0" fontId="0" fillId="0" borderId="1" xfId="0" applyBorder="1"/>
    <xf numFmtId="0" fontId="0" fillId="3" borderId="1" xfId="0" applyFill="1" applyBorder="1"/>
    <xf numFmtId="0" fontId="0" fillId="2" borderId="1" xfId="0" applyFill="1" applyBorder="1"/>
    <xf numFmtId="0" fontId="0" fillId="4" borderId="1" xfId="0" applyFill="1" applyBorder="1"/>
    <xf numFmtId="0" fontId="0" fillId="0" borderId="1" xfId="0" applyBorder="1" applyAlignment="1">
      <alignment horizontal="center"/>
    </xf>
    <xf numFmtId="0" fontId="0" fillId="0" borderId="9" xfId="0" applyBorder="1" applyProtection="1">
      <protection locked="0"/>
    </xf>
    <xf numFmtId="0" fontId="0" fillId="5" borderId="1" xfId="0" applyFill="1" applyBorder="1"/>
    <xf numFmtId="0" fontId="0" fillId="6" borderId="1" xfId="0" applyFill="1" applyBorder="1"/>
    <xf numFmtId="0" fontId="0" fillId="7" borderId="1" xfId="0" applyFill="1" applyBorder="1"/>
    <xf numFmtId="0" fontId="0" fillId="0" borderId="11" xfId="0" applyBorder="1" applyProtection="1">
      <protection locked="0"/>
    </xf>
    <xf numFmtId="0" fontId="0" fillId="0" borderId="2" xfId="0" applyBorder="1" applyProtection="1">
      <protection locked="0"/>
    </xf>
    <xf numFmtId="0" fontId="0" fillId="0" borderId="2" xfId="0" applyBorder="1"/>
    <xf numFmtId="0" fontId="0" fillId="0" borderId="3" xfId="0" applyBorder="1" applyProtection="1">
      <protection locked="0"/>
    </xf>
    <xf numFmtId="0" fontId="0" fillId="0" borderId="12" xfId="0" applyBorder="1" applyProtection="1">
      <protection locked="0"/>
    </xf>
    <xf numFmtId="0" fontId="0" fillId="0" borderId="12" xfId="0" applyBorder="1"/>
    <xf numFmtId="0" fontId="0" fillId="0" borderId="4" xfId="0" applyBorder="1"/>
    <xf numFmtId="0" fontId="2" fillId="0" borderId="0" xfId="0" applyFont="1" applyProtection="1">
      <protection locked="0"/>
    </xf>
    <xf numFmtId="0" fontId="3" fillId="0" borderId="9" xfId="0" applyFont="1" applyBorder="1" applyAlignment="1" applyProtection="1">
      <alignment horizontal="center" vertical="center" wrapText="1"/>
      <protection locked="0"/>
    </xf>
    <xf numFmtId="0" fontId="3" fillId="0" borderId="12"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0" fontId="3" fillId="0" borderId="11" xfId="0" applyFont="1" applyBorder="1" applyAlignment="1" applyProtection="1">
      <alignment horizontal="center" vertical="center" wrapText="1"/>
      <protection locked="0"/>
    </xf>
    <xf numFmtId="0" fontId="3" fillId="0" borderId="0" xfId="0" applyFont="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1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3" fillId="0" borderId="3" xfId="0" applyFont="1" applyBorder="1" applyAlignment="1" applyProtection="1">
      <alignment horizontal="center" vertical="center" wrapText="1"/>
      <protection locked="0"/>
    </xf>
    <xf numFmtId="0" fontId="0" fillId="0" borderId="1" xfId="0" applyBorder="1" applyAlignment="1" applyProtection="1">
      <alignment horizontal="center"/>
      <protection locked="0"/>
    </xf>
    <xf numFmtId="0" fontId="0" fillId="0" borderId="1" xfId="0" applyBorder="1" applyAlignment="1" applyProtection="1">
      <alignment horizontal="center" vertical="center" wrapText="1"/>
      <protection locked="0"/>
    </xf>
    <xf numFmtId="0" fontId="2" fillId="0" borderId="9" xfId="0" applyFont="1" applyBorder="1" applyAlignment="1" applyProtection="1">
      <alignment horizontal="center" vertical="center" wrapText="1"/>
      <protection locked="0"/>
    </xf>
    <xf numFmtId="0" fontId="2" fillId="0" borderId="12" xfId="0" applyFont="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2" fillId="0" borderId="11" xfId="0" applyFont="1" applyBorder="1" applyAlignment="1" applyProtection="1">
      <alignment horizontal="center" vertical="center" wrapText="1"/>
      <protection locked="0"/>
    </xf>
    <xf numFmtId="0" fontId="2" fillId="0" borderId="0" xfId="0" applyFont="1" applyAlignment="1" applyProtection="1">
      <alignment horizontal="center" vertical="center" wrapText="1"/>
      <protection locked="0"/>
    </xf>
    <xf numFmtId="0" fontId="2" fillId="0" borderId="2" xfId="0" applyFont="1" applyBorder="1" applyAlignment="1" applyProtection="1">
      <alignment horizontal="center" vertical="center" wrapText="1"/>
      <protection locked="0"/>
    </xf>
    <xf numFmtId="0" fontId="2" fillId="0" borderId="10" xfId="0" applyFont="1" applyBorder="1" applyAlignment="1" applyProtection="1">
      <alignment horizontal="center" vertical="center" wrapText="1"/>
      <protection locked="0"/>
    </xf>
    <xf numFmtId="0" fontId="2" fillId="0" borderId="8" xfId="0" applyFont="1" applyBorder="1" applyAlignment="1" applyProtection="1">
      <alignment horizontal="center" vertical="center" wrapText="1"/>
      <protection locked="0"/>
    </xf>
    <xf numFmtId="0" fontId="2" fillId="0" borderId="3" xfId="0" applyFont="1" applyBorder="1" applyAlignment="1" applyProtection="1">
      <alignment horizontal="center" vertical="center" wrapText="1"/>
      <protection locked="0"/>
    </xf>
    <xf numFmtId="0" fontId="0" fillId="0" borderId="5" xfId="0" applyBorder="1" applyAlignment="1" applyProtection="1">
      <alignment horizontal="center" vertical="center" wrapText="1"/>
      <protection locked="0"/>
    </xf>
    <xf numFmtId="0" fontId="0" fillId="0" borderId="6" xfId="0" applyBorder="1" applyAlignment="1" applyProtection="1">
      <alignment horizontal="center" vertical="center" wrapText="1"/>
      <protection locked="0"/>
    </xf>
    <xf numFmtId="0" fontId="0" fillId="0" borderId="7" xfId="0" applyBorder="1" applyAlignment="1" applyProtection="1">
      <alignment horizontal="center" vertical="center" wrapText="1"/>
      <protection locked="0"/>
    </xf>
    <xf numFmtId="0" fontId="0" fillId="0" borderId="5" xfId="0" applyBorder="1" applyAlignment="1" applyProtection="1">
      <alignment horizontal="center" vertical="center"/>
      <protection locked="0"/>
    </xf>
    <xf numFmtId="0" fontId="0" fillId="0" borderId="6" xfId="0" applyBorder="1" applyAlignment="1" applyProtection="1">
      <alignment horizontal="center" vertical="center"/>
      <protection locked="0"/>
    </xf>
    <xf numFmtId="0" fontId="0" fillId="0" borderId="7" xfId="0"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colors>
    <mruColors>
      <color rgb="FFFF8181"/>
      <color rgb="FFFF3300"/>
      <color rgb="FF00AC4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9E833-347B-4C02-BF57-68DA1480A343}">
  <sheetPr codeName="Sheet1"/>
  <dimension ref="A1:Q31"/>
  <sheetViews>
    <sheetView tabSelected="1" workbookViewId="0">
      <selection activeCell="J6" sqref="J6"/>
    </sheetView>
  </sheetViews>
  <sheetFormatPr defaultColWidth="9.109375" defaultRowHeight="14.4" x14ac:dyDescent="0.3"/>
  <cols>
    <col min="1" max="1" width="12.5546875" style="1" customWidth="1"/>
    <col min="2" max="2" width="9.109375" style="1"/>
    <col min="3" max="3" width="15.6640625" style="1" customWidth="1"/>
    <col min="4" max="12" width="9.109375" style="1"/>
    <col min="13" max="13" width="16" style="1" bestFit="1" customWidth="1"/>
    <col min="14" max="16384" width="9.109375" style="1"/>
  </cols>
  <sheetData>
    <row r="1" spans="1:17" x14ac:dyDescent="0.3">
      <c r="B1" s="31" t="s">
        <v>21</v>
      </c>
      <c r="C1" s="31"/>
      <c r="E1" s="14"/>
      <c r="F1" s="31" t="s">
        <v>19</v>
      </c>
      <c r="G1" s="31"/>
      <c r="K1" s="15"/>
      <c r="M1" s="31" t="s">
        <v>22</v>
      </c>
      <c r="N1" s="31"/>
      <c r="Q1" s="15"/>
    </row>
    <row r="2" spans="1:17" x14ac:dyDescent="0.3">
      <c r="B2" s="31" t="s">
        <v>20</v>
      </c>
      <c r="C2" s="31"/>
      <c r="E2" s="14"/>
      <c r="F2" s="31" t="s">
        <v>18</v>
      </c>
      <c r="G2" s="31"/>
      <c r="K2" s="15"/>
      <c r="M2" s="31" t="s">
        <v>23</v>
      </c>
      <c r="N2" s="31"/>
      <c r="Q2" s="15"/>
    </row>
    <row r="3" spans="1:17" x14ac:dyDescent="0.3">
      <c r="A3" s="42" t="s">
        <v>16</v>
      </c>
      <c r="B3" s="5" t="s">
        <v>15</v>
      </c>
      <c r="C3" s="5">
        <f>Sheet1!G3/Sheet1!G4*Sheet1!G6</f>
        <v>133.33333333333331</v>
      </c>
      <c r="E3" s="14"/>
      <c r="F3" s="2" t="s">
        <v>0</v>
      </c>
      <c r="G3" s="3">
        <v>120</v>
      </c>
      <c r="H3" s="4"/>
      <c r="J3"/>
      <c r="K3" s="16"/>
      <c r="M3" s="5" t="s">
        <v>5</v>
      </c>
      <c r="N3" s="5">
        <f>Sheet2!H6</f>
        <v>163.33333333333331</v>
      </c>
      <c r="Q3" s="15"/>
    </row>
    <row r="4" spans="1:17" x14ac:dyDescent="0.3">
      <c r="A4" s="43"/>
      <c r="B4" s="5" t="s">
        <v>5</v>
      </c>
      <c r="C4" s="11">
        <f>Sheet1!G6+(Sheet1!G5*1.1/2)</f>
        <v>116.5</v>
      </c>
      <c r="E4" s="14"/>
      <c r="F4" s="2" t="s">
        <v>1</v>
      </c>
      <c r="G4" s="3">
        <v>90</v>
      </c>
      <c r="H4" s="4"/>
      <c r="J4"/>
      <c r="K4" s="16"/>
      <c r="M4" s="5" t="s">
        <v>6</v>
      </c>
      <c r="N4" s="5">
        <f>Sheet2!H7</f>
        <v>146.66666666666666</v>
      </c>
      <c r="Q4" s="15"/>
    </row>
    <row r="5" spans="1:17" x14ac:dyDescent="0.3">
      <c r="A5" s="43"/>
      <c r="B5" s="5" t="s">
        <v>6</v>
      </c>
      <c r="C5" s="11">
        <f>Sheet1!G6+(Sheet1!G5*1.1/4)</f>
        <v>108.25</v>
      </c>
      <c r="E5" s="14"/>
      <c r="F5" s="5" t="s">
        <v>2</v>
      </c>
      <c r="G5" s="9">
        <f>G3-G4</f>
        <v>30</v>
      </c>
      <c r="H5" s="4"/>
      <c r="J5"/>
      <c r="K5" s="16"/>
      <c r="M5" s="11" t="s">
        <v>7</v>
      </c>
      <c r="N5" s="11">
        <f>Sheet2!H8</f>
        <v>133.33333333333331</v>
      </c>
      <c r="Q5" s="15"/>
    </row>
    <row r="6" spans="1:17" x14ac:dyDescent="0.3">
      <c r="A6" s="43"/>
      <c r="B6" s="5" t="s">
        <v>7</v>
      </c>
      <c r="C6" s="5">
        <f>Sheet1!G6+(Sheet1!G5*1.1/6)</f>
        <v>105.5</v>
      </c>
      <c r="E6" s="14"/>
      <c r="F6" s="2" t="s">
        <v>3</v>
      </c>
      <c r="G6" s="3">
        <v>100</v>
      </c>
      <c r="H6" s="4"/>
      <c r="J6"/>
      <c r="K6" s="16"/>
      <c r="M6" s="11" t="s">
        <v>8</v>
      </c>
      <c r="N6" s="11">
        <f>Sheet2!H9</f>
        <v>116.66666666666666</v>
      </c>
      <c r="Q6" s="15"/>
    </row>
    <row r="7" spans="1:17" x14ac:dyDescent="0.3">
      <c r="A7" s="44"/>
      <c r="B7" s="5" t="s">
        <v>8</v>
      </c>
      <c r="C7" s="5">
        <f>Sheet1!G6+(Sheet1!G5*1.1/12)</f>
        <v>102.75</v>
      </c>
      <c r="E7" s="14"/>
      <c r="J7"/>
      <c r="K7" s="16"/>
      <c r="M7" s="12" t="s">
        <v>26</v>
      </c>
      <c r="N7" s="12">
        <f>IF(Sheet2!H10&gt;Sheet2!H11,Sheet2!H10,Sheet2!H12)</f>
        <v>105</v>
      </c>
      <c r="Q7" s="15"/>
    </row>
    <row r="8" spans="1:17" x14ac:dyDescent="0.3">
      <c r="A8" s="45" t="s">
        <v>17</v>
      </c>
      <c r="B8" s="5" t="s">
        <v>10</v>
      </c>
      <c r="C8" s="5">
        <f>Sheet1!G6-(Sheet1!G5*1.1/12)</f>
        <v>97.25</v>
      </c>
      <c r="E8" s="14"/>
      <c r="G8" s="1" t="s">
        <v>4</v>
      </c>
      <c r="J8"/>
      <c r="K8" s="16"/>
      <c r="M8" s="12" t="s">
        <v>9</v>
      </c>
      <c r="N8" s="12">
        <f>Sheet2!H11</f>
        <v>103.33333333333333</v>
      </c>
      <c r="Q8" s="15"/>
    </row>
    <row r="9" spans="1:17" x14ac:dyDescent="0.3">
      <c r="A9" s="46"/>
      <c r="B9" s="5" t="s">
        <v>11</v>
      </c>
      <c r="C9" s="5">
        <f>Sheet1!G6-(Sheet1!G5*1.1/6)</f>
        <v>94.5</v>
      </c>
      <c r="E9" s="14"/>
      <c r="J9"/>
      <c r="K9" s="16"/>
      <c r="M9" s="12" t="s">
        <v>27</v>
      </c>
      <c r="N9" s="12">
        <f>IF(Sheet2!H12&lt;Sheet2!H11,Sheet2!H12,Sheet2!H10)</f>
        <v>101.66666666666666</v>
      </c>
      <c r="Q9" s="15"/>
    </row>
    <row r="10" spans="1:17" x14ac:dyDescent="0.3">
      <c r="A10" s="46"/>
      <c r="B10" s="5" t="s">
        <v>12</v>
      </c>
      <c r="C10" s="6">
        <f>Sheet1!G6-(Sheet1!G5*1.1/4)</f>
        <v>91.75</v>
      </c>
      <c r="E10" s="14"/>
      <c r="J10"/>
      <c r="K10" s="16"/>
      <c r="M10" s="13" t="s">
        <v>10</v>
      </c>
      <c r="N10" s="13">
        <f>Sheet2!H13</f>
        <v>86.666666666666657</v>
      </c>
      <c r="Q10" s="15"/>
    </row>
    <row r="11" spans="1:17" x14ac:dyDescent="0.3">
      <c r="A11" s="46"/>
      <c r="B11" s="5" t="s">
        <v>13</v>
      </c>
      <c r="C11" s="6">
        <f>Sheet1!G6-(Sheet1!G5*1.1/2)</f>
        <v>83.5</v>
      </c>
      <c r="E11" s="14"/>
      <c r="J11"/>
      <c r="K11" s="16"/>
      <c r="M11" s="13" t="s">
        <v>11</v>
      </c>
      <c r="N11" s="13">
        <f>Sheet2!H14</f>
        <v>73.333333333333329</v>
      </c>
      <c r="Q11" s="15"/>
    </row>
    <row r="12" spans="1:17" x14ac:dyDescent="0.3">
      <c r="A12" s="47"/>
      <c r="B12" s="5" t="s">
        <v>14</v>
      </c>
      <c r="C12" s="5">
        <f>(Sheet1!G6-(Sheet1!C3-Sheet1!G6))</f>
        <v>66.666666666666686</v>
      </c>
      <c r="E12" s="14"/>
      <c r="J12"/>
      <c r="K12" s="16"/>
      <c r="M12" s="5" t="s">
        <v>12</v>
      </c>
      <c r="N12" s="5">
        <f>Sheet2!H15</f>
        <v>56.666666666666657</v>
      </c>
      <c r="Q12" s="15"/>
    </row>
    <row r="13" spans="1:17" x14ac:dyDescent="0.3">
      <c r="E13" s="10"/>
      <c r="F13" s="18"/>
      <c r="G13" s="18"/>
      <c r="H13" s="18"/>
      <c r="I13" s="18"/>
      <c r="J13" s="19"/>
      <c r="K13" s="20"/>
      <c r="M13" s="5" t="s">
        <v>13</v>
      </c>
      <c r="N13" s="5">
        <f>Sheet2!H16</f>
        <v>43.333333333333329</v>
      </c>
      <c r="Q13" s="15"/>
    </row>
    <row r="14" spans="1:17" ht="15" customHeight="1" x14ac:dyDescent="0.3">
      <c r="A14" s="32" t="s">
        <v>24</v>
      </c>
      <c r="B14" s="32"/>
      <c r="C14" s="32"/>
      <c r="E14" s="14"/>
      <c r="F14" s="33" t="s">
        <v>30</v>
      </c>
      <c r="G14" s="34"/>
      <c r="H14" s="34"/>
      <c r="I14" s="34"/>
      <c r="J14" s="35"/>
      <c r="K14" s="15"/>
      <c r="Q14" s="15"/>
    </row>
    <row r="15" spans="1:17" ht="15" customHeight="1" x14ac:dyDescent="0.3">
      <c r="A15" s="32"/>
      <c r="B15" s="32"/>
      <c r="C15" s="32"/>
      <c r="E15" s="14"/>
      <c r="F15" s="36"/>
      <c r="G15" s="37"/>
      <c r="H15" s="37"/>
      <c r="I15" s="37"/>
      <c r="J15" s="38"/>
      <c r="K15" s="15"/>
      <c r="M15" s="32" t="s">
        <v>28</v>
      </c>
      <c r="N15" s="32"/>
      <c r="O15" s="32"/>
      <c r="P15" s="32"/>
      <c r="Q15" s="15"/>
    </row>
    <row r="16" spans="1:17" x14ac:dyDescent="0.3">
      <c r="A16" s="32"/>
      <c r="B16" s="32"/>
      <c r="C16" s="32"/>
      <c r="E16" s="14"/>
      <c r="F16" s="36"/>
      <c r="G16" s="37"/>
      <c r="H16" s="37"/>
      <c r="I16" s="37"/>
      <c r="J16" s="38"/>
      <c r="K16" s="15"/>
      <c r="M16" s="32"/>
      <c r="N16" s="32"/>
      <c r="O16" s="32"/>
      <c r="P16" s="32"/>
      <c r="Q16" s="15"/>
    </row>
    <row r="17" spans="1:17" x14ac:dyDescent="0.3">
      <c r="A17" s="32"/>
      <c r="B17" s="32"/>
      <c r="C17" s="32"/>
      <c r="E17" s="14"/>
      <c r="F17" s="36"/>
      <c r="G17" s="37"/>
      <c r="H17" s="37"/>
      <c r="I17" s="37"/>
      <c r="J17" s="38"/>
      <c r="K17" s="15"/>
      <c r="M17" s="32"/>
      <c r="N17" s="32"/>
      <c r="O17" s="32"/>
      <c r="P17" s="32"/>
      <c r="Q17" s="15"/>
    </row>
    <row r="18" spans="1:17" x14ac:dyDescent="0.3">
      <c r="E18" s="14"/>
      <c r="F18" s="36"/>
      <c r="G18" s="37"/>
      <c r="H18" s="37"/>
      <c r="I18" s="37"/>
      <c r="J18" s="38"/>
      <c r="K18" s="15"/>
      <c r="M18" s="32"/>
      <c r="N18" s="32"/>
      <c r="O18" s="32"/>
      <c r="P18" s="32"/>
      <c r="Q18" s="15"/>
    </row>
    <row r="19" spans="1:17" x14ac:dyDescent="0.3">
      <c r="A19" s="32" t="s">
        <v>25</v>
      </c>
      <c r="B19" s="32"/>
      <c r="C19" s="32"/>
      <c r="E19" s="14"/>
      <c r="F19" s="39"/>
      <c r="G19" s="40"/>
      <c r="H19" s="40"/>
      <c r="I19" s="40"/>
      <c r="J19" s="41"/>
      <c r="K19" s="15"/>
      <c r="Q19" s="15"/>
    </row>
    <row r="20" spans="1:17" ht="15" customHeight="1" x14ac:dyDescent="0.3">
      <c r="A20" s="32"/>
      <c r="B20" s="32"/>
      <c r="C20" s="32"/>
      <c r="E20" s="14"/>
      <c r="F20" s="21"/>
      <c r="G20" s="21"/>
      <c r="H20" s="21"/>
      <c r="I20" s="21"/>
      <c r="J20" s="21"/>
      <c r="K20" s="15"/>
      <c r="M20" s="32" t="s">
        <v>29</v>
      </c>
      <c r="N20" s="32"/>
      <c r="O20" s="32"/>
      <c r="P20" s="32"/>
      <c r="Q20" s="15"/>
    </row>
    <row r="21" spans="1:17" ht="15" customHeight="1" x14ac:dyDescent="0.3">
      <c r="A21" s="32"/>
      <c r="B21" s="32"/>
      <c r="C21" s="32"/>
      <c r="E21" s="14"/>
      <c r="F21" s="22" t="s">
        <v>31</v>
      </c>
      <c r="G21" s="23"/>
      <c r="H21" s="23"/>
      <c r="I21" s="23"/>
      <c r="J21" s="24"/>
      <c r="K21" s="15"/>
      <c r="M21" s="32"/>
      <c r="N21" s="32"/>
      <c r="O21" s="32"/>
      <c r="P21" s="32"/>
      <c r="Q21" s="15"/>
    </row>
    <row r="22" spans="1:17" x14ac:dyDescent="0.3">
      <c r="A22" s="32"/>
      <c r="B22" s="32"/>
      <c r="C22" s="32"/>
      <c r="E22" s="14"/>
      <c r="F22" s="25"/>
      <c r="G22" s="26"/>
      <c r="H22" s="26"/>
      <c r="I22" s="26"/>
      <c r="J22" s="27"/>
      <c r="K22" s="15"/>
      <c r="M22" s="32"/>
      <c r="N22" s="32"/>
      <c r="O22" s="32"/>
      <c r="P22" s="32"/>
      <c r="Q22" s="15"/>
    </row>
    <row r="23" spans="1:17" x14ac:dyDescent="0.3">
      <c r="D23" s="15"/>
      <c r="F23" s="25"/>
      <c r="G23" s="26"/>
      <c r="H23" s="26"/>
      <c r="I23" s="26"/>
      <c r="J23" s="27"/>
      <c r="L23" s="14"/>
      <c r="M23" s="32"/>
      <c r="N23" s="32"/>
      <c r="O23" s="32"/>
      <c r="P23" s="32"/>
      <c r="Q23" s="15"/>
    </row>
    <row r="24" spans="1:17" x14ac:dyDescent="0.3">
      <c r="D24" s="15"/>
      <c r="F24" s="25"/>
      <c r="G24" s="26"/>
      <c r="H24" s="26"/>
      <c r="I24" s="26"/>
      <c r="J24" s="27"/>
      <c r="L24" s="14"/>
      <c r="Q24" s="15"/>
    </row>
    <row r="25" spans="1:17" x14ac:dyDescent="0.3">
      <c r="D25" s="15"/>
      <c r="F25" s="25"/>
      <c r="G25" s="26"/>
      <c r="H25" s="26"/>
      <c r="I25" s="26"/>
      <c r="J25" s="27"/>
      <c r="K25" s="15"/>
      <c r="Q25" s="15"/>
    </row>
    <row r="26" spans="1:17" x14ac:dyDescent="0.3">
      <c r="D26" s="15"/>
      <c r="F26" s="25"/>
      <c r="G26" s="26"/>
      <c r="H26" s="26"/>
      <c r="I26" s="26"/>
      <c r="J26" s="27"/>
      <c r="K26" s="15"/>
      <c r="Q26" s="15"/>
    </row>
    <row r="27" spans="1:17" x14ac:dyDescent="0.3">
      <c r="D27" s="15"/>
      <c r="F27" s="25"/>
      <c r="G27" s="26"/>
      <c r="H27" s="26"/>
      <c r="I27" s="26"/>
      <c r="J27" s="27"/>
      <c r="K27" s="15"/>
      <c r="Q27" s="15"/>
    </row>
    <row r="28" spans="1:17" x14ac:dyDescent="0.3">
      <c r="D28" s="15"/>
      <c r="F28" s="25"/>
      <c r="G28" s="26"/>
      <c r="H28" s="26"/>
      <c r="I28" s="26"/>
      <c r="J28" s="27"/>
      <c r="K28" s="15"/>
      <c r="Q28" s="15"/>
    </row>
    <row r="29" spans="1:17" x14ac:dyDescent="0.3">
      <c r="D29" s="15"/>
      <c r="F29" s="25"/>
      <c r="G29" s="26"/>
      <c r="H29" s="26"/>
      <c r="I29" s="26"/>
      <c r="J29" s="27"/>
      <c r="K29" s="15"/>
      <c r="Q29" s="15"/>
    </row>
    <row r="30" spans="1:17" x14ac:dyDescent="0.3">
      <c r="D30" s="15"/>
      <c r="F30" s="28"/>
      <c r="G30" s="29"/>
      <c r="H30" s="29"/>
      <c r="I30" s="29"/>
      <c r="J30" s="30"/>
      <c r="K30" s="15"/>
      <c r="Q30" s="17"/>
    </row>
    <row r="31" spans="1:17" x14ac:dyDescent="0.3">
      <c r="A31" s="18"/>
      <c r="B31" s="18"/>
      <c r="C31" s="18"/>
      <c r="D31" s="18"/>
      <c r="E31" s="18"/>
      <c r="F31" s="18"/>
      <c r="G31" s="18"/>
      <c r="H31" s="18"/>
      <c r="I31" s="18"/>
      <c r="J31" s="18"/>
      <c r="K31" s="18"/>
      <c r="L31" s="18"/>
      <c r="M31" s="18"/>
      <c r="N31" s="18"/>
      <c r="O31" s="18"/>
      <c r="P31" s="18"/>
      <c r="Q31" s="18"/>
    </row>
  </sheetData>
  <sheetProtection sheet="1" objects="1" scenarios="1"/>
  <mergeCells count="14">
    <mergeCell ref="F21:J30"/>
    <mergeCell ref="M1:N1"/>
    <mergeCell ref="M2:N2"/>
    <mergeCell ref="A14:C17"/>
    <mergeCell ref="A19:C22"/>
    <mergeCell ref="M15:P18"/>
    <mergeCell ref="M20:P23"/>
    <mergeCell ref="F14:J19"/>
    <mergeCell ref="A3:A7"/>
    <mergeCell ref="A8:A12"/>
    <mergeCell ref="F2:G2"/>
    <mergeCell ref="F1:G1"/>
    <mergeCell ref="B2:C2"/>
    <mergeCell ref="B1:C1"/>
  </mergeCells>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E93F7-3F6C-4136-B5B9-023ECFE8D932}">
  <sheetPr codeName="Sheet2"/>
  <dimension ref="G6:H16"/>
  <sheetViews>
    <sheetView workbookViewId="0">
      <selection activeCell="M19" sqref="M19"/>
    </sheetView>
  </sheetViews>
  <sheetFormatPr defaultColWidth="9.109375" defaultRowHeight="14.4" x14ac:dyDescent="0.3"/>
  <cols>
    <col min="1" max="2" width="9.109375" style="1"/>
    <col min="3" max="3" width="20.44140625" style="1" customWidth="1"/>
    <col min="4" max="6" width="9.109375" style="1"/>
    <col min="7" max="7" width="16" style="1" bestFit="1" customWidth="1"/>
    <col min="8" max="16384" width="9.109375" style="1"/>
  </cols>
  <sheetData>
    <row r="6" spans="7:8" x14ac:dyDescent="0.3">
      <c r="G6" s="5" t="s">
        <v>5</v>
      </c>
      <c r="H6" s="5">
        <f>H7+(H8-H9)</f>
        <v>163.33333333333331</v>
      </c>
    </row>
    <row r="7" spans="7:8" x14ac:dyDescent="0.3">
      <c r="G7" s="5" t="s">
        <v>6</v>
      </c>
      <c r="H7" s="5">
        <f>H9+(Sheet1!G3-Sheet1!G4)</f>
        <v>146.66666666666666</v>
      </c>
    </row>
    <row r="8" spans="7:8" x14ac:dyDescent="0.3">
      <c r="G8" s="6" t="s">
        <v>7</v>
      </c>
      <c r="H8" s="6">
        <f>H11+(Sheet1!G3-Sheet1!G4)</f>
        <v>133.33333333333331</v>
      </c>
    </row>
    <row r="9" spans="7:8" x14ac:dyDescent="0.3">
      <c r="G9" s="6" t="s">
        <v>8</v>
      </c>
      <c r="H9" s="6">
        <f>(2*H11)-Sheet1!G4</f>
        <v>116.66666666666666</v>
      </c>
    </row>
    <row r="10" spans="7:8" x14ac:dyDescent="0.3">
      <c r="G10" s="7" t="s">
        <v>26</v>
      </c>
      <c r="H10" s="7">
        <f>(H11-H12)+H11</f>
        <v>101.66666666666666</v>
      </c>
    </row>
    <row r="11" spans="7:8" x14ac:dyDescent="0.3">
      <c r="G11" s="7" t="s">
        <v>9</v>
      </c>
      <c r="H11" s="7">
        <f>(Sheet1!G3+Sheet1!G4+Sheet1!G6)/3</f>
        <v>103.33333333333333</v>
      </c>
    </row>
    <row r="12" spans="7:8" x14ac:dyDescent="0.3">
      <c r="G12" s="7" t="s">
        <v>27</v>
      </c>
      <c r="H12" s="7">
        <f>(Sheet1!G3+Sheet1!G4)/2</f>
        <v>105</v>
      </c>
    </row>
    <row r="13" spans="7:8" x14ac:dyDescent="0.3">
      <c r="G13" s="8" t="s">
        <v>10</v>
      </c>
      <c r="H13" s="8">
        <f>(2*H11)-Sheet1!G3</f>
        <v>86.666666666666657</v>
      </c>
    </row>
    <row r="14" spans="7:8" x14ac:dyDescent="0.3">
      <c r="G14" s="8" t="s">
        <v>11</v>
      </c>
      <c r="H14" s="8">
        <f>H11-(Sheet1!G3-Sheet1!G4)</f>
        <v>73.333333333333329</v>
      </c>
    </row>
    <row r="15" spans="7:8" x14ac:dyDescent="0.3">
      <c r="G15" s="5" t="s">
        <v>12</v>
      </c>
      <c r="H15" s="5">
        <f>H13-(Sheet1!G3-Sheet1!G4)</f>
        <v>56.666666666666657</v>
      </c>
    </row>
    <row r="16" spans="7:8" x14ac:dyDescent="0.3">
      <c r="G16" s="5" t="s">
        <v>13</v>
      </c>
      <c r="H16" s="5">
        <f>H15-(H13-H14)</f>
        <v>43.333333333333329</v>
      </c>
    </row>
  </sheetData>
  <sheetProtection sheet="1" objects="1" scenarios="1"/>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REHAN KHAN</dc:creator>
  <cp:lastModifiedBy>Shyam Bihari</cp:lastModifiedBy>
  <dcterms:created xsi:type="dcterms:W3CDTF">2023-09-16T05:50:26Z</dcterms:created>
  <dcterms:modified xsi:type="dcterms:W3CDTF">2025-03-28T04:42:45Z</dcterms:modified>
</cp:coreProperties>
</file>